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20\2020-02-(10-14) Rašytinė\Sprendimai paruošti\"/>
    </mc:Choice>
  </mc:AlternateContent>
  <bookViews>
    <workbookView xWindow="-120" yWindow="-120" windowWidth="29040" windowHeight="1584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lentele'!$A$8:$R$490</definedName>
    <definedName name="_xlnm._FilterDatabase" localSheetId="3" hidden="1">'4 priedo 1 lentelė'!$B$9:$V$491</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31" i="3" l="1"/>
  <c r="AH475" i="14" l="1"/>
  <c r="AI475" i="14"/>
  <c r="AJ475" i="14"/>
  <c r="AH476" i="14"/>
  <c r="AI476" i="14"/>
  <c r="AJ476" i="14"/>
  <c r="AC475" i="14"/>
  <c r="AD475" i="14"/>
  <c r="AE475" i="14"/>
  <c r="AC476" i="14"/>
  <c r="AD476" i="14"/>
  <c r="AE476" i="14"/>
  <c r="X475" i="14"/>
  <c r="Y475" i="14"/>
  <c r="Z475" i="14"/>
  <c r="X476" i="14"/>
  <c r="Y476" i="14"/>
  <c r="Z476" i="14"/>
  <c r="S475" i="14"/>
  <c r="T475" i="14"/>
  <c r="U475" i="14"/>
  <c r="S476" i="14"/>
  <c r="T476" i="14"/>
  <c r="U476" i="14"/>
  <c r="N476" i="14"/>
  <c r="O476" i="14"/>
  <c r="P476" i="14"/>
  <c r="I476" i="14"/>
  <c r="J476" i="14"/>
  <c r="K476" i="14"/>
  <c r="E476" i="14"/>
  <c r="F476" i="14"/>
  <c r="G476" i="14"/>
  <c r="B476" i="14"/>
  <c r="C476" i="14"/>
  <c r="D476" i="14"/>
  <c r="K476" i="13"/>
  <c r="L476" i="13"/>
  <c r="M476" i="13"/>
  <c r="F476" i="13"/>
  <c r="G476" i="13"/>
  <c r="H476" i="13"/>
  <c r="B476" i="13"/>
  <c r="C476" i="13"/>
  <c r="D476" i="13"/>
  <c r="E476" i="13"/>
  <c r="A476" i="12"/>
  <c r="B476" i="12"/>
  <c r="C476" i="12"/>
  <c r="B476" i="5"/>
  <c r="A476" i="5"/>
  <c r="C476" i="5"/>
  <c r="P469" i="3"/>
  <c r="Q469" i="3"/>
  <c r="R469" i="3"/>
  <c r="O476" i="3"/>
  <c r="J476" i="13" s="1"/>
  <c r="N475" i="14"/>
  <c r="O475" i="14"/>
  <c r="P475" i="14"/>
  <c r="I475" i="14"/>
  <c r="J475" i="14"/>
  <c r="K475" i="14"/>
  <c r="E475" i="14"/>
  <c r="F475" i="14"/>
  <c r="G475" i="14"/>
  <c r="B475" i="14"/>
  <c r="C475" i="14"/>
  <c r="D475" i="14"/>
  <c r="K475" i="13"/>
  <c r="L475" i="13"/>
  <c r="M475" i="13"/>
  <c r="F475" i="13"/>
  <c r="G475" i="13"/>
  <c r="H475" i="13"/>
  <c r="B475" i="13"/>
  <c r="C475" i="13"/>
  <c r="D475" i="13"/>
  <c r="E475" i="13"/>
  <c r="A475" i="12"/>
  <c r="B475" i="12"/>
  <c r="C475" i="12"/>
  <c r="A475" i="5"/>
  <c r="B475" i="5"/>
  <c r="C475" i="5"/>
  <c r="O475" i="3"/>
  <c r="J475" i="13" s="1"/>
  <c r="AH466" i="14" l="1"/>
  <c r="AI466" i="14"/>
  <c r="AJ466" i="14"/>
  <c r="AC466" i="14"/>
  <c r="AD466" i="14"/>
  <c r="AE466" i="14"/>
  <c r="X466" i="14"/>
  <c r="Y466" i="14"/>
  <c r="Z466" i="14"/>
  <c r="S466" i="14"/>
  <c r="T466" i="14"/>
  <c r="U466" i="14"/>
  <c r="N466" i="14"/>
  <c r="O466" i="14"/>
  <c r="P466" i="14"/>
  <c r="I466" i="14"/>
  <c r="J466" i="14"/>
  <c r="K466" i="14"/>
  <c r="E466" i="14"/>
  <c r="F466" i="14"/>
  <c r="G466" i="14"/>
  <c r="B466" i="14"/>
  <c r="C466" i="14"/>
  <c r="D466" i="14"/>
  <c r="K466" i="13"/>
  <c r="L466" i="13"/>
  <c r="M466" i="13"/>
  <c r="F466" i="13"/>
  <c r="G466" i="13"/>
  <c r="H466" i="13"/>
  <c r="B466" i="13"/>
  <c r="C466" i="13"/>
  <c r="D466" i="13"/>
  <c r="E466" i="13"/>
  <c r="A466" i="12"/>
  <c r="B466" i="12"/>
  <c r="C466" i="12"/>
  <c r="A466" i="5"/>
  <c r="B466" i="5"/>
  <c r="C466" i="5"/>
  <c r="P457" i="3"/>
  <c r="Q457" i="3"/>
  <c r="R457" i="3"/>
  <c r="O466" i="3"/>
  <c r="J466" i="13" s="1"/>
  <c r="AH116" i="14" l="1"/>
  <c r="AI116" i="14"/>
  <c r="AJ116" i="14"/>
  <c r="AC116" i="14"/>
  <c r="AD116" i="14"/>
  <c r="AE116" i="14"/>
  <c r="X116" i="14"/>
  <c r="Y116" i="14"/>
  <c r="Z116" i="14"/>
  <c r="S116" i="14"/>
  <c r="T116" i="14"/>
  <c r="U116" i="14"/>
  <c r="N116" i="14"/>
  <c r="O116" i="14"/>
  <c r="P116" i="14"/>
  <c r="I116" i="14"/>
  <c r="J116" i="14"/>
  <c r="K116" i="14"/>
  <c r="E116" i="14"/>
  <c r="F116" i="14"/>
  <c r="G116" i="14"/>
  <c r="B116" i="14"/>
  <c r="C116" i="14"/>
  <c r="D116" i="14"/>
  <c r="K116" i="13"/>
  <c r="L116" i="13"/>
  <c r="M116" i="13"/>
  <c r="F116" i="13"/>
  <c r="G116" i="13"/>
  <c r="H116" i="13"/>
  <c r="B116" i="13"/>
  <c r="C116" i="13"/>
  <c r="D116" i="13"/>
  <c r="E116" i="13"/>
  <c r="A116" i="12"/>
  <c r="B116" i="12"/>
  <c r="C116" i="12"/>
  <c r="B116" i="5"/>
  <c r="C116" i="5"/>
  <c r="A116" i="5"/>
  <c r="P101" i="3"/>
  <c r="Q101" i="3"/>
  <c r="R101" i="3"/>
  <c r="O116" i="3"/>
  <c r="J116" i="13" s="1"/>
  <c r="AH115" i="14" l="1"/>
  <c r="AI115" i="14"/>
  <c r="AJ115" i="14"/>
  <c r="AC115" i="14"/>
  <c r="AD115" i="14"/>
  <c r="AE115" i="14"/>
  <c r="X115" i="14"/>
  <c r="Y115" i="14"/>
  <c r="Z115" i="14"/>
  <c r="S115" i="14"/>
  <c r="T115" i="14"/>
  <c r="U115" i="14"/>
  <c r="N115" i="14"/>
  <c r="O115" i="14"/>
  <c r="P115" i="14"/>
  <c r="I115" i="14"/>
  <c r="J115" i="14"/>
  <c r="K115" i="14"/>
  <c r="F115" i="14"/>
  <c r="G115" i="14"/>
  <c r="E115" i="14"/>
  <c r="C115" i="14"/>
  <c r="D115" i="14"/>
  <c r="B115" i="14"/>
  <c r="K115" i="13"/>
  <c r="L115" i="13"/>
  <c r="M115" i="13"/>
  <c r="G115" i="13"/>
  <c r="H115" i="13"/>
  <c r="F115" i="13"/>
  <c r="C115" i="13"/>
  <c r="D115" i="13"/>
  <c r="E115" i="13"/>
  <c r="B115" i="13"/>
  <c r="C115" i="12"/>
  <c r="B115" i="12"/>
  <c r="A115" i="12"/>
  <c r="B115" i="5"/>
  <c r="C115" i="5"/>
  <c r="A115" i="5"/>
  <c r="O115" i="3"/>
  <c r="J115" i="13" s="1"/>
  <c r="AH114" i="14" l="1"/>
  <c r="AI114" i="14"/>
  <c r="AJ114" i="14"/>
  <c r="AC114" i="14"/>
  <c r="AD114" i="14"/>
  <c r="AE114" i="14"/>
  <c r="X114" i="14"/>
  <c r="Y114" i="14"/>
  <c r="Z114" i="14"/>
  <c r="S114" i="14"/>
  <c r="T114" i="14"/>
  <c r="U114" i="14"/>
  <c r="N114" i="14"/>
  <c r="O114" i="14"/>
  <c r="P114" i="14"/>
  <c r="I114" i="14"/>
  <c r="J114" i="14"/>
  <c r="K114" i="14"/>
  <c r="F114" i="14"/>
  <c r="G114" i="14"/>
  <c r="E114" i="14"/>
  <c r="C114" i="14"/>
  <c r="D114" i="14"/>
  <c r="B114" i="14"/>
  <c r="K114" i="13"/>
  <c r="L114" i="13"/>
  <c r="M114" i="13"/>
  <c r="G114" i="13"/>
  <c r="H114" i="13"/>
  <c r="F114" i="13"/>
  <c r="C114" i="13"/>
  <c r="D114" i="13"/>
  <c r="E114" i="13"/>
  <c r="B114" i="13"/>
  <c r="B114" i="12"/>
  <c r="C114" i="12"/>
  <c r="A114" i="12"/>
  <c r="B114" i="5"/>
  <c r="C114" i="5"/>
  <c r="A114" i="5"/>
  <c r="AH465" i="14"/>
  <c r="AI465" i="14"/>
  <c r="AJ465" i="14"/>
  <c r="AC465" i="14"/>
  <c r="AD465" i="14"/>
  <c r="AE465" i="14"/>
  <c r="X465" i="14"/>
  <c r="Y465" i="14"/>
  <c r="Z465" i="14"/>
  <c r="S465" i="14"/>
  <c r="T465" i="14"/>
  <c r="U465" i="14"/>
  <c r="N465" i="14"/>
  <c r="O465" i="14"/>
  <c r="P465" i="14"/>
  <c r="I465" i="14"/>
  <c r="J465" i="14"/>
  <c r="K465" i="14"/>
  <c r="F465" i="14"/>
  <c r="G465" i="14"/>
  <c r="E465" i="14"/>
  <c r="C465" i="14"/>
  <c r="D465" i="14"/>
  <c r="B465" i="14"/>
  <c r="K465" i="13"/>
  <c r="L465" i="13"/>
  <c r="M465" i="13"/>
  <c r="G465" i="13"/>
  <c r="H465" i="13"/>
  <c r="F465" i="13"/>
  <c r="C465" i="13"/>
  <c r="D465" i="13"/>
  <c r="E465" i="13"/>
  <c r="B465" i="13"/>
  <c r="C465" i="12"/>
  <c r="B465" i="12"/>
  <c r="A465" i="12"/>
  <c r="C465" i="5"/>
  <c r="B465" i="5"/>
  <c r="A465" i="5"/>
  <c r="O465" i="3"/>
  <c r="J465" i="13" s="1"/>
  <c r="N57" i="13" l="1"/>
  <c r="N81" i="13"/>
  <c r="R462" i="13"/>
  <c r="R133" i="13"/>
  <c r="R91" i="13"/>
  <c r="R10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2" i="13"/>
  <c r="R293" i="13"/>
  <c r="R294" i="13"/>
  <c r="R295" i="13"/>
  <c r="R296" i="13"/>
  <c r="R297" i="13"/>
  <c r="R298" i="13"/>
  <c r="R299" i="13"/>
  <c r="R300" i="13"/>
  <c r="R301" i="13"/>
  <c r="R302" i="13"/>
  <c r="R291" i="13"/>
  <c r="R212" i="13"/>
  <c r="R44" i="13"/>
  <c r="R473" i="13"/>
  <c r="E283" i="13"/>
  <c r="R73" i="13"/>
  <c r="O80" i="3" l="1"/>
  <c r="O79" i="3"/>
  <c r="AH86" i="14" l="1"/>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Q61" i="3"/>
  <c r="O86" i="3"/>
  <c r="J86" i="13" s="1"/>
  <c r="P117" i="3" l="1"/>
  <c r="Q117" i="3"/>
  <c r="R117" i="3"/>
  <c r="R83" i="3"/>
  <c r="R65" i="3"/>
  <c r="R55" i="3"/>
  <c r="R61" i="3" l="1"/>
  <c r="O241" i="3"/>
  <c r="N143" i="14"/>
  <c r="O143" i="14"/>
  <c r="P143" i="14"/>
  <c r="S143" i="14"/>
  <c r="T143" i="14"/>
  <c r="U143" i="14"/>
  <c r="X143" i="14"/>
  <c r="Y143" i="14"/>
  <c r="Z143" i="14"/>
  <c r="AC143" i="14"/>
  <c r="AD143" i="14"/>
  <c r="AE143" i="14"/>
  <c r="AH143" i="14"/>
  <c r="AI143" i="14"/>
  <c r="AJ143" i="14"/>
  <c r="I143" i="14"/>
  <c r="J143" i="14"/>
  <c r="K143" i="14"/>
  <c r="B143" i="14"/>
  <c r="C143" i="14"/>
  <c r="D143" i="14"/>
  <c r="E143" i="14"/>
  <c r="F143" i="14"/>
  <c r="G143" i="14"/>
  <c r="K143" i="13"/>
  <c r="L143" i="13"/>
  <c r="M143" i="13"/>
  <c r="B143" i="13"/>
  <c r="C143" i="13"/>
  <c r="D143" i="13"/>
  <c r="E143" i="13"/>
  <c r="F143" i="13"/>
  <c r="G143" i="13"/>
  <c r="H143" i="13"/>
  <c r="A143" i="12"/>
  <c r="B143" i="12"/>
  <c r="C143" i="12"/>
  <c r="A143" i="5"/>
  <c r="B143" i="5"/>
  <c r="C143" i="5"/>
  <c r="O143" i="3"/>
  <c r="J143" i="13" s="1"/>
  <c r="I58" i="14" l="1"/>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2" i="14" l="1"/>
  <c r="C322" i="14"/>
  <c r="D322" i="14"/>
  <c r="E322" i="14"/>
  <c r="F322" i="14"/>
  <c r="G322" i="14"/>
  <c r="I322" i="14"/>
  <c r="J322" i="14"/>
  <c r="K322" i="14"/>
  <c r="N322" i="14"/>
  <c r="O322" i="14"/>
  <c r="P322" i="14"/>
  <c r="S322" i="14"/>
  <c r="T322" i="14"/>
  <c r="U322" i="14"/>
  <c r="X322" i="14"/>
  <c r="Y322" i="14"/>
  <c r="Z322" i="14"/>
  <c r="AC322" i="14"/>
  <c r="AD322" i="14"/>
  <c r="AE322" i="14"/>
  <c r="AH322" i="14"/>
  <c r="AI322" i="14"/>
  <c r="AJ322" i="14"/>
  <c r="B322" i="13"/>
  <c r="C322" i="13"/>
  <c r="D322" i="13"/>
  <c r="E322" i="13"/>
  <c r="F322" i="13"/>
  <c r="G322" i="13"/>
  <c r="H322" i="13"/>
  <c r="K322" i="13"/>
  <c r="L322" i="13"/>
  <c r="M322" i="13"/>
  <c r="A322" i="12"/>
  <c r="B322" i="12"/>
  <c r="C322" i="12"/>
  <c r="A322" i="5"/>
  <c r="B322" i="5"/>
  <c r="C322" i="5"/>
  <c r="P314" i="3"/>
  <c r="Q314" i="3"/>
  <c r="R314" i="3"/>
  <c r="O322" i="3"/>
  <c r="J322" i="13" s="1"/>
  <c r="B321" i="14"/>
  <c r="C321" i="14"/>
  <c r="D321" i="14"/>
  <c r="E321" i="14"/>
  <c r="F321" i="14"/>
  <c r="G321" i="14"/>
  <c r="I321" i="14"/>
  <c r="J321" i="14"/>
  <c r="K321" i="14"/>
  <c r="N321" i="14"/>
  <c r="O321" i="14"/>
  <c r="P321" i="14"/>
  <c r="S321" i="14"/>
  <c r="T321" i="14"/>
  <c r="U321" i="14"/>
  <c r="X321" i="14"/>
  <c r="Y321" i="14"/>
  <c r="Z321" i="14"/>
  <c r="AC321" i="14"/>
  <c r="AD321" i="14"/>
  <c r="AE321" i="14"/>
  <c r="AH321" i="14"/>
  <c r="AI321" i="14"/>
  <c r="AJ321" i="14"/>
  <c r="B321" i="13"/>
  <c r="C321" i="13"/>
  <c r="D321" i="13"/>
  <c r="E321" i="13"/>
  <c r="F321" i="13"/>
  <c r="G321" i="13"/>
  <c r="H321" i="13"/>
  <c r="K321" i="13"/>
  <c r="L321" i="13"/>
  <c r="M321" i="13"/>
  <c r="A321" i="12"/>
  <c r="B321" i="12"/>
  <c r="C321" i="12"/>
  <c r="A321" i="5"/>
  <c r="B321" i="5"/>
  <c r="C321" i="5"/>
  <c r="O321" i="3"/>
  <c r="J321" i="13" s="1"/>
  <c r="AH119" i="14" l="1"/>
  <c r="AI119" i="14"/>
  <c r="AJ119" i="14"/>
  <c r="AC119" i="14"/>
  <c r="AD119" i="14"/>
  <c r="AE119" i="14"/>
  <c r="X119" i="14"/>
  <c r="Y119" i="14"/>
  <c r="Z119" i="14"/>
  <c r="S119" i="14"/>
  <c r="T119" i="14"/>
  <c r="U119" i="14"/>
  <c r="N119" i="14"/>
  <c r="O119" i="14"/>
  <c r="P119" i="14"/>
  <c r="J119" i="14"/>
  <c r="K119" i="14"/>
  <c r="I119" i="14"/>
  <c r="F119" i="14"/>
  <c r="G119" i="14"/>
  <c r="E119" i="14"/>
  <c r="C119" i="14"/>
  <c r="D119" i="14"/>
  <c r="B119" i="14"/>
  <c r="K119" i="13"/>
  <c r="L119" i="13"/>
  <c r="M119" i="13"/>
  <c r="G119" i="13"/>
  <c r="H119" i="13"/>
  <c r="F119" i="13"/>
  <c r="C119" i="13"/>
  <c r="D119" i="13"/>
  <c r="E119" i="13"/>
  <c r="B119" i="13"/>
  <c r="C119" i="12"/>
  <c r="B119" i="12"/>
  <c r="A119" i="12"/>
  <c r="C119" i="5"/>
  <c r="B119" i="5"/>
  <c r="A119" i="5"/>
  <c r="O119" i="3"/>
  <c r="J119" i="13" s="1"/>
  <c r="P87" i="3" l="1"/>
  <c r="Q87" i="3"/>
  <c r="R87" i="3"/>
  <c r="AH98" i="14"/>
  <c r="AI98" i="14"/>
  <c r="AJ98" i="14"/>
  <c r="AH99" i="14"/>
  <c r="AI99" i="14"/>
  <c r="AJ99" i="14"/>
  <c r="AH100" i="14"/>
  <c r="AI100" i="14"/>
  <c r="AJ100" i="14"/>
  <c r="AC98" i="14"/>
  <c r="AD98" i="14"/>
  <c r="AE98" i="14"/>
  <c r="AC99" i="14"/>
  <c r="AD99" i="14"/>
  <c r="AE99" i="14"/>
  <c r="AC100" i="14"/>
  <c r="AD100" i="14"/>
  <c r="AE100" i="14"/>
  <c r="X98" i="14"/>
  <c r="Y98" i="14"/>
  <c r="Z98" i="14"/>
  <c r="X99" i="14"/>
  <c r="Y99" i="14"/>
  <c r="Z99" i="14"/>
  <c r="X100" i="14"/>
  <c r="Y100" i="14"/>
  <c r="Z100" i="14"/>
  <c r="S98" i="14"/>
  <c r="T98" i="14"/>
  <c r="U98" i="14"/>
  <c r="S99" i="14"/>
  <c r="T99" i="14"/>
  <c r="U99" i="14"/>
  <c r="S100" i="14"/>
  <c r="T100" i="14"/>
  <c r="U100" i="14"/>
  <c r="N98" i="14"/>
  <c r="O98" i="14"/>
  <c r="P98" i="14"/>
  <c r="N99" i="14"/>
  <c r="O99" i="14"/>
  <c r="P99" i="14"/>
  <c r="N100" i="14"/>
  <c r="O100" i="14"/>
  <c r="P100" i="14"/>
  <c r="I98" i="14"/>
  <c r="J98" i="14"/>
  <c r="K98" i="14"/>
  <c r="I99" i="14"/>
  <c r="J99" i="14"/>
  <c r="K99" i="14"/>
  <c r="I100" i="14"/>
  <c r="J100" i="14"/>
  <c r="K100" i="14"/>
  <c r="E98" i="14"/>
  <c r="F98" i="14"/>
  <c r="G98" i="14"/>
  <c r="E99" i="14"/>
  <c r="F99" i="14"/>
  <c r="G99" i="14"/>
  <c r="E100" i="14"/>
  <c r="F100" i="14"/>
  <c r="G100" i="14"/>
  <c r="B98" i="14"/>
  <c r="C98" i="14"/>
  <c r="D98" i="14"/>
  <c r="B99" i="14"/>
  <c r="C99" i="14"/>
  <c r="D99" i="14"/>
  <c r="B100" i="14"/>
  <c r="C100" i="14"/>
  <c r="D100" i="14"/>
  <c r="K98" i="13"/>
  <c r="L98" i="13"/>
  <c r="M98" i="13"/>
  <c r="K99" i="13"/>
  <c r="L99" i="13"/>
  <c r="M99" i="13"/>
  <c r="K100" i="13"/>
  <c r="L100" i="13"/>
  <c r="M100" i="13"/>
  <c r="F98" i="13"/>
  <c r="G98" i="13"/>
  <c r="H98" i="13"/>
  <c r="F99" i="13"/>
  <c r="G99" i="13"/>
  <c r="H99" i="13"/>
  <c r="F100" i="13"/>
  <c r="G100" i="13"/>
  <c r="H100" i="13"/>
  <c r="B98" i="13"/>
  <c r="C98" i="13"/>
  <c r="D98" i="13"/>
  <c r="E98" i="13"/>
  <c r="B99" i="13"/>
  <c r="C99" i="13"/>
  <c r="D99" i="13"/>
  <c r="E99" i="13"/>
  <c r="B100" i="13"/>
  <c r="C100" i="13"/>
  <c r="D100" i="13"/>
  <c r="E100" i="13"/>
  <c r="C98" i="12" l="1"/>
  <c r="C99" i="12"/>
  <c r="C100" i="12"/>
  <c r="B98" i="12"/>
  <c r="B99" i="12"/>
  <c r="B100" i="12"/>
  <c r="A98" i="12"/>
  <c r="A99" i="12"/>
  <c r="A100" i="12"/>
  <c r="C98" i="5"/>
  <c r="C99" i="5"/>
  <c r="C100" i="5"/>
  <c r="B98" i="5"/>
  <c r="B99" i="5"/>
  <c r="B100" i="5"/>
  <c r="A98" i="5"/>
  <c r="A99" i="5"/>
  <c r="A100" i="5"/>
  <c r="O100" i="3"/>
  <c r="J100" i="13" s="1"/>
  <c r="O99" i="3"/>
  <c r="J99" i="13" s="1"/>
  <c r="O98" i="3"/>
  <c r="J98" i="13" s="1"/>
  <c r="AI97" i="14" l="1"/>
  <c r="AJ97" i="14"/>
  <c r="AH97" i="14"/>
  <c r="AD97" i="14"/>
  <c r="AE97" i="14"/>
  <c r="AC97" i="14"/>
  <c r="Y97" i="14"/>
  <c r="Z97" i="14"/>
  <c r="X97" i="14"/>
  <c r="T97" i="14"/>
  <c r="U97" i="14"/>
  <c r="S97" i="14"/>
  <c r="O97" i="14"/>
  <c r="P97" i="14"/>
  <c r="N97" i="14"/>
  <c r="J97" i="14"/>
  <c r="K97" i="14"/>
  <c r="I97" i="14"/>
  <c r="F97" i="14"/>
  <c r="G97" i="14"/>
  <c r="E97" i="14"/>
  <c r="D97" i="14"/>
  <c r="C97" i="14"/>
  <c r="B97" i="14"/>
  <c r="K97" i="13"/>
  <c r="L97" i="13"/>
  <c r="M97" i="13"/>
  <c r="G97" i="13"/>
  <c r="H97" i="13"/>
  <c r="F97" i="13"/>
  <c r="E97" i="13"/>
  <c r="D97" i="13"/>
  <c r="C97" i="13"/>
  <c r="B97" i="13"/>
  <c r="C97" i="12" l="1"/>
  <c r="B97" i="12"/>
  <c r="A97" i="12"/>
  <c r="C97" i="5"/>
  <c r="B97" i="5"/>
  <c r="A97" i="5"/>
  <c r="O97" i="3"/>
  <c r="J97" i="13" s="1"/>
  <c r="N112" i="13"/>
  <c r="AI194" i="14" l="1"/>
  <c r="AJ194" i="14"/>
  <c r="AH194" i="14"/>
  <c r="AD194" i="14"/>
  <c r="AE194" i="14"/>
  <c r="AC194" i="14"/>
  <c r="Y194" i="14"/>
  <c r="Z194" i="14"/>
  <c r="X194" i="14"/>
  <c r="T194" i="14"/>
  <c r="U194" i="14"/>
  <c r="S194" i="14"/>
  <c r="O194" i="14"/>
  <c r="P194" i="14"/>
  <c r="N194" i="14"/>
  <c r="J194" i="14"/>
  <c r="K194" i="14"/>
  <c r="I194" i="14"/>
  <c r="F194" i="14"/>
  <c r="G194" i="14"/>
  <c r="E194" i="14"/>
  <c r="D194" i="14"/>
  <c r="C194" i="14"/>
  <c r="B194" i="14"/>
  <c r="K194" i="13"/>
  <c r="L194" i="13"/>
  <c r="M194" i="13"/>
  <c r="G194" i="13"/>
  <c r="H194" i="13"/>
  <c r="F194" i="13"/>
  <c r="E194" i="13"/>
  <c r="D194" i="13"/>
  <c r="C194" i="13"/>
  <c r="B194" i="13"/>
  <c r="C194" i="12"/>
  <c r="B194" i="12"/>
  <c r="A194" i="12"/>
  <c r="C194" i="5"/>
  <c r="B194" i="5"/>
  <c r="A194" i="5"/>
  <c r="P175" i="3"/>
  <c r="Q175" i="3"/>
  <c r="R175" i="3"/>
  <c r="O194" i="3"/>
  <c r="J194" i="13" s="1"/>
  <c r="AI193" i="14"/>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O193" i="3"/>
  <c r="J193" i="13" s="1"/>
  <c r="N416" i="13"/>
  <c r="N140" i="13"/>
  <c r="O114" i="3"/>
  <c r="J114" i="13" s="1"/>
  <c r="N83" i="13"/>
  <c r="R72" i="13"/>
  <c r="C83" i="5"/>
  <c r="K61" i="13"/>
  <c r="L61" i="13"/>
  <c r="C411" i="12"/>
  <c r="C413" i="12"/>
  <c r="C403" i="12"/>
  <c r="C402" i="12"/>
  <c r="C401" i="12"/>
  <c r="C406" i="12"/>
  <c r="C400" i="12"/>
  <c r="O12" i="13"/>
  <c r="P12" i="13"/>
  <c r="Q12" i="13"/>
  <c r="R12" i="13"/>
  <c r="S12" i="13"/>
  <c r="T12" i="13"/>
  <c r="U12" i="13"/>
  <c r="V12" i="13"/>
  <c r="N12" i="13"/>
  <c r="O406" i="13"/>
  <c r="P406" i="13"/>
  <c r="Q406" i="13"/>
  <c r="R406" i="13"/>
  <c r="S406" i="13"/>
  <c r="T406" i="13"/>
  <c r="U406" i="13"/>
  <c r="V406" i="13"/>
  <c r="N406" i="13"/>
  <c r="O486" i="13"/>
  <c r="P486" i="13"/>
  <c r="Q486" i="13"/>
  <c r="R486" i="13"/>
  <c r="S486" i="13"/>
  <c r="T486" i="13"/>
  <c r="U486" i="13"/>
  <c r="V486" i="13"/>
  <c r="N486" i="13"/>
  <c r="O479" i="13"/>
  <c r="O478" i="13" s="1"/>
  <c r="P479" i="13"/>
  <c r="P478" i="13" s="1"/>
  <c r="Q479" i="13"/>
  <c r="Q478" i="13" s="1"/>
  <c r="S479" i="13"/>
  <c r="S478" i="13" s="1"/>
  <c r="S477" i="13" s="1"/>
  <c r="T479" i="13"/>
  <c r="T478" i="13" s="1"/>
  <c r="T477" i="13" s="1"/>
  <c r="U479" i="13"/>
  <c r="U478" i="13" s="1"/>
  <c r="V479" i="13"/>
  <c r="V478" i="13" s="1"/>
  <c r="O469" i="13"/>
  <c r="P469" i="13"/>
  <c r="Q469" i="13"/>
  <c r="R469" i="13"/>
  <c r="S469" i="13"/>
  <c r="T469" i="13"/>
  <c r="U469" i="13"/>
  <c r="V469" i="13"/>
  <c r="O457" i="13"/>
  <c r="O456" i="13" s="1"/>
  <c r="P457" i="13"/>
  <c r="P456" i="13" s="1"/>
  <c r="Q457" i="13"/>
  <c r="Q456" i="13" s="1"/>
  <c r="S457" i="13"/>
  <c r="T457" i="13"/>
  <c r="U457" i="13"/>
  <c r="V457" i="13"/>
  <c r="O452" i="13"/>
  <c r="P452" i="13"/>
  <c r="Q452" i="13"/>
  <c r="R452" i="13"/>
  <c r="S452" i="13"/>
  <c r="T452" i="13"/>
  <c r="U452" i="13"/>
  <c r="V452" i="13"/>
  <c r="N452" i="13"/>
  <c r="O448" i="13"/>
  <c r="P448" i="13"/>
  <c r="Q448" i="13"/>
  <c r="R448" i="13"/>
  <c r="S448" i="13"/>
  <c r="T448" i="13"/>
  <c r="U448" i="13"/>
  <c r="V448" i="13"/>
  <c r="N448" i="13"/>
  <c r="O430" i="13"/>
  <c r="P430" i="13"/>
  <c r="Q430" i="13"/>
  <c r="R430" i="13"/>
  <c r="S430" i="13"/>
  <c r="T430" i="13"/>
  <c r="U430" i="13"/>
  <c r="V430" i="13"/>
  <c r="O426" i="13"/>
  <c r="O425" i="13" s="1"/>
  <c r="P426" i="13"/>
  <c r="P425" i="13" s="1"/>
  <c r="Q426" i="13"/>
  <c r="Q425" i="13" s="1"/>
  <c r="R426" i="13"/>
  <c r="R425" i="13" s="1"/>
  <c r="S426" i="13"/>
  <c r="S425" i="13" s="1"/>
  <c r="T426" i="13"/>
  <c r="T425" i="13" s="1"/>
  <c r="U426" i="13"/>
  <c r="V426" i="13"/>
  <c r="O422" i="13"/>
  <c r="P422" i="13"/>
  <c r="Q422" i="13"/>
  <c r="R422" i="13"/>
  <c r="S422" i="13"/>
  <c r="T422" i="13"/>
  <c r="U422" i="13"/>
  <c r="V422" i="13"/>
  <c r="N422" i="13"/>
  <c r="O413" i="13"/>
  <c r="P413" i="13"/>
  <c r="Q413" i="13"/>
  <c r="R413" i="13"/>
  <c r="S413" i="13"/>
  <c r="T413" i="13"/>
  <c r="U413" i="13"/>
  <c r="V413" i="13"/>
  <c r="O343" i="13"/>
  <c r="O341" i="13" s="1"/>
  <c r="P343" i="13"/>
  <c r="P341" i="13" s="1"/>
  <c r="Q343" i="13"/>
  <c r="Q341" i="13" s="1"/>
  <c r="R343" i="13"/>
  <c r="R341" i="13" s="1"/>
  <c r="S343" i="13"/>
  <c r="S341" i="13" s="1"/>
  <c r="T343" i="13"/>
  <c r="T341" i="13" s="1"/>
  <c r="T340" i="13" s="1"/>
  <c r="U343" i="13"/>
  <c r="U341" i="13" s="1"/>
  <c r="V343" i="13"/>
  <c r="V341" i="13" s="1"/>
  <c r="O338" i="13"/>
  <c r="O337" i="13" s="1"/>
  <c r="P338" i="13"/>
  <c r="P337" i="13" s="1"/>
  <c r="Q338" i="13"/>
  <c r="Q337" i="13" s="1"/>
  <c r="R338" i="13"/>
  <c r="R337" i="13" s="1"/>
  <c r="S338" i="13"/>
  <c r="S337" i="13" s="1"/>
  <c r="T338" i="13"/>
  <c r="T337" i="13" s="1"/>
  <c r="U338" i="13"/>
  <c r="U337" i="13" s="1"/>
  <c r="V338" i="13"/>
  <c r="V337" i="13" s="1"/>
  <c r="N338" i="13"/>
  <c r="N337" i="13" s="1"/>
  <c r="O327" i="13"/>
  <c r="P327" i="13"/>
  <c r="Q327" i="13"/>
  <c r="R327" i="13"/>
  <c r="S327" i="13"/>
  <c r="T327" i="13"/>
  <c r="U327" i="13"/>
  <c r="V327" i="13"/>
  <c r="O324" i="13"/>
  <c r="P324" i="13"/>
  <c r="Q324" i="13"/>
  <c r="R324" i="13"/>
  <c r="S324" i="13"/>
  <c r="T324" i="13"/>
  <c r="U324" i="13"/>
  <c r="V324" i="13"/>
  <c r="O314" i="13"/>
  <c r="O313" i="13" s="1"/>
  <c r="P314" i="13"/>
  <c r="Q314" i="13"/>
  <c r="R314" i="13"/>
  <c r="S314" i="13"/>
  <c r="S313" i="13" s="1"/>
  <c r="T314" i="13"/>
  <c r="U314" i="13"/>
  <c r="V314" i="13"/>
  <c r="N314" i="13"/>
  <c r="O304" i="13"/>
  <c r="P304" i="13"/>
  <c r="Q304" i="13"/>
  <c r="R304" i="13"/>
  <c r="S304" i="13"/>
  <c r="T304" i="13"/>
  <c r="U304" i="13"/>
  <c r="V304" i="13"/>
  <c r="O259" i="13"/>
  <c r="O258" i="13" s="1"/>
  <c r="P259" i="13"/>
  <c r="P258" i="13" s="1"/>
  <c r="Q259" i="13"/>
  <c r="Q258" i="13" s="1"/>
  <c r="S259" i="13"/>
  <c r="T259" i="13"/>
  <c r="U259" i="13"/>
  <c r="V259" i="13"/>
  <c r="O246" i="13"/>
  <c r="O243" i="13" s="1"/>
  <c r="P246" i="13"/>
  <c r="P243" i="13" s="1"/>
  <c r="Q246" i="13"/>
  <c r="Q243" i="13" s="1"/>
  <c r="R246" i="13"/>
  <c r="R243" i="13" s="1"/>
  <c r="S246" i="13"/>
  <c r="S243" i="13" s="1"/>
  <c r="T246" i="13"/>
  <c r="T243" i="13" s="1"/>
  <c r="U246" i="13"/>
  <c r="U243" i="13" s="1"/>
  <c r="V246" i="13"/>
  <c r="V243" i="13" s="1"/>
  <c r="O234" i="13"/>
  <c r="P234" i="13"/>
  <c r="Q234" i="13"/>
  <c r="S234" i="13"/>
  <c r="T234" i="13"/>
  <c r="U234" i="13"/>
  <c r="V234" i="13"/>
  <c r="O232" i="13"/>
  <c r="P232" i="13"/>
  <c r="Q232" i="13"/>
  <c r="R232" i="13"/>
  <c r="S232" i="13"/>
  <c r="S231" i="13" s="1"/>
  <c r="T232" i="13"/>
  <c r="U232" i="13"/>
  <c r="V232" i="13"/>
  <c r="N232" i="13"/>
  <c r="O228" i="13"/>
  <c r="P228" i="13"/>
  <c r="Q228" i="13"/>
  <c r="R228" i="13"/>
  <c r="S228" i="13"/>
  <c r="T228" i="13"/>
  <c r="U228" i="13"/>
  <c r="V228" i="13"/>
  <c r="N228" i="13"/>
  <c r="O226" i="13"/>
  <c r="P226" i="13"/>
  <c r="Q226" i="13"/>
  <c r="R226" i="13"/>
  <c r="S226" i="13"/>
  <c r="T226" i="13"/>
  <c r="U226" i="13"/>
  <c r="V226" i="13"/>
  <c r="N226" i="13"/>
  <c r="O220" i="13"/>
  <c r="P220" i="13"/>
  <c r="Q220" i="13"/>
  <c r="R220" i="13"/>
  <c r="S220" i="13"/>
  <c r="T220" i="13"/>
  <c r="U220" i="13"/>
  <c r="V220" i="13"/>
  <c r="N220" i="13"/>
  <c r="O218" i="13"/>
  <c r="P218" i="13"/>
  <c r="Q218" i="13"/>
  <c r="R218" i="13"/>
  <c r="S218" i="13"/>
  <c r="T218" i="13"/>
  <c r="U218" i="13"/>
  <c r="V218" i="13"/>
  <c r="N218" i="13"/>
  <c r="O203" i="13"/>
  <c r="O202" i="13" s="1"/>
  <c r="P203" i="13"/>
  <c r="P202" i="13" s="1"/>
  <c r="Q203" i="13"/>
  <c r="Q202" i="13" s="1"/>
  <c r="S203" i="13"/>
  <c r="S202" i="13" s="1"/>
  <c r="T203" i="13"/>
  <c r="T202" i="13" s="1"/>
  <c r="U203" i="13"/>
  <c r="U202" i="13" s="1"/>
  <c r="V203" i="13"/>
  <c r="V202" i="13" s="1"/>
  <c r="O196" i="13"/>
  <c r="O195" i="13" s="1"/>
  <c r="P196" i="13"/>
  <c r="P195" i="13" s="1"/>
  <c r="Q196" i="13"/>
  <c r="Q195" i="13" s="1"/>
  <c r="R196" i="13"/>
  <c r="R195" i="13" s="1"/>
  <c r="S196" i="13"/>
  <c r="S195" i="13" s="1"/>
  <c r="T196" i="13"/>
  <c r="T195" i="13" s="1"/>
  <c r="U196" i="13"/>
  <c r="U195" i="13" s="1"/>
  <c r="V196" i="13"/>
  <c r="V195" i="13" s="1"/>
  <c r="O175" i="13"/>
  <c r="O174" i="13" s="1"/>
  <c r="P175" i="13"/>
  <c r="P174" i="13" s="1"/>
  <c r="Q175" i="13"/>
  <c r="Q174" i="13" s="1"/>
  <c r="R175" i="13"/>
  <c r="R174" i="13" s="1"/>
  <c r="S175" i="13"/>
  <c r="S174" i="13" s="1"/>
  <c r="T175" i="13"/>
  <c r="T174" i="13" s="1"/>
  <c r="U175" i="13"/>
  <c r="U174" i="13" s="1"/>
  <c r="V175" i="13"/>
  <c r="V174" i="13" s="1"/>
  <c r="O170" i="13"/>
  <c r="P170" i="13"/>
  <c r="Q170" i="13"/>
  <c r="R170" i="13"/>
  <c r="S170" i="13"/>
  <c r="T170" i="13"/>
  <c r="U170" i="13"/>
  <c r="V170" i="13"/>
  <c r="N170" i="13"/>
  <c r="O168" i="13"/>
  <c r="P168" i="13"/>
  <c r="Q168" i="13"/>
  <c r="R168" i="13"/>
  <c r="S168" i="13"/>
  <c r="T168" i="13"/>
  <c r="U168" i="13"/>
  <c r="V168" i="13"/>
  <c r="N168" i="13"/>
  <c r="V162" i="13"/>
  <c r="O162" i="13"/>
  <c r="P162" i="13"/>
  <c r="Q162" i="13"/>
  <c r="R162" i="13"/>
  <c r="S162" i="13"/>
  <c r="T162" i="13"/>
  <c r="U162" i="13"/>
  <c r="N162" i="13"/>
  <c r="O155" i="13"/>
  <c r="P155" i="13"/>
  <c r="Q155" i="13"/>
  <c r="R155" i="13"/>
  <c r="S155" i="13"/>
  <c r="T155" i="13"/>
  <c r="U155" i="13"/>
  <c r="V155" i="13"/>
  <c r="O146" i="13"/>
  <c r="O144" i="13" s="1"/>
  <c r="P146" i="13"/>
  <c r="P144" i="13" s="1"/>
  <c r="Q146" i="13"/>
  <c r="Q144" i="13" s="1"/>
  <c r="R146" i="13"/>
  <c r="R144" i="13" s="1"/>
  <c r="S146" i="13"/>
  <c r="S144" i="13" s="1"/>
  <c r="T146" i="13"/>
  <c r="T144" i="13" s="1"/>
  <c r="U146" i="13"/>
  <c r="U144" i="13" s="1"/>
  <c r="V146" i="13"/>
  <c r="V144" i="13" s="1"/>
  <c r="O138" i="13"/>
  <c r="P138" i="13"/>
  <c r="Q138" i="13"/>
  <c r="R138" i="13"/>
  <c r="S138" i="13"/>
  <c r="T138" i="13"/>
  <c r="U138" i="13"/>
  <c r="V138" i="13"/>
  <c r="O122" i="13"/>
  <c r="O121" i="13" s="1"/>
  <c r="P122" i="13"/>
  <c r="P121" i="13" s="1"/>
  <c r="Q122" i="13"/>
  <c r="Q121" i="13" s="1"/>
  <c r="R122" i="13"/>
  <c r="R121" i="13" s="1"/>
  <c r="S122" i="13"/>
  <c r="S121" i="13" s="1"/>
  <c r="T122" i="13"/>
  <c r="T121" i="13" s="1"/>
  <c r="U122" i="13"/>
  <c r="U121" i="13" s="1"/>
  <c r="V122" i="13"/>
  <c r="O117" i="13"/>
  <c r="P117" i="13"/>
  <c r="Q117" i="13"/>
  <c r="R117" i="13"/>
  <c r="S117" i="13"/>
  <c r="T117" i="13"/>
  <c r="U117" i="13"/>
  <c r="V117" i="13"/>
  <c r="N117" i="13"/>
  <c r="O101" i="13"/>
  <c r="P101" i="13"/>
  <c r="Q101" i="13"/>
  <c r="S101" i="13"/>
  <c r="T101" i="13"/>
  <c r="U101" i="13"/>
  <c r="V101" i="13"/>
  <c r="O87" i="13"/>
  <c r="P87" i="13"/>
  <c r="Q87" i="13"/>
  <c r="R87" i="13"/>
  <c r="S87" i="13"/>
  <c r="T87" i="13"/>
  <c r="U87" i="13"/>
  <c r="V87" i="13"/>
  <c r="N87" i="13"/>
  <c r="O61" i="13"/>
  <c r="P61" i="13"/>
  <c r="Q61" i="13"/>
  <c r="S61" i="13"/>
  <c r="S60" i="13" s="1"/>
  <c r="S59" i="13" s="1"/>
  <c r="T61" i="13"/>
  <c r="T60" i="13" s="1"/>
  <c r="T59" i="13" s="1"/>
  <c r="U61" i="13"/>
  <c r="U60" i="13" s="1"/>
  <c r="U59" i="13" s="1"/>
  <c r="V61" i="13"/>
  <c r="V60" i="13" s="1"/>
  <c r="V59" i="13" s="1"/>
  <c r="O38" i="13"/>
  <c r="O37" i="13" s="1"/>
  <c r="P38" i="13"/>
  <c r="P37" i="13" s="1"/>
  <c r="Q38" i="13"/>
  <c r="Q37" i="13" s="1"/>
  <c r="S38" i="13"/>
  <c r="S37" i="13" s="1"/>
  <c r="T38" i="13"/>
  <c r="T37" i="13" s="1"/>
  <c r="U38" i="13"/>
  <c r="U37" i="13" s="1"/>
  <c r="V38" i="13"/>
  <c r="V37" i="13" s="1"/>
  <c r="O25" i="13"/>
  <c r="O24" i="13" s="1"/>
  <c r="P25" i="13"/>
  <c r="P24" i="13" s="1"/>
  <c r="Q25" i="13"/>
  <c r="Q24" i="13" s="1"/>
  <c r="S25" i="13"/>
  <c r="S24" i="13" s="1"/>
  <c r="T25" i="13"/>
  <c r="T24" i="13" s="1"/>
  <c r="U25" i="13"/>
  <c r="U24" i="13" s="1"/>
  <c r="V25" i="13"/>
  <c r="V24" i="13" s="1"/>
  <c r="O17" i="13"/>
  <c r="O16" i="13" s="1"/>
  <c r="P17" i="13"/>
  <c r="P16" i="13" s="1"/>
  <c r="Q17" i="13"/>
  <c r="Q16" i="13" s="1"/>
  <c r="R17" i="13"/>
  <c r="R16" i="13" s="1"/>
  <c r="S17" i="13"/>
  <c r="S16" i="13" s="1"/>
  <c r="T17" i="13"/>
  <c r="T16" i="13" s="1"/>
  <c r="U17" i="13"/>
  <c r="U16" i="13" s="1"/>
  <c r="V17" i="13"/>
  <c r="V16" i="13" s="1"/>
  <c r="V425" i="13"/>
  <c r="N470" i="13"/>
  <c r="N462" i="13"/>
  <c r="N439" i="13"/>
  <c r="N438" i="13"/>
  <c r="N436" i="13"/>
  <c r="N435" i="13"/>
  <c r="N434" i="13"/>
  <c r="N431" i="13"/>
  <c r="N427" i="13"/>
  <c r="N426" i="13" s="1"/>
  <c r="N420" i="13"/>
  <c r="N419" i="13"/>
  <c r="N418" i="13"/>
  <c r="N417" i="13"/>
  <c r="N415" i="13"/>
  <c r="N370" i="13"/>
  <c r="N353" i="13"/>
  <c r="N336" i="13"/>
  <c r="N330" i="13"/>
  <c r="N331" i="13"/>
  <c r="N332" i="13"/>
  <c r="N333" i="13"/>
  <c r="N329" i="13"/>
  <c r="N328" i="13"/>
  <c r="N326" i="13"/>
  <c r="N325" i="13"/>
  <c r="N310" i="13"/>
  <c r="N307" i="13"/>
  <c r="N306" i="13"/>
  <c r="N305" i="13"/>
  <c r="N299" i="13"/>
  <c r="N298" i="13"/>
  <c r="N297" i="13"/>
  <c r="N295" i="13"/>
  <c r="N294" i="13"/>
  <c r="N293" i="13"/>
  <c r="N292" i="13"/>
  <c r="N290" i="13"/>
  <c r="N289" i="13"/>
  <c r="N287" i="13"/>
  <c r="N285" i="13"/>
  <c r="N283" i="13"/>
  <c r="N282" i="13"/>
  <c r="N281" i="13"/>
  <c r="N280" i="13"/>
  <c r="N274" i="13"/>
  <c r="N273" i="13"/>
  <c r="N272" i="13"/>
  <c r="N271" i="13"/>
  <c r="N270" i="13"/>
  <c r="N269" i="13"/>
  <c r="N268" i="13"/>
  <c r="N267" i="13"/>
  <c r="N261" i="13"/>
  <c r="K260" i="13"/>
  <c r="L260" i="13"/>
  <c r="M260" i="13"/>
  <c r="K261" i="13"/>
  <c r="L261" i="13"/>
  <c r="M261" i="13"/>
  <c r="N252" i="13"/>
  <c r="N246" i="13" s="1"/>
  <c r="N243" i="13" s="1"/>
  <c r="N239" i="13"/>
  <c r="N237" i="13"/>
  <c r="N236" i="13"/>
  <c r="N200" i="13"/>
  <c r="N199" i="13"/>
  <c r="N198" i="13"/>
  <c r="N197" i="13"/>
  <c r="N190" i="13"/>
  <c r="N188" i="13"/>
  <c r="N158" i="13"/>
  <c r="N155" i="13" s="1"/>
  <c r="N148" i="13"/>
  <c r="N146" i="13" s="1"/>
  <c r="N144" i="13" s="1"/>
  <c r="N131" i="13"/>
  <c r="N130" i="13"/>
  <c r="N129" i="13"/>
  <c r="N127" i="13"/>
  <c r="N123" i="13"/>
  <c r="N110" i="13"/>
  <c r="N105"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58" i="13"/>
  <c r="R457" i="13" s="1"/>
  <c r="N458" i="13"/>
  <c r="N62" i="13"/>
  <c r="N45" i="13"/>
  <c r="R53" i="13"/>
  <c r="N53" i="13"/>
  <c r="R108" i="13"/>
  <c r="N108" i="13"/>
  <c r="R207" i="13"/>
  <c r="N207" i="13"/>
  <c r="N54" i="13"/>
  <c r="R208" i="13"/>
  <c r="N208" i="13"/>
  <c r="R235" i="13"/>
  <c r="R234" i="13" s="1"/>
  <c r="N235" i="13"/>
  <c r="N28" i="13"/>
  <c r="R481" i="13"/>
  <c r="R479" i="13" s="1"/>
  <c r="R478" i="13" s="1"/>
  <c r="N481" i="13"/>
  <c r="N479" i="13" s="1"/>
  <c r="N478" i="13" s="1"/>
  <c r="R34" i="13"/>
  <c r="R25" i="13" s="1"/>
  <c r="R24" i="13" s="1"/>
  <c r="N34" i="13"/>
  <c r="R74" i="13"/>
  <c r="N74" i="13"/>
  <c r="R75" i="13"/>
  <c r="N75" i="13"/>
  <c r="R102" i="13"/>
  <c r="N102" i="13"/>
  <c r="R67" i="13"/>
  <c r="N67" i="13"/>
  <c r="R76" i="13"/>
  <c r="N76" i="13"/>
  <c r="N31" i="13"/>
  <c r="N296" i="13"/>
  <c r="N51" i="13"/>
  <c r="N277" i="13"/>
  <c r="R106" i="13"/>
  <c r="N106" i="13"/>
  <c r="N288" i="13"/>
  <c r="N30" i="13"/>
  <c r="N276" i="13"/>
  <c r="N275" i="13"/>
  <c r="N301" i="13"/>
  <c r="R78" i="13"/>
  <c r="N78" i="13"/>
  <c r="N279" i="13"/>
  <c r="N262" i="13"/>
  <c r="N71" i="13"/>
  <c r="N80" i="13"/>
  <c r="N472" i="13"/>
  <c r="N141" i="13"/>
  <c r="N278" i="13"/>
  <c r="N206" i="13"/>
  <c r="N142" i="13"/>
  <c r="N139" i="13"/>
  <c r="P203" i="3"/>
  <c r="Q203" i="3"/>
  <c r="R203" i="3"/>
  <c r="R202" i="3" s="1"/>
  <c r="M202" i="13" s="1"/>
  <c r="AI214" i="14"/>
  <c r="AJ214" i="14"/>
  <c r="AH214" i="14"/>
  <c r="AD214" i="14"/>
  <c r="AE214" i="14"/>
  <c r="AC214" i="14"/>
  <c r="Y214" i="14"/>
  <c r="Z214" i="14"/>
  <c r="X214" i="14"/>
  <c r="T214" i="14"/>
  <c r="U214" i="14"/>
  <c r="S214" i="14"/>
  <c r="O214" i="14"/>
  <c r="P214" i="14"/>
  <c r="N214" i="14"/>
  <c r="J214" i="14"/>
  <c r="K214" i="14"/>
  <c r="I214" i="14"/>
  <c r="F214" i="14"/>
  <c r="G214" i="14"/>
  <c r="E214" i="14"/>
  <c r="C214" i="14"/>
  <c r="D214" i="14"/>
  <c r="B214" i="14"/>
  <c r="K214" i="13"/>
  <c r="L214" i="13"/>
  <c r="M214" i="13"/>
  <c r="G214" i="13"/>
  <c r="H214" i="13"/>
  <c r="F214" i="13"/>
  <c r="E214" i="13"/>
  <c r="D214" i="13"/>
  <c r="C214" i="13"/>
  <c r="B214" i="13"/>
  <c r="C214" i="12"/>
  <c r="B214" i="12"/>
  <c r="A214" i="12"/>
  <c r="C214" i="5"/>
  <c r="B214" i="5"/>
  <c r="A214" i="5"/>
  <c r="O214" i="3"/>
  <c r="J214" i="13" s="1"/>
  <c r="B116" i="16"/>
  <c r="C116" i="16"/>
  <c r="C11" i="16"/>
  <c r="C13" i="16"/>
  <c r="C15" i="16"/>
  <c r="C17" i="16"/>
  <c r="C19" i="16"/>
  <c r="C21" i="16"/>
  <c r="C23" i="16"/>
  <c r="C25" i="16"/>
  <c r="C27" i="16"/>
  <c r="C29" i="16"/>
  <c r="C31" i="16"/>
  <c r="C33" i="16"/>
  <c r="C35" i="16"/>
  <c r="C37" i="16"/>
  <c r="C39" i="16"/>
  <c r="C41" i="16"/>
  <c r="C43" i="16"/>
  <c r="C45" i="16"/>
  <c r="C47" i="16"/>
  <c r="C49" i="16"/>
  <c r="C51" i="16"/>
  <c r="C53" i="16"/>
  <c r="C55" i="16"/>
  <c r="C57" i="16"/>
  <c r="C59" i="16"/>
  <c r="C61" i="16"/>
  <c r="C63" i="16"/>
  <c r="C65" i="16"/>
  <c r="C67" i="16"/>
  <c r="C69" i="16"/>
  <c r="C71" i="16"/>
  <c r="C73" i="16"/>
  <c r="C75" i="16"/>
  <c r="C77" i="16"/>
  <c r="C78" i="16"/>
  <c r="C80" i="16"/>
  <c r="C82" i="16"/>
  <c r="C84" i="16"/>
  <c r="C86" i="16"/>
  <c r="C88" i="16"/>
  <c r="C90" i="16"/>
  <c r="C92" i="16"/>
  <c r="C94" i="16"/>
  <c r="C96" i="16"/>
  <c r="C98" i="16"/>
  <c r="C100" i="16"/>
  <c r="C102" i="16"/>
  <c r="C104" i="16"/>
  <c r="C106" i="16"/>
  <c r="C108" i="16"/>
  <c r="C110" i="16"/>
  <c r="C112" i="16"/>
  <c r="C114" i="16"/>
  <c r="C118" i="16"/>
  <c r="C120" i="16"/>
  <c r="C122" i="16"/>
  <c r="C124" i="16"/>
  <c r="C126" i="16"/>
  <c r="C128" i="16"/>
  <c r="C130" i="16"/>
  <c r="C132" i="16"/>
  <c r="C134" i="16"/>
  <c r="C136" i="16"/>
  <c r="C138" i="16"/>
  <c r="C140" i="16"/>
  <c r="C142" i="16"/>
  <c r="C144" i="16"/>
  <c r="C146" i="16"/>
  <c r="C148" i="16"/>
  <c r="C150" i="16"/>
  <c r="C152" i="16"/>
  <c r="C154" i="16"/>
  <c r="C156" i="16"/>
  <c r="C158" i="16"/>
  <c r="C160" i="16"/>
  <c r="C162" i="16"/>
  <c r="C164" i="16"/>
  <c r="C166" i="16"/>
  <c r="C168" i="16"/>
  <c r="C170" i="16"/>
  <c r="C172" i="16"/>
  <c r="C174" i="16"/>
  <c r="C176" i="16"/>
  <c r="C178" i="16"/>
  <c r="C180" i="16"/>
  <c r="C182" i="16"/>
  <c r="C184" i="16"/>
  <c r="C186" i="16"/>
  <c r="C188" i="16"/>
  <c r="C189" i="16"/>
  <c r="C191" i="16"/>
  <c r="C193" i="16"/>
  <c r="C195" i="16"/>
  <c r="C197" i="16"/>
  <c r="C199" i="16"/>
  <c r="C201" i="16"/>
  <c r="C203" i="16"/>
  <c r="C205" i="16"/>
  <c r="C207" i="16"/>
  <c r="C209" i="16"/>
  <c r="C211" i="16"/>
  <c r="C213" i="16"/>
  <c r="C215" i="16"/>
  <c r="C217" i="16"/>
  <c r="C219" i="16"/>
  <c r="C221" i="16"/>
  <c r="C223" i="16"/>
  <c r="C225" i="16"/>
  <c r="C227" i="16"/>
  <c r="C229" i="16"/>
  <c r="C231" i="16"/>
  <c r="C233" i="16"/>
  <c r="C235" i="16"/>
  <c r="C237" i="16"/>
  <c r="C239" i="16"/>
  <c r="C241" i="16"/>
  <c r="C243" i="16"/>
  <c r="C245" i="16"/>
  <c r="C10" i="16"/>
  <c r="B11" i="16"/>
  <c r="B13" i="16"/>
  <c r="B15" i="16"/>
  <c r="B17" i="16"/>
  <c r="B19" i="16"/>
  <c r="B21" i="16"/>
  <c r="B23" i="16"/>
  <c r="B25" i="16"/>
  <c r="B27" i="16"/>
  <c r="B29" i="16"/>
  <c r="B31" i="16"/>
  <c r="B33" i="16"/>
  <c r="B35" i="16"/>
  <c r="B37" i="16"/>
  <c r="B39" i="16"/>
  <c r="B41" i="16"/>
  <c r="B43" i="16"/>
  <c r="B45" i="16"/>
  <c r="B47" i="16"/>
  <c r="B49" i="16"/>
  <c r="B51" i="16"/>
  <c r="B53" i="16"/>
  <c r="B55" i="16"/>
  <c r="B57" i="16"/>
  <c r="B59" i="16"/>
  <c r="B61" i="16"/>
  <c r="B63" i="16"/>
  <c r="B65" i="16"/>
  <c r="B67" i="16"/>
  <c r="B69" i="16"/>
  <c r="B71" i="16"/>
  <c r="B73" i="16"/>
  <c r="B75" i="16"/>
  <c r="B77" i="16"/>
  <c r="B78" i="16"/>
  <c r="B80" i="16"/>
  <c r="B82" i="16"/>
  <c r="B84" i="16"/>
  <c r="B86" i="16"/>
  <c r="B88" i="16"/>
  <c r="B90" i="16"/>
  <c r="B92" i="16"/>
  <c r="B94" i="16"/>
  <c r="B96" i="16"/>
  <c r="B98" i="16"/>
  <c r="B100" i="16"/>
  <c r="B102" i="16"/>
  <c r="B104" i="16"/>
  <c r="B106" i="16"/>
  <c r="B108" i="16"/>
  <c r="B110" i="16"/>
  <c r="B112" i="16"/>
  <c r="B114" i="16"/>
  <c r="B118" i="16"/>
  <c r="B120" i="16"/>
  <c r="B122" i="16"/>
  <c r="B124" i="16"/>
  <c r="B126" i="16"/>
  <c r="B128" i="16"/>
  <c r="B130" i="16"/>
  <c r="B132" i="16"/>
  <c r="B134" i="16"/>
  <c r="B136" i="16"/>
  <c r="B138" i="16"/>
  <c r="B140" i="16"/>
  <c r="B142" i="16"/>
  <c r="B144" i="16"/>
  <c r="B146" i="16"/>
  <c r="B148" i="16"/>
  <c r="B150" i="16"/>
  <c r="B152" i="16"/>
  <c r="B154" i="16"/>
  <c r="B156" i="16"/>
  <c r="B158" i="16"/>
  <c r="B160" i="16"/>
  <c r="B162" i="16"/>
  <c r="B164" i="16"/>
  <c r="B166" i="16"/>
  <c r="B168" i="16"/>
  <c r="B170" i="16"/>
  <c r="B172" i="16"/>
  <c r="B174" i="16"/>
  <c r="B176" i="16"/>
  <c r="B178" i="16"/>
  <c r="B180" i="16"/>
  <c r="B182" i="16"/>
  <c r="B184" i="16"/>
  <c r="B186" i="16"/>
  <c r="B188" i="16"/>
  <c r="B189" i="16"/>
  <c r="B191" i="16"/>
  <c r="B193" i="16"/>
  <c r="B195" i="16"/>
  <c r="B197" i="16"/>
  <c r="B199" i="16"/>
  <c r="B201" i="16"/>
  <c r="B203" i="16"/>
  <c r="B205" i="16"/>
  <c r="B207" i="16"/>
  <c r="B209" i="16"/>
  <c r="B211" i="16"/>
  <c r="B213" i="16"/>
  <c r="B215" i="16"/>
  <c r="B217" i="16"/>
  <c r="B219" i="16"/>
  <c r="B221" i="16"/>
  <c r="B223" i="16"/>
  <c r="B225" i="16"/>
  <c r="B227" i="16"/>
  <c r="B229" i="16"/>
  <c r="B231" i="16"/>
  <c r="B233" i="16"/>
  <c r="B235" i="16"/>
  <c r="B237" i="16"/>
  <c r="B239" i="16"/>
  <c r="B241" i="16"/>
  <c r="B243" i="16"/>
  <c r="B245"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7" i="14"/>
  <c r="AI117" i="14"/>
  <c r="AJ117" i="14"/>
  <c r="AH118" i="14"/>
  <c r="AI118" i="14"/>
  <c r="AJ118"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2" i="14"/>
  <c r="AI142" i="14"/>
  <c r="AJ142"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2" i="14"/>
  <c r="AI192" i="14"/>
  <c r="AJ192"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3" i="14"/>
  <c r="AI213" i="14"/>
  <c r="AJ213"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7" i="14"/>
  <c r="AD117" i="14"/>
  <c r="AE117" i="14"/>
  <c r="AC118" i="14"/>
  <c r="AD118" i="14"/>
  <c r="AE118"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2" i="14"/>
  <c r="AD142" i="14"/>
  <c r="AE142"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2" i="14"/>
  <c r="AD192" i="14"/>
  <c r="AE192"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3" i="14"/>
  <c r="AD213" i="14"/>
  <c r="AE213"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7" i="14"/>
  <c r="Y117" i="14"/>
  <c r="Z117" i="14"/>
  <c r="X118" i="14"/>
  <c r="Y118" i="14"/>
  <c r="Z118"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2" i="14"/>
  <c r="Y142" i="14"/>
  <c r="Z142"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2" i="14"/>
  <c r="Y192" i="14"/>
  <c r="Z192"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3" i="14"/>
  <c r="Y213" i="14"/>
  <c r="Z213"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7" i="14"/>
  <c r="T117" i="14"/>
  <c r="U117" i="14"/>
  <c r="S118" i="14"/>
  <c r="T118" i="14"/>
  <c r="U118"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2" i="14"/>
  <c r="T142" i="14"/>
  <c r="U142"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2" i="14"/>
  <c r="T192" i="14"/>
  <c r="U192"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3" i="14"/>
  <c r="T213" i="14"/>
  <c r="U213"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7" i="14"/>
  <c r="O117" i="14"/>
  <c r="P117" i="14"/>
  <c r="N118" i="14"/>
  <c r="O118" i="14"/>
  <c r="P118"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2" i="14"/>
  <c r="O142" i="14"/>
  <c r="P142"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2" i="14"/>
  <c r="O192" i="14"/>
  <c r="P192"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3" i="14"/>
  <c r="O213" i="14"/>
  <c r="P213"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7" i="14"/>
  <c r="J117" i="14"/>
  <c r="K117" i="14"/>
  <c r="I118" i="14"/>
  <c r="J118" i="14"/>
  <c r="K118"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2" i="14"/>
  <c r="J142" i="14"/>
  <c r="K142"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2" i="14"/>
  <c r="J192" i="14"/>
  <c r="K192"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3" i="14"/>
  <c r="J213" i="14"/>
  <c r="K213"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7" i="14"/>
  <c r="F117" i="14"/>
  <c r="G117" i="14"/>
  <c r="E118" i="14"/>
  <c r="F118" i="14"/>
  <c r="G118"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2" i="14"/>
  <c r="F142" i="14"/>
  <c r="G142"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2" i="14"/>
  <c r="F192" i="14"/>
  <c r="G192"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3" i="14"/>
  <c r="F213" i="14"/>
  <c r="G213"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7" i="14"/>
  <c r="C117" i="14"/>
  <c r="D117" i="14"/>
  <c r="B118" i="14"/>
  <c r="C118" i="14"/>
  <c r="D118"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2" i="14"/>
  <c r="C142" i="14"/>
  <c r="D142"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2" i="14"/>
  <c r="C192" i="14"/>
  <c r="D192"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3" i="14"/>
  <c r="C213" i="14"/>
  <c r="D213"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3" i="14"/>
  <c r="C323" i="14"/>
  <c r="D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7" i="12"/>
  <c r="B117" i="12"/>
  <c r="C117" i="12"/>
  <c r="A118" i="12"/>
  <c r="B118" i="12"/>
  <c r="C118"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2" i="12"/>
  <c r="B142" i="12"/>
  <c r="C142"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2" i="12"/>
  <c r="B192" i="12"/>
  <c r="C192"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3" i="12"/>
  <c r="B213" i="12"/>
  <c r="C213"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C399" i="12"/>
  <c r="A400" i="12"/>
  <c r="B400" i="12"/>
  <c r="A401" i="12"/>
  <c r="B401" i="12"/>
  <c r="A402" i="12"/>
  <c r="B402" i="12"/>
  <c r="A403" i="12"/>
  <c r="B403" i="12"/>
  <c r="A404" i="12"/>
  <c r="B404" i="12"/>
  <c r="C404" i="12"/>
  <c r="A405" i="12"/>
  <c r="B405" i="12"/>
  <c r="C405" i="12"/>
  <c r="A406" i="12"/>
  <c r="B406" i="12"/>
  <c r="A407" i="12"/>
  <c r="B407" i="12"/>
  <c r="C407" i="12"/>
  <c r="A408" i="12"/>
  <c r="B408" i="12"/>
  <c r="C408" i="12"/>
  <c r="A409" i="12"/>
  <c r="B409" i="12"/>
  <c r="C409" i="12"/>
  <c r="A410" i="12"/>
  <c r="B410" i="12"/>
  <c r="C410" i="12"/>
  <c r="A411" i="12"/>
  <c r="B411" i="12"/>
  <c r="A412" i="12"/>
  <c r="B412" i="12"/>
  <c r="C412" i="12"/>
  <c r="A413" i="12"/>
  <c r="B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7" i="5"/>
  <c r="B117" i="5"/>
  <c r="C117" i="5"/>
  <c r="A118" i="5"/>
  <c r="B118" i="5"/>
  <c r="C118"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2" i="5"/>
  <c r="B142" i="5"/>
  <c r="C142"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2" i="5"/>
  <c r="B192" i="5"/>
  <c r="C192"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3" i="5"/>
  <c r="B213" i="5"/>
  <c r="C213"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7" i="5"/>
  <c r="B467" i="5"/>
  <c r="C467" i="5"/>
  <c r="A468" i="5"/>
  <c r="B468" i="5"/>
  <c r="C468" i="5"/>
  <c r="A469" i="5"/>
  <c r="B469" i="5"/>
  <c r="C469" i="5"/>
  <c r="A470" i="5"/>
  <c r="B470" i="5"/>
  <c r="C470" i="5"/>
  <c r="A471" i="5"/>
  <c r="B471" i="5"/>
  <c r="C471" i="5"/>
  <c r="A472" i="5"/>
  <c r="B472" i="5"/>
  <c r="C472" i="5"/>
  <c r="A473" i="5"/>
  <c r="B473" i="5"/>
  <c r="C473" i="5"/>
  <c r="A474" i="5"/>
  <c r="B474" i="5"/>
  <c r="C474"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M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3" i="13"/>
  <c r="L113" i="13"/>
  <c r="M113" i="13"/>
  <c r="K118" i="13"/>
  <c r="L118" i="13"/>
  <c r="M118"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K135" i="13"/>
  <c r="L135" i="13"/>
  <c r="M135" i="13"/>
  <c r="J136" i="13"/>
  <c r="K136" i="13"/>
  <c r="L136" i="13"/>
  <c r="M136" i="13"/>
  <c r="J137" i="13"/>
  <c r="K137" i="13"/>
  <c r="L137" i="13"/>
  <c r="M137" i="13"/>
  <c r="K139" i="13"/>
  <c r="L139" i="13"/>
  <c r="M139" i="13"/>
  <c r="K140" i="13"/>
  <c r="L140" i="13"/>
  <c r="M140" i="13"/>
  <c r="K141" i="13"/>
  <c r="L141" i="13"/>
  <c r="M141" i="13"/>
  <c r="K142" i="13"/>
  <c r="L142" i="13"/>
  <c r="M142" i="13"/>
  <c r="J145" i="13"/>
  <c r="K145" i="13"/>
  <c r="L145" i="13"/>
  <c r="M145" i="13"/>
  <c r="K147" i="13"/>
  <c r="L147" i="13"/>
  <c r="M147" i="13"/>
  <c r="K148" i="13"/>
  <c r="L148" i="13"/>
  <c r="M148" i="13"/>
  <c r="K149" i="13"/>
  <c r="L149" i="13"/>
  <c r="M149" i="13"/>
  <c r="J150" i="13"/>
  <c r="K150" i="13"/>
  <c r="L150" i="13"/>
  <c r="M150" i="13"/>
  <c r="J151" i="13"/>
  <c r="K151" i="13"/>
  <c r="L151" i="13"/>
  <c r="M151" i="13"/>
  <c r="K156" i="13"/>
  <c r="L156" i="13"/>
  <c r="M156" i="13"/>
  <c r="K157" i="13"/>
  <c r="L157" i="13"/>
  <c r="M157" i="13"/>
  <c r="K158" i="13"/>
  <c r="L158" i="13"/>
  <c r="M158" i="13"/>
  <c r="K159" i="13"/>
  <c r="L159" i="13"/>
  <c r="M159" i="13"/>
  <c r="K160" i="13"/>
  <c r="L160" i="13"/>
  <c r="M160" i="13"/>
  <c r="K161" i="13"/>
  <c r="L161" i="13"/>
  <c r="M161" i="13"/>
  <c r="K163" i="13"/>
  <c r="L163" i="13"/>
  <c r="M163" i="13"/>
  <c r="K164" i="13"/>
  <c r="L164" i="13"/>
  <c r="M164" i="13"/>
  <c r="K165" i="13"/>
  <c r="L165" i="13"/>
  <c r="M165" i="13"/>
  <c r="K166" i="13"/>
  <c r="L166" i="13"/>
  <c r="M166" i="13"/>
  <c r="K167" i="13"/>
  <c r="L167" i="13"/>
  <c r="M167" i="13"/>
  <c r="K169" i="13"/>
  <c r="L169" i="13"/>
  <c r="M169" i="13"/>
  <c r="K171" i="13"/>
  <c r="L171" i="13"/>
  <c r="M171" i="13"/>
  <c r="J172" i="13"/>
  <c r="K172" i="13"/>
  <c r="L172" i="13"/>
  <c r="M172" i="13"/>
  <c r="J173" i="13"/>
  <c r="K173" i="13"/>
  <c r="L173" i="13"/>
  <c r="M173"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M183" i="13"/>
  <c r="K184" i="13"/>
  <c r="L184" i="13"/>
  <c r="K185" i="13"/>
  <c r="L185" i="13"/>
  <c r="K186" i="13"/>
  <c r="L186" i="13"/>
  <c r="K187" i="13"/>
  <c r="L187" i="13"/>
  <c r="M187" i="13"/>
  <c r="K188" i="13"/>
  <c r="L188" i="13"/>
  <c r="M188" i="13"/>
  <c r="K189" i="13"/>
  <c r="L189" i="13"/>
  <c r="M189" i="13"/>
  <c r="K190" i="13"/>
  <c r="L190" i="13"/>
  <c r="M190" i="13"/>
  <c r="K191" i="13"/>
  <c r="L191" i="13"/>
  <c r="M191" i="13"/>
  <c r="K192" i="13"/>
  <c r="L192" i="13"/>
  <c r="M192" i="13"/>
  <c r="K197" i="13"/>
  <c r="L197" i="13"/>
  <c r="M197" i="13"/>
  <c r="K198" i="13"/>
  <c r="L198" i="13"/>
  <c r="M198" i="13"/>
  <c r="K199" i="13"/>
  <c r="L199" i="13"/>
  <c r="M199" i="13"/>
  <c r="K200" i="13"/>
  <c r="L200" i="13"/>
  <c r="M200" i="13"/>
  <c r="J201" i="13"/>
  <c r="K201" i="13"/>
  <c r="L201" i="13"/>
  <c r="M201" i="13"/>
  <c r="K203" i="13"/>
  <c r="L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K213" i="13"/>
  <c r="L213" i="13"/>
  <c r="M213" i="13"/>
  <c r="J215" i="13"/>
  <c r="K215" i="13"/>
  <c r="L215" i="13"/>
  <c r="M215" i="13"/>
  <c r="K219" i="13"/>
  <c r="L219" i="13"/>
  <c r="M219" i="13"/>
  <c r="K221" i="13"/>
  <c r="L221" i="13"/>
  <c r="M221" i="13"/>
  <c r="K222" i="13"/>
  <c r="L222" i="13"/>
  <c r="M222" i="13"/>
  <c r="K223" i="13"/>
  <c r="L223" i="13"/>
  <c r="M223" i="13"/>
  <c r="K224" i="13"/>
  <c r="L224" i="13"/>
  <c r="M224" i="13"/>
  <c r="K225" i="13"/>
  <c r="L225" i="13"/>
  <c r="M225" i="13"/>
  <c r="K227" i="13"/>
  <c r="L227" i="13"/>
  <c r="M227" i="13"/>
  <c r="K229" i="13"/>
  <c r="L229" i="13"/>
  <c r="M229" i="13"/>
  <c r="K230" i="13"/>
  <c r="L230" i="13"/>
  <c r="M230" i="13"/>
  <c r="K233" i="13"/>
  <c r="L233" i="13"/>
  <c r="M233" i="13"/>
  <c r="K235" i="13"/>
  <c r="L235" i="13"/>
  <c r="M235" i="13"/>
  <c r="K236" i="13"/>
  <c r="L236" i="13"/>
  <c r="M236" i="13"/>
  <c r="K237" i="13"/>
  <c r="L237" i="13"/>
  <c r="M237" i="13"/>
  <c r="K238" i="13"/>
  <c r="L238" i="13"/>
  <c r="M238" i="13"/>
  <c r="K239" i="13"/>
  <c r="L239" i="13"/>
  <c r="M239" i="13"/>
  <c r="K240" i="13"/>
  <c r="L240" i="13"/>
  <c r="M240" i="13"/>
  <c r="K241" i="13"/>
  <c r="L241" i="13"/>
  <c r="M241" i="13"/>
  <c r="J244" i="13"/>
  <c r="K244" i="13"/>
  <c r="L244" i="13"/>
  <c r="M244" i="13"/>
  <c r="J245" i="13"/>
  <c r="K245" i="13"/>
  <c r="L245" i="13"/>
  <c r="M245" i="13"/>
  <c r="K247" i="13"/>
  <c r="L247" i="13"/>
  <c r="M247" i="13"/>
  <c r="K248" i="13"/>
  <c r="L248" i="13"/>
  <c r="M248" i="13"/>
  <c r="K249" i="13"/>
  <c r="L249" i="13"/>
  <c r="M249" i="13"/>
  <c r="K250" i="13"/>
  <c r="L250" i="13"/>
  <c r="M250" i="13"/>
  <c r="K251" i="13"/>
  <c r="L251" i="13"/>
  <c r="M251" i="13"/>
  <c r="K252" i="13"/>
  <c r="L252" i="13"/>
  <c r="M252" i="13"/>
  <c r="K253" i="13"/>
  <c r="L253" i="13"/>
  <c r="M253" i="13"/>
  <c r="K254" i="13"/>
  <c r="L254" i="13"/>
  <c r="M254" i="13"/>
  <c r="J255" i="13"/>
  <c r="K255" i="13"/>
  <c r="L255" i="13"/>
  <c r="M255" i="13"/>
  <c r="J256" i="13"/>
  <c r="K256" i="13"/>
  <c r="L256" i="13"/>
  <c r="M256" i="13"/>
  <c r="J257" i="13"/>
  <c r="K257" i="13"/>
  <c r="L257" i="13"/>
  <c r="M257"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K302" i="13"/>
  <c r="L302" i="13"/>
  <c r="M302" i="13"/>
  <c r="J303" i="13"/>
  <c r="K303" i="13"/>
  <c r="L303" i="13"/>
  <c r="M303" i="13"/>
  <c r="K305" i="13"/>
  <c r="L305" i="13"/>
  <c r="M305" i="13"/>
  <c r="K306" i="13"/>
  <c r="L306" i="13"/>
  <c r="M306" i="13"/>
  <c r="K307" i="13"/>
  <c r="L307" i="13"/>
  <c r="M307" i="13"/>
  <c r="K308" i="13"/>
  <c r="L308" i="13"/>
  <c r="M308" i="13"/>
  <c r="K309" i="13"/>
  <c r="L309" i="13"/>
  <c r="M309" i="13"/>
  <c r="K310" i="13"/>
  <c r="L310" i="13"/>
  <c r="M310" i="13"/>
  <c r="K311" i="13"/>
  <c r="L311" i="13"/>
  <c r="M311" i="13"/>
  <c r="K315" i="13"/>
  <c r="L315" i="13"/>
  <c r="M315" i="13"/>
  <c r="K316" i="13"/>
  <c r="L316" i="13"/>
  <c r="M316" i="13"/>
  <c r="K317" i="13"/>
  <c r="L317" i="13"/>
  <c r="M317" i="13"/>
  <c r="K318" i="13"/>
  <c r="L318" i="13"/>
  <c r="M318" i="13"/>
  <c r="K319" i="13"/>
  <c r="L319" i="13"/>
  <c r="M319" i="13"/>
  <c r="K320" i="13"/>
  <c r="L320" i="13"/>
  <c r="M320" i="13"/>
  <c r="J323" i="13"/>
  <c r="K323" i="13"/>
  <c r="L323" i="13"/>
  <c r="M323" i="13"/>
  <c r="K325" i="13"/>
  <c r="L325" i="13"/>
  <c r="M325" i="13"/>
  <c r="K326" i="13"/>
  <c r="L326" i="13"/>
  <c r="M326" i="13"/>
  <c r="K328" i="13"/>
  <c r="L328" i="13"/>
  <c r="M328" i="13"/>
  <c r="K329" i="13"/>
  <c r="L329" i="13"/>
  <c r="M329" i="13"/>
  <c r="K330" i="13"/>
  <c r="L330" i="13"/>
  <c r="M330" i="13"/>
  <c r="K331" i="13"/>
  <c r="L331" i="13"/>
  <c r="M331" i="13"/>
  <c r="K332" i="13"/>
  <c r="L332" i="13"/>
  <c r="M332" i="13"/>
  <c r="K333" i="13"/>
  <c r="L333" i="13"/>
  <c r="M333" i="13"/>
  <c r="K334" i="13"/>
  <c r="L334" i="13"/>
  <c r="M334" i="13"/>
  <c r="K335" i="13"/>
  <c r="L335" i="13"/>
  <c r="M335" i="13"/>
  <c r="K336" i="13"/>
  <c r="L336" i="13"/>
  <c r="M336" i="13"/>
  <c r="J342" i="13"/>
  <c r="K342" i="13"/>
  <c r="L342" i="13"/>
  <c r="M342"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K404" i="13"/>
  <c r="L404" i="13"/>
  <c r="M404" i="13"/>
  <c r="J405" i="13"/>
  <c r="K405" i="13"/>
  <c r="L405" i="13"/>
  <c r="M405" i="13"/>
  <c r="J407" i="13"/>
  <c r="K407" i="13"/>
  <c r="L407" i="13"/>
  <c r="M407" i="13"/>
  <c r="J408" i="13"/>
  <c r="K408" i="13"/>
  <c r="L408" i="13"/>
  <c r="M408" i="13"/>
  <c r="J409" i="13"/>
  <c r="K409" i="13"/>
  <c r="L409" i="13"/>
  <c r="M409" i="13"/>
  <c r="K414" i="13"/>
  <c r="L414" i="13"/>
  <c r="M414" i="13"/>
  <c r="K415" i="13"/>
  <c r="L415" i="13"/>
  <c r="M415" i="13"/>
  <c r="K416" i="13"/>
  <c r="L416" i="13"/>
  <c r="M416" i="13"/>
  <c r="K417" i="13"/>
  <c r="L417" i="13"/>
  <c r="M417" i="13"/>
  <c r="K418" i="13"/>
  <c r="L418" i="13"/>
  <c r="M418" i="13"/>
  <c r="K419" i="13"/>
  <c r="L419" i="13"/>
  <c r="M419" i="13"/>
  <c r="K420" i="13"/>
  <c r="L420" i="13"/>
  <c r="M420" i="13"/>
  <c r="J421" i="13"/>
  <c r="K421" i="13"/>
  <c r="L421" i="13"/>
  <c r="M421" i="13"/>
  <c r="K423" i="13"/>
  <c r="L423" i="13"/>
  <c r="M423" i="13"/>
  <c r="J424" i="13"/>
  <c r="K424" i="13"/>
  <c r="L424" i="13"/>
  <c r="M424" i="13"/>
  <c r="L427" i="13"/>
  <c r="M427" i="13"/>
  <c r="K428" i="13"/>
  <c r="L428" i="13"/>
  <c r="M428" i="13"/>
  <c r="K429" i="13"/>
  <c r="L429" i="13"/>
  <c r="M429" i="13"/>
  <c r="L431" i="13"/>
  <c r="M431" i="13"/>
  <c r="K432" i="13"/>
  <c r="L432" i="13"/>
  <c r="M432" i="13"/>
  <c r="K433" i="13"/>
  <c r="L433" i="13"/>
  <c r="M433" i="13"/>
  <c r="K434" i="13"/>
  <c r="L434" i="13"/>
  <c r="M434" i="13"/>
  <c r="K435" i="13"/>
  <c r="L435" i="13"/>
  <c r="M435" i="13"/>
  <c r="L436" i="13"/>
  <c r="M436" i="13"/>
  <c r="K437" i="13"/>
  <c r="L437" i="13"/>
  <c r="M437" i="13"/>
  <c r="L438" i="13"/>
  <c r="M438" i="13"/>
  <c r="L439" i="13"/>
  <c r="M439" i="13"/>
  <c r="K440" i="13"/>
  <c r="L440" i="13"/>
  <c r="M440" i="13"/>
  <c r="K441" i="13"/>
  <c r="L441" i="13"/>
  <c r="M441" i="13"/>
  <c r="K442" i="13"/>
  <c r="L442" i="13"/>
  <c r="M442" i="13"/>
  <c r="K443" i="13"/>
  <c r="L443" i="13"/>
  <c r="M443" i="13"/>
  <c r="K444" i="13"/>
  <c r="L444" i="13"/>
  <c r="M444" i="13"/>
  <c r="K445" i="13"/>
  <c r="L445" i="13"/>
  <c r="M445" i="13"/>
  <c r="J446" i="13"/>
  <c r="K446" i="13"/>
  <c r="L446" i="13"/>
  <c r="M446" i="13"/>
  <c r="K449" i="13"/>
  <c r="L449" i="13"/>
  <c r="M449" i="13"/>
  <c r="K450" i="13"/>
  <c r="L450" i="13"/>
  <c r="M450" i="13"/>
  <c r="K451" i="13"/>
  <c r="L451" i="13"/>
  <c r="M451" i="13"/>
  <c r="K453" i="13"/>
  <c r="L453" i="13"/>
  <c r="M453" i="13"/>
  <c r="J454" i="13"/>
  <c r="K454" i="13"/>
  <c r="L454" i="13"/>
  <c r="M454" i="13"/>
  <c r="J455" i="13"/>
  <c r="K455" i="13"/>
  <c r="L455" i="13"/>
  <c r="M455" i="13"/>
  <c r="K458" i="13"/>
  <c r="L458" i="13"/>
  <c r="M458" i="13"/>
  <c r="K459" i="13"/>
  <c r="L459" i="13"/>
  <c r="M459" i="13"/>
  <c r="K460" i="13"/>
  <c r="L460" i="13"/>
  <c r="M460" i="13"/>
  <c r="K461" i="13"/>
  <c r="L461" i="13"/>
  <c r="M461" i="13"/>
  <c r="K462" i="13"/>
  <c r="L462" i="13"/>
  <c r="M462" i="13"/>
  <c r="K463" i="13"/>
  <c r="L463" i="13"/>
  <c r="M463" i="13"/>
  <c r="K464" i="13"/>
  <c r="L464" i="13"/>
  <c r="M464" i="13"/>
  <c r="J467" i="13"/>
  <c r="K467" i="13"/>
  <c r="L467" i="13"/>
  <c r="M467" i="13"/>
  <c r="J468" i="13"/>
  <c r="K468" i="13"/>
  <c r="L468" i="13"/>
  <c r="M468" i="13"/>
  <c r="K470" i="13"/>
  <c r="L470" i="13"/>
  <c r="M470" i="13"/>
  <c r="K471" i="13"/>
  <c r="L471" i="13"/>
  <c r="M471" i="13"/>
  <c r="K472" i="13"/>
  <c r="L472" i="13"/>
  <c r="M472" i="13"/>
  <c r="K473" i="13"/>
  <c r="L473" i="13"/>
  <c r="M473" i="13"/>
  <c r="K474" i="13"/>
  <c r="L474" i="13"/>
  <c r="M474" i="13"/>
  <c r="K480" i="13"/>
  <c r="L480" i="13"/>
  <c r="M480" i="13"/>
  <c r="K481" i="13"/>
  <c r="L481" i="13"/>
  <c r="M481" i="13"/>
  <c r="K482" i="13"/>
  <c r="L482" i="13"/>
  <c r="M482" i="13"/>
  <c r="J483" i="13"/>
  <c r="K483" i="13"/>
  <c r="L483" i="13"/>
  <c r="M483" i="13"/>
  <c r="J484" i="13"/>
  <c r="K484" i="13"/>
  <c r="L484" i="13"/>
  <c r="M484" i="13"/>
  <c r="J485" i="13"/>
  <c r="K485" i="13"/>
  <c r="L485" i="13"/>
  <c r="M485" i="13"/>
  <c r="J487" i="13"/>
  <c r="K487" i="13"/>
  <c r="L487" i="13"/>
  <c r="M487" i="13"/>
  <c r="J488" i="13"/>
  <c r="K488" i="13"/>
  <c r="L488" i="13"/>
  <c r="M488"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101" i="13"/>
  <c r="H102" i="13"/>
  <c r="H103" i="13"/>
  <c r="H104" i="13"/>
  <c r="H105" i="13"/>
  <c r="H106" i="13"/>
  <c r="H107" i="13"/>
  <c r="H108" i="13"/>
  <c r="H109" i="13"/>
  <c r="H110" i="13"/>
  <c r="H111" i="13"/>
  <c r="H112" i="13"/>
  <c r="H113" i="13"/>
  <c r="H117" i="13"/>
  <c r="H118"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5" i="13"/>
  <c r="H196" i="13"/>
  <c r="H197" i="13"/>
  <c r="H198" i="13"/>
  <c r="H199" i="13"/>
  <c r="H200" i="13"/>
  <c r="H201" i="13"/>
  <c r="H202" i="13"/>
  <c r="H203" i="13"/>
  <c r="H204" i="13"/>
  <c r="H205" i="13"/>
  <c r="H206" i="13"/>
  <c r="H207" i="13"/>
  <c r="H208" i="13"/>
  <c r="H209" i="13"/>
  <c r="H210" i="13"/>
  <c r="H211" i="13"/>
  <c r="H212" i="13"/>
  <c r="H213"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7" i="13"/>
  <c r="H468" i="13"/>
  <c r="H469" i="13"/>
  <c r="H470" i="13"/>
  <c r="H471" i="13"/>
  <c r="H472" i="13"/>
  <c r="H473" i="13"/>
  <c r="H474" i="13"/>
  <c r="H477" i="13"/>
  <c r="H478" i="13"/>
  <c r="H479" i="13"/>
  <c r="H480" i="13"/>
  <c r="H481" i="13"/>
  <c r="H482" i="13"/>
  <c r="H483" i="13"/>
  <c r="H484" i="13"/>
  <c r="H485" i="13"/>
  <c r="H486" i="13"/>
  <c r="H487" i="13"/>
  <c r="H488"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101" i="13"/>
  <c r="G102" i="13"/>
  <c r="G103" i="13"/>
  <c r="G104" i="13"/>
  <c r="G105" i="13"/>
  <c r="G106" i="13"/>
  <c r="G107" i="13"/>
  <c r="G108" i="13"/>
  <c r="G109" i="13"/>
  <c r="G110" i="13"/>
  <c r="G111" i="13"/>
  <c r="G112" i="13"/>
  <c r="G113" i="13"/>
  <c r="G117" i="13"/>
  <c r="G118"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5" i="13"/>
  <c r="G196" i="13"/>
  <c r="G197" i="13"/>
  <c r="G198" i="13"/>
  <c r="G199" i="13"/>
  <c r="G200" i="13"/>
  <c r="G201" i="13"/>
  <c r="G202" i="13"/>
  <c r="G203" i="13"/>
  <c r="G204" i="13"/>
  <c r="G205" i="13"/>
  <c r="G206" i="13"/>
  <c r="G207" i="13"/>
  <c r="G208" i="13"/>
  <c r="G209" i="13"/>
  <c r="G210" i="13"/>
  <c r="G211" i="13"/>
  <c r="G212" i="13"/>
  <c r="G213"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7" i="13"/>
  <c r="G468" i="13"/>
  <c r="G469" i="13"/>
  <c r="G470" i="13"/>
  <c r="G471" i="13"/>
  <c r="G472" i="13"/>
  <c r="G473" i="13"/>
  <c r="G474" i="13"/>
  <c r="G477" i="13"/>
  <c r="G478" i="13"/>
  <c r="G479" i="13"/>
  <c r="G480" i="13"/>
  <c r="G481" i="13"/>
  <c r="G482" i="13"/>
  <c r="G483" i="13"/>
  <c r="G484" i="13"/>
  <c r="G485" i="13"/>
  <c r="G486" i="13"/>
  <c r="G487" i="13"/>
  <c r="G488"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101" i="13"/>
  <c r="F102" i="13"/>
  <c r="F103" i="13"/>
  <c r="F104" i="13"/>
  <c r="F105" i="13"/>
  <c r="F106" i="13"/>
  <c r="F107" i="13"/>
  <c r="F108" i="13"/>
  <c r="F109" i="13"/>
  <c r="F110" i="13"/>
  <c r="F111" i="13"/>
  <c r="F112" i="13"/>
  <c r="F113" i="13"/>
  <c r="F117" i="13"/>
  <c r="F118"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5" i="13"/>
  <c r="F196" i="13"/>
  <c r="F197" i="13"/>
  <c r="F198" i="13"/>
  <c r="F199" i="13"/>
  <c r="F200" i="13"/>
  <c r="F201" i="13"/>
  <c r="F202" i="13"/>
  <c r="F203" i="13"/>
  <c r="F204" i="13"/>
  <c r="F205" i="13"/>
  <c r="F206" i="13"/>
  <c r="F207" i="13"/>
  <c r="F208" i="13"/>
  <c r="F209" i="13"/>
  <c r="F210" i="13"/>
  <c r="F211" i="13"/>
  <c r="F212" i="13"/>
  <c r="F213"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7" i="13"/>
  <c r="F468" i="13"/>
  <c r="F469" i="13"/>
  <c r="F470" i="13"/>
  <c r="F471" i="13"/>
  <c r="F472" i="13"/>
  <c r="F473" i="13"/>
  <c r="F474" i="13"/>
  <c r="F477" i="13"/>
  <c r="F478" i="13"/>
  <c r="F479" i="13"/>
  <c r="F480" i="13"/>
  <c r="F481" i="13"/>
  <c r="F482" i="13"/>
  <c r="F483" i="13"/>
  <c r="F484" i="13"/>
  <c r="F485" i="13"/>
  <c r="F486" i="13"/>
  <c r="F487" i="13"/>
  <c r="F488"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101" i="13"/>
  <c r="E102" i="13"/>
  <c r="E103" i="13"/>
  <c r="E104" i="13"/>
  <c r="E105" i="13"/>
  <c r="E106" i="13"/>
  <c r="E107" i="13"/>
  <c r="E108" i="13"/>
  <c r="E109" i="13"/>
  <c r="E110" i="13"/>
  <c r="E111" i="13"/>
  <c r="E112" i="13"/>
  <c r="E113" i="13"/>
  <c r="E117" i="13"/>
  <c r="E118"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5" i="13"/>
  <c r="E196" i="13"/>
  <c r="E197" i="13"/>
  <c r="E198" i="13"/>
  <c r="E199" i="13"/>
  <c r="E200" i="13"/>
  <c r="E201" i="13"/>
  <c r="E202" i="13"/>
  <c r="E203" i="13"/>
  <c r="E204" i="13"/>
  <c r="E205" i="13"/>
  <c r="E206" i="13"/>
  <c r="E207" i="13"/>
  <c r="E208" i="13"/>
  <c r="E209" i="13"/>
  <c r="E210" i="13"/>
  <c r="E211" i="13"/>
  <c r="E212" i="13"/>
  <c r="E213"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7" i="13"/>
  <c r="E468" i="13"/>
  <c r="E469" i="13"/>
  <c r="E470" i="13"/>
  <c r="E471" i="13"/>
  <c r="E472" i="13"/>
  <c r="E473" i="13"/>
  <c r="E474" i="13"/>
  <c r="E477" i="13"/>
  <c r="E478" i="13"/>
  <c r="E479" i="13"/>
  <c r="E480" i="13"/>
  <c r="E481" i="13"/>
  <c r="E482" i="13"/>
  <c r="E483" i="13"/>
  <c r="E484" i="13"/>
  <c r="E485" i="13"/>
  <c r="E486" i="13"/>
  <c r="E487" i="13"/>
  <c r="E488"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101" i="13"/>
  <c r="D102" i="13"/>
  <c r="D103" i="13"/>
  <c r="D104" i="13"/>
  <c r="D105" i="13"/>
  <c r="D106" i="13"/>
  <c r="D107" i="13"/>
  <c r="D108" i="13"/>
  <c r="D109" i="13"/>
  <c r="D110" i="13"/>
  <c r="D111" i="13"/>
  <c r="D112" i="13"/>
  <c r="D113" i="13"/>
  <c r="D117" i="13"/>
  <c r="D118"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5" i="13"/>
  <c r="D196" i="13"/>
  <c r="D197" i="13"/>
  <c r="D198" i="13"/>
  <c r="D199" i="13"/>
  <c r="D200" i="13"/>
  <c r="D201" i="13"/>
  <c r="D202" i="13"/>
  <c r="D203" i="13"/>
  <c r="D204" i="13"/>
  <c r="D205" i="13"/>
  <c r="D206" i="13"/>
  <c r="D207" i="13"/>
  <c r="D208" i="13"/>
  <c r="D209" i="13"/>
  <c r="D210" i="13"/>
  <c r="D211" i="13"/>
  <c r="D212" i="13"/>
  <c r="D213"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7" i="13"/>
  <c r="D468" i="13"/>
  <c r="D469" i="13"/>
  <c r="D470" i="13"/>
  <c r="D471" i="13"/>
  <c r="D472" i="13"/>
  <c r="D473" i="13"/>
  <c r="D474" i="13"/>
  <c r="D477" i="13"/>
  <c r="D478" i="13"/>
  <c r="D479" i="13"/>
  <c r="D480" i="13"/>
  <c r="D481" i="13"/>
  <c r="D482" i="13"/>
  <c r="D483" i="13"/>
  <c r="D484" i="13"/>
  <c r="D485" i="13"/>
  <c r="D486" i="13"/>
  <c r="D487" i="13"/>
  <c r="D488"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101" i="13"/>
  <c r="C102" i="13"/>
  <c r="C103" i="13"/>
  <c r="C104" i="13"/>
  <c r="C105" i="13"/>
  <c r="C106" i="13"/>
  <c r="C107" i="13"/>
  <c r="C108" i="13"/>
  <c r="C109" i="13"/>
  <c r="C110" i="13"/>
  <c r="C111" i="13"/>
  <c r="C112" i="13"/>
  <c r="C113" i="13"/>
  <c r="C117" i="13"/>
  <c r="C118"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5" i="13"/>
  <c r="C196" i="13"/>
  <c r="C197" i="13"/>
  <c r="C198" i="13"/>
  <c r="C199" i="13"/>
  <c r="C200" i="13"/>
  <c r="C201" i="13"/>
  <c r="C202" i="13"/>
  <c r="C203" i="13"/>
  <c r="C204" i="13"/>
  <c r="C205" i="13"/>
  <c r="C206" i="13"/>
  <c r="C207" i="13"/>
  <c r="C208" i="13"/>
  <c r="C209" i="13"/>
  <c r="C210" i="13"/>
  <c r="C211" i="13"/>
  <c r="C212" i="13"/>
  <c r="C213"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7" i="13"/>
  <c r="C468" i="13"/>
  <c r="C469" i="13"/>
  <c r="C470" i="13"/>
  <c r="C471" i="13"/>
  <c r="C472" i="13"/>
  <c r="C473" i="13"/>
  <c r="C474" i="13"/>
  <c r="C477" i="13"/>
  <c r="C478" i="13"/>
  <c r="C479" i="13"/>
  <c r="C480" i="13"/>
  <c r="C481" i="13"/>
  <c r="C482" i="13"/>
  <c r="C483" i="13"/>
  <c r="C484" i="13"/>
  <c r="C485" i="13"/>
  <c r="C486" i="13"/>
  <c r="C487" i="13"/>
  <c r="C488"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101" i="13"/>
  <c r="B102" i="13"/>
  <c r="B103" i="13"/>
  <c r="B104" i="13"/>
  <c r="B105" i="13"/>
  <c r="B106" i="13"/>
  <c r="B107" i="13"/>
  <c r="B108" i="13"/>
  <c r="B109" i="13"/>
  <c r="B110" i="13"/>
  <c r="B111" i="13"/>
  <c r="B112" i="13"/>
  <c r="B113" i="13"/>
  <c r="B117" i="13"/>
  <c r="B118"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5" i="13"/>
  <c r="B196" i="13"/>
  <c r="B197" i="13"/>
  <c r="B198" i="13"/>
  <c r="B199" i="13"/>
  <c r="B200" i="13"/>
  <c r="B201" i="13"/>
  <c r="B202" i="13"/>
  <c r="B203" i="13"/>
  <c r="B204" i="13"/>
  <c r="B205" i="13"/>
  <c r="B206" i="13"/>
  <c r="B207" i="13"/>
  <c r="B208" i="13"/>
  <c r="B209" i="13"/>
  <c r="B210" i="13"/>
  <c r="B211" i="13"/>
  <c r="B212" i="13"/>
  <c r="B213"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7" i="13"/>
  <c r="B468" i="13"/>
  <c r="B469" i="13"/>
  <c r="B470" i="13"/>
  <c r="B471" i="13"/>
  <c r="B472" i="13"/>
  <c r="B473" i="13"/>
  <c r="B474" i="13"/>
  <c r="B477" i="13"/>
  <c r="B478" i="13"/>
  <c r="B479" i="13"/>
  <c r="B480" i="13"/>
  <c r="B481" i="13"/>
  <c r="B482" i="13"/>
  <c r="B483" i="13"/>
  <c r="B484" i="13"/>
  <c r="B485" i="13"/>
  <c r="B486" i="13"/>
  <c r="B487" i="13"/>
  <c r="B488" i="13"/>
  <c r="B10" i="13"/>
  <c r="K101" i="13"/>
  <c r="L101" i="13"/>
  <c r="M101" i="13"/>
  <c r="O113" i="3"/>
  <c r="J113" i="13" s="1"/>
  <c r="P479" i="3"/>
  <c r="K479" i="13" s="1"/>
  <c r="Q479" i="3"/>
  <c r="L479" i="13" s="1"/>
  <c r="R479" i="3"/>
  <c r="O480" i="3"/>
  <c r="J480" i="13" s="1"/>
  <c r="O481" i="3"/>
  <c r="J481" i="13" s="1"/>
  <c r="O482" i="3"/>
  <c r="K469" i="13"/>
  <c r="L469" i="13"/>
  <c r="M469" i="13"/>
  <c r="O470" i="3"/>
  <c r="O471" i="3"/>
  <c r="O472" i="3"/>
  <c r="J472" i="13" s="1"/>
  <c r="O473" i="3"/>
  <c r="J473" i="13" s="1"/>
  <c r="O474" i="3"/>
  <c r="J474" i="13" s="1"/>
  <c r="K457" i="13"/>
  <c r="L457" i="13"/>
  <c r="M457" i="13"/>
  <c r="O458" i="3"/>
  <c r="O459" i="3"/>
  <c r="O460" i="3"/>
  <c r="J460" i="13" s="1"/>
  <c r="O461" i="3"/>
  <c r="J461" i="13" s="1"/>
  <c r="O462" i="3"/>
  <c r="J462" i="13" s="1"/>
  <c r="O463" i="3"/>
  <c r="J463" i="13" s="1"/>
  <c r="O464" i="3"/>
  <c r="J464" i="13" s="1"/>
  <c r="P448" i="3"/>
  <c r="K448" i="13" s="1"/>
  <c r="Q448" i="3"/>
  <c r="L448" i="13" s="1"/>
  <c r="R448" i="3"/>
  <c r="M448" i="13" s="1"/>
  <c r="O449" i="3"/>
  <c r="J449" i="13" s="1"/>
  <c r="O450" i="3"/>
  <c r="J450" i="13" s="1"/>
  <c r="O451" i="3"/>
  <c r="J451" i="13" s="1"/>
  <c r="K431" i="13"/>
  <c r="P436" i="3"/>
  <c r="K436" i="13" s="1"/>
  <c r="K438" i="13"/>
  <c r="K439" i="13"/>
  <c r="Q430" i="3"/>
  <c r="L430" i="13" s="1"/>
  <c r="R430" i="3"/>
  <c r="M430" i="13" s="1"/>
  <c r="O432" i="3"/>
  <c r="J432" i="13" s="1"/>
  <c r="O433" i="3"/>
  <c r="J433" i="13" s="1"/>
  <c r="O434" i="3"/>
  <c r="J434" i="13" s="1"/>
  <c r="O435" i="3"/>
  <c r="J435" i="13" s="1"/>
  <c r="O437" i="3"/>
  <c r="J437" i="13" s="1"/>
  <c r="O440" i="3"/>
  <c r="J440" i="13" s="1"/>
  <c r="O441" i="3"/>
  <c r="J441" i="13" s="1"/>
  <c r="O442" i="3"/>
  <c r="J442" i="13" s="1"/>
  <c r="O443" i="3"/>
  <c r="J443" i="13" s="1"/>
  <c r="O444" i="3"/>
  <c r="J444" i="13" s="1"/>
  <c r="O445" i="3"/>
  <c r="J445" i="13" s="1"/>
  <c r="K427" i="13"/>
  <c r="Q426" i="3"/>
  <c r="L426" i="13" s="1"/>
  <c r="R426" i="3"/>
  <c r="O428" i="3"/>
  <c r="J428" i="13" s="1"/>
  <c r="O429" i="3"/>
  <c r="J429" i="13" s="1"/>
  <c r="P413" i="3"/>
  <c r="Q413" i="3"/>
  <c r="L413" i="13" s="1"/>
  <c r="R413" i="3"/>
  <c r="M413" i="13" s="1"/>
  <c r="O414" i="3"/>
  <c r="J414" i="13" s="1"/>
  <c r="O415" i="3"/>
  <c r="J415" i="13" s="1"/>
  <c r="O416" i="3"/>
  <c r="J416" i="13" s="1"/>
  <c r="O417" i="3"/>
  <c r="J417" i="13" s="1"/>
  <c r="O418" i="3"/>
  <c r="J418" i="13" s="1"/>
  <c r="O419" i="3"/>
  <c r="J419" i="13" s="1"/>
  <c r="O420" i="3"/>
  <c r="J420" i="13" s="1"/>
  <c r="P343" i="3"/>
  <c r="K343" i="13" s="1"/>
  <c r="Q343" i="3"/>
  <c r="L343" i="13" s="1"/>
  <c r="R343" i="3"/>
  <c r="M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O404" i="3"/>
  <c r="J404" i="13" s="1"/>
  <c r="P327" i="3"/>
  <c r="K327" i="13" s="1"/>
  <c r="Q327" i="3"/>
  <c r="L327" i="13" s="1"/>
  <c r="R327" i="3"/>
  <c r="M327" i="13" s="1"/>
  <c r="O328" i="3"/>
  <c r="J328" i="13" s="1"/>
  <c r="O329" i="3"/>
  <c r="J329" i="13" s="1"/>
  <c r="O330" i="3"/>
  <c r="J330" i="13" s="1"/>
  <c r="O331" i="3"/>
  <c r="J331" i="13" s="1"/>
  <c r="O332" i="3"/>
  <c r="O333" i="3"/>
  <c r="J333" i="13" s="1"/>
  <c r="O334" i="3"/>
  <c r="J334" i="13" s="1"/>
  <c r="O335" i="3"/>
  <c r="J335" i="13" s="1"/>
  <c r="O336" i="3"/>
  <c r="J336" i="13" s="1"/>
  <c r="P324" i="3"/>
  <c r="K324" i="13" s="1"/>
  <c r="Q324" i="3"/>
  <c r="R324" i="3"/>
  <c r="M324" i="13" s="1"/>
  <c r="O325" i="3"/>
  <c r="O326" i="3"/>
  <c r="J326" i="13" s="1"/>
  <c r="K314" i="13"/>
  <c r="L314" i="13"/>
  <c r="O315" i="3"/>
  <c r="O316" i="3"/>
  <c r="O317" i="3"/>
  <c r="J317" i="13" s="1"/>
  <c r="O318" i="3"/>
  <c r="O319" i="3"/>
  <c r="J319" i="13" s="1"/>
  <c r="O320" i="3"/>
  <c r="J320" i="13" s="1"/>
  <c r="P304" i="3"/>
  <c r="Q304" i="3"/>
  <c r="L304" i="13" s="1"/>
  <c r="R304" i="3"/>
  <c r="M304" i="13" s="1"/>
  <c r="O305" i="3"/>
  <c r="J305" i="13" s="1"/>
  <c r="O306" i="3"/>
  <c r="J306" i="13" s="1"/>
  <c r="O307" i="3"/>
  <c r="O308" i="3"/>
  <c r="J308" i="13" s="1"/>
  <c r="O309" i="3"/>
  <c r="J309" i="13" s="1"/>
  <c r="O310" i="3"/>
  <c r="J310" i="13" s="1"/>
  <c r="O311" i="3"/>
  <c r="J311" i="13" s="1"/>
  <c r="P259" i="3"/>
  <c r="K259" i="13" s="1"/>
  <c r="Q259" i="3"/>
  <c r="R259" i="3"/>
  <c r="M259" i="13" s="1"/>
  <c r="O260" i="3"/>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O302" i="3"/>
  <c r="J302" i="13" s="1"/>
  <c r="P246" i="3"/>
  <c r="K246" i="13" s="1"/>
  <c r="Q246" i="3"/>
  <c r="R246" i="3"/>
  <c r="M246" i="13" s="1"/>
  <c r="O247" i="3"/>
  <c r="O248" i="3"/>
  <c r="J248" i="13" s="1"/>
  <c r="O249" i="3"/>
  <c r="J249" i="13" s="1"/>
  <c r="O250" i="3"/>
  <c r="J250" i="13" s="1"/>
  <c r="O251" i="3"/>
  <c r="J251" i="13" s="1"/>
  <c r="O252" i="3"/>
  <c r="J252" i="13" s="1"/>
  <c r="O253" i="3"/>
  <c r="J253" i="13" s="1"/>
  <c r="O254" i="3"/>
  <c r="J254" i="13" s="1"/>
  <c r="P234" i="3"/>
  <c r="Q234" i="3"/>
  <c r="L234" i="13" s="1"/>
  <c r="R234" i="3"/>
  <c r="O235" i="3"/>
  <c r="J235" i="13" s="1"/>
  <c r="O236" i="3"/>
  <c r="O237" i="3"/>
  <c r="J237" i="13" s="1"/>
  <c r="O238" i="3"/>
  <c r="J238" i="13" s="1"/>
  <c r="O239" i="3"/>
  <c r="J239" i="13" s="1"/>
  <c r="O240" i="3"/>
  <c r="J240" i="13" s="1"/>
  <c r="J241" i="13"/>
  <c r="P228" i="3"/>
  <c r="Q228" i="3"/>
  <c r="L228" i="13" s="1"/>
  <c r="R228" i="3"/>
  <c r="M228" i="13" s="1"/>
  <c r="O229" i="3"/>
  <c r="J229" i="13" s="1"/>
  <c r="O230" i="3"/>
  <c r="P220" i="3"/>
  <c r="K220" i="13" s="1"/>
  <c r="Q220" i="3"/>
  <c r="R220" i="3"/>
  <c r="M220" i="13" s="1"/>
  <c r="O221" i="3"/>
  <c r="O222" i="3"/>
  <c r="J222" i="13" s="1"/>
  <c r="O223" i="3"/>
  <c r="J223" i="13" s="1"/>
  <c r="O224" i="3"/>
  <c r="J224" i="13" s="1"/>
  <c r="O225" i="3"/>
  <c r="J225" i="13" s="1"/>
  <c r="O204" i="3"/>
  <c r="J204" i="13" s="1"/>
  <c r="O205" i="3"/>
  <c r="O206" i="3"/>
  <c r="J206" i="13" s="1"/>
  <c r="O207" i="3"/>
  <c r="J207" i="13" s="1"/>
  <c r="O208" i="3"/>
  <c r="J208" i="13" s="1"/>
  <c r="O209" i="3"/>
  <c r="J209" i="13" s="1"/>
  <c r="O210" i="3"/>
  <c r="J210" i="13" s="1"/>
  <c r="O211" i="3"/>
  <c r="J211" i="13" s="1"/>
  <c r="O212" i="3"/>
  <c r="J212" i="13" s="1"/>
  <c r="O213" i="3"/>
  <c r="J213" i="13" s="1"/>
  <c r="P196" i="3"/>
  <c r="K196" i="13" s="1"/>
  <c r="Q196" i="3"/>
  <c r="L196" i="13" s="1"/>
  <c r="R196" i="3"/>
  <c r="M196" i="13" s="1"/>
  <c r="O197" i="3"/>
  <c r="O198" i="3"/>
  <c r="J198" i="13" s="1"/>
  <c r="O199" i="3"/>
  <c r="J199" i="13" s="1"/>
  <c r="O200" i="3"/>
  <c r="J200" i="13" s="1"/>
  <c r="K175" i="13"/>
  <c r="L175" i="13"/>
  <c r="M184" i="13"/>
  <c r="M185" i="13"/>
  <c r="M186" i="13"/>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O192" i="3"/>
  <c r="J192" i="13" s="1"/>
  <c r="P162" i="3"/>
  <c r="K162" i="13" s="1"/>
  <c r="Q162" i="3"/>
  <c r="L162" i="13" s="1"/>
  <c r="R162" i="3"/>
  <c r="M162" i="13" s="1"/>
  <c r="O163" i="3"/>
  <c r="J163" i="13" s="1"/>
  <c r="O164" i="3"/>
  <c r="J164" i="13" s="1"/>
  <c r="O165" i="3"/>
  <c r="J165" i="13" s="1"/>
  <c r="O166" i="3"/>
  <c r="J166" i="13" s="1"/>
  <c r="O167" i="3"/>
  <c r="J167" i="13" s="1"/>
  <c r="P155" i="3"/>
  <c r="K155" i="13" s="1"/>
  <c r="Q155" i="3"/>
  <c r="L155" i="13" s="1"/>
  <c r="R155" i="3"/>
  <c r="O156" i="3"/>
  <c r="J156" i="13" s="1"/>
  <c r="O157" i="3"/>
  <c r="J157" i="13" s="1"/>
  <c r="O158" i="3"/>
  <c r="J158" i="13" s="1"/>
  <c r="O159" i="3"/>
  <c r="J159" i="13" s="1"/>
  <c r="O160" i="3"/>
  <c r="J160" i="13" s="1"/>
  <c r="O161" i="3"/>
  <c r="J161" i="13" s="1"/>
  <c r="P146" i="3"/>
  <c r="Q146" i="3"/>
  <c r="L146" i="13" s="1"/>
  <c r="R146" i="3"/>
  <c r="M146" i="13" s="1"/>
  <c r="O147" i="3"/>
  <c r="J147" i="13" s="1"/>
  <c r="O148" i="3"/>
  <c r="J148" i="13" s="1"/>
  <c r="O149" i="3"/>
  <c r="J149" i="13" s="1"/>
  <c r="P138" i="3"/>
  <c r="K138" i="13" s="1"/>
  <c r="Q138" i="3"/>
  <c r="L138" i="13" s="1"/>
  <c r="R138" i="3"/>
  <c r="M138" i="13" s="1"/>
  <c r="O139" i="3"/>
  <c r="O140" i="3"/>
  <c r="J140" i="13" s="1"/>
  <c r="O141" i="3"/>
  <c r="J141" i="13" s="1"/>
  <c r="O142" i="3"/>
  <c r="J142" i="13" s="1"/>
  <c r="P122" i="3"/>
  <c r="Q122" i="3"/>
  <c r="L122" i="13" s="1"/>
  <c r="R122" i="3"/>
  <c r="M122" i="13" s="1"/>
  <c r="O123" i="3"/>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O135" i="3"/>
  <c r="J135" i="13" s="1"/>
  <c r="K117" i="13"/>
  <c r="L117" i="13"/>
  <c r="M117" i="13"/>
  <c r="O118" i="3"/>
  <c r="O102" i="3"/>
  <c r="J102" i="13" s="1"/>
  <c r="O103" i="3"/>
  <c r="O104" i="3"/>
  <c r="J104" i="13" s="1"/>
  <c r="O105" i="3"/>
  <c r="J105" i="13" s="1"/>
  <c r="O106" i="3"/>
  <c r="J106" i="13" s="1"/>
  <c r="O107" i="3"/>
  <c r="J107" i="13" s="1"/>
  <c r="O108" i="3"/>
  <c r="J108" i="13" s="1"/>
  <c r="O109" i="3"/>
  <c r="J109" i="13" s="1"/>
  <c r="O110" i="3"/>
  <c r="J110" i="13" s="1"/>
  <c r="O111" i="3"/>
  <c r="J111" i="13" s="1"/>
  <c r="O112" i="3"/>
  <c r="J112" i="13" s="1"/>
  <c r="K87" i="13"/>
  <c r="L87" i="13"/>
  <c r="M87" i="13"/>
  <c r="O88" i="3"/>
  <c r="O89" i="3"/>
  <c r="J89" i="13" s="1"/>
  <c r="O90" i="3"/>
  <c r="J90" i="13" s="1"/>
  <c r="O91" i="3"/>
  <c r="J91" i="13" s="1"/>
  <c r="O92" i="3"/>
  <c r="J92" i="13" s="1"/>
  <c r="O93" i="3"/>
  <c r="J93" i="13" s="1"/>
  <c r="O94" i="3"/>
  <c r="J94" i="13" s="1"/>
  <c r="O95" i="3"/>
  <c r="J95" i="13" s="1"/>
  <c r="O96" i="3"/>
  <c r="M73" i="13"/>
  <c r="M75" i="13"/>
  <c r="M76" i="13"/>
  <c r="M77" i="13"/>
  <c r="M79" i="13"/>
  <c r="M80" i="13"/>
  <c r="M81" i="13"/>
  <c r="O62" i="3"/>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J85" i="13" s="1"/>
  <c r="P38" i="3"/>
  <c r="Q38" i="3"/>
  <c r="R38" i="3"/>
  <c r="M38" i="13" s="1"/>
  <c r="O39" i="3"/>
  <c r="J39" i="13" s="1"/>
  <c r="O40" i="3"/>
  <c r="J40" i="13" s="1"/>
  <c r="O41" i="3"/>
  <c r="J41" i="13" s="1"/>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5" i="3"/>
  <c r="J55" i="13" s="1"/>
  <c r="O56" i="3"/>
  <c r="J56" i="13" s="1"/>
  <c r="O57" i="3"/>
  <c r="J57" i="13" s="1"/>
  <c r="P25" i="3"/>
  <c r="K25" i="13" s="1"/>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K17" i="13" s="1"/>
  <c r="Q17" i="3"/>
  <c r="R17" i="3"/>
  <c r="R16" i="3" s="1"/>
  <c r="M16" i="13" s="1"/>
  <c r="O18" i="3"/>
  <c r="O19" i="3"/>
  <c r="J19" i="13" s="1"/>
  <c r="O453" i="3"/>
  <c r="J453" i="13" s="1"/>
  <c r="O423" i="3"/>
  <c r="J423" i="13" s="1"/>
  <c r="O233" i="3"/>
  <c r="J233" i="13" s="1"/>
  <c r="O227" i="3"/>
  <c r="O219" i="3"/>
  <c r="O218" i="3" s="1"/>
  <c r="J218" i="13" s="1"/>
  <c r="O171" i="3"/>
  <c r="O169" i="3"/>
  <c r="O168" i="3" s="1"/>
  <c r="J168" i="13" s="1"/>
  <c r="Q12" i="3"/>
  <c r="Q168" i="3"/>
  <c r="L168" i="13" s="1"/>
  <c r="Q170" i="3"/>
  <c r="L170" i="13" s="1"/>
  <c r="Q202" i="3"/>
  <c r="L202" i="13" s="1"/>
  <c r="Q218" i="3"/>
  <c r="L218" i="13" s="1"/>
  <c r="Q226" i="3"/>
  <c r="L226" i="13" s="1"/>
  <c r="Q232" i="3"/>
  <c r="Q339" i="3"/>
  <c r="L339" i="13" s="1"/>
  <c r="Q406" i="3"/>
  <c r="L406" i="13" s="1"/>
  <c r="Q422" i="3"/>
  <c r="L422" i="13" s="1"/>
  <c r="Q452" i="3"/>
  <c r="L452" i="13" s="1"/>
  <c r="Q486" i="3"/>
  <c r="L486" i="13" s="1"/>
  <c r="P12" i="3"/>
  <c r="P168" i="3"/>
  <c r="K168" i="13" s="1"/>
  <c r="P170" i="3"/>
  <c r="K170" i="13" s="1"/>
  <c r="P202" i="3"/>
  <c r="K202" i="13" s="1"/>
  <c r="P218" i="3"/>
  <c r="K218" i="13" s="1"/>
  <c r="P226" i="3"/>
  <c r="K226" i="13" s="1"/>
  <c r="P232" i="3"/>
  <c r="K232" i="13" s="1"/>
  <c r="K338" i="13"/>
  <c r="P339" i="3"/>
  <c r="K339" i="13" s="1"/>
  <c r="P406" i="3"/>
  <c r="K406" i="13" s="1"/>
  <c r="P422" i="3"/>
  <c r="K422" i="13" s="1"/>
  <c r="P452" i="3"/>
  <c r="P486" i="3"/>
  <c r="K486" i="13" s="1"/>
  <c r="O12" i="3"/>
  <c r="J12" i="13" s="1"/>
  <c r="R12" i="3"/>
  <c r="M12" i="13" s="1"/>
  <c r="O406" i="3"/>
  <c r="J406" i="13" s="1"/>
  <c r="R226" i="3"/>
  <c r="M226" i="13" s="1"/>
  <c r="R218" i="3"/>
  <c r="M218" i="13" s="1"/>
  <c r="E420" i="5"/>
  <c r="J420" i="14" s="1"/>
  <c r="D420" i="5"/>
  <c r="I420" i="14" s="1"/>
  <c r="R339" i="3"/>
  <c r="M339" i="13" s="1"/>
  <c r="O339" i="3"/>
  <c r="J339" i="13"/>
  <c r="R232" i="3"/>
  <c r="M232" i="13" s="1"/>
  <c r="R168" i="3"/>
  <c r="M168" i="13" s="1"/>
  <c r="R486" i="3"/>
  <c r="M486" i="13" s="1"/>
  <c r="O486" i="3"/>
  <c r="J486" i="13" s="1"/>
  <c r="R406" i="3"/>
  <c r="M406" i="13" s="1"/>
  <c r="R452" i="3"/>
  <c r="M452" i="13" s="1"/>
  <c r="R422" i="3"/>
  <c r="M422" i="13" s="1"/>
  <c r="R170" i="3"/>
  <c r="M170" i="13" s="1"/>
  <c r="O438" i="3"/>
  <c r="J438" i="13" s="1"/>
  <c r="Q174" i="3"/>
  <c r="L174" i="13" s="1"/>
  <c r="O427" i="3"/>
  <c r="J427" i="13" s="1"/>
  <c r="O431" i="3"/>
  <c r="J431" i="13" s="1"/>
  <c r="P426" i="3"/>
  <c r="K426" i="13" s="1"/>
  <c r="O439" i="3"/>
  <c r="J439" i="13" s="1"/>
  <c r="P174" i="3"/>
  <c r="K174" i="13" s="1"/>
  <c r="J79" i="13"/>
  <c r="O82" i="3"/>
  <c r="J82" i="13" s="1"/>
  <c r="M82" i="13"/>
  <c r="O78" i="3"/>
  <c r="J78" i="13" s="1"/>
  <c r="M78" i="13"/>
  <c r="M74" i="13"/>
  <c r="O74" i="3"/>
  <c r="J74" i="13" s="1"/>
  <c r="M175" i="13"/>
  <c r="R174" i="3"/>
  <c r="M174" i="13" s="1"/>
  <c r="P430" i="3" l="1"/>
  <c r="K430" i="13" s="1"/>
  <c r="O436" i="3"/>
  <c r="J436" i="13" s="1"/>
  <c r="J470" i="13"/>
  <c r="O469" i="3"/>
  <c r="O101" i="3"/>
  <c r="J471" i="13"/>
  <c r="J459" i="13"/>
  <c r="O457" i="3"/>
  <c r="Q60" i="13"/>
  <c r="Q59" i="13" s="1"/>
  <c r="O447" i="13"/>
  <c r="U11" i="13"/>
  <c r="Q11" i="13"/>
  <c r="P477" i="13"/>
  <c r="N469" i="13"/>
  <c r="V23" i="13"/>
  <c r="O231" i="13"/>
  <c r="R203" i="13"/>
  <c r="R202" i="13" s="1"/>
  <c r="P412" i="13"/>
  <c r="V258" i="13"/>
  <c r="V242" i="13" s="1"/>
  <c r="T456" i="13"/>
  <c r="U477" i="13"/>
  <c r="T11" i="13"/>
  <c r="P11" i="13"/>
  <c r="V477" i="13"/>
  <c r="O340" i="13"/>
  <c r="N175" i="13"/>
  <c r="N174" i="13" s="1"/>
  <c r="N324" i="13"/>
  <c r="T231" i="13"/>
  <c r="N343" i="13"/>
  <c r="N341" i="13" s="1"/>
  <c r="N340" i="13" s="1"/>
  <c r="V231" i="13"/>
  <c r="U258" i="13"/>
  <c r="U242" i="13" s="1"/>
  <c r="J62" i="13"/>
  <c r="O61" i="3"/>
  <c r="J118" i="13"/>
  <c r="O117" i="3"/>
  <c r="J117" i="13" s="1"/>
  <c r="M203" i="13"/>
  <c r="S154" i="13"/>
  <c r="S153" i="13" s="1"/>
  <c r="O154" i="13"/>
  <c r="O153" i="13" s="1"/>
  <c r="U217" i="13"/>
  <c r="V217" i="13"/>
  <c r="T258" i="13"/>
  <c r="T242" i="13" s="1"/>
  <c r="S258" i="13"/>
  <c r="S242" i="13" s="1"/>
  <c r="R120" i="13"/>
  <c r="T154" i="13"/>
  <c r="T153" i="13" s="1"/>
  <c r="P154" i="13"/>
  <c r="P153" i="13" s="1"/>
  <c r="V340" i="13"/>
  <c r="V412" i="13"/>
  <c r="R412" i="13"/>
  <c r="Q337" i="3"/>
  <c r="L337" i="13" s="1"/>
  <c r="P341" i="3"/>
  <c r="P340" i="3" s="1"/>
  <c r="K340" i="13" s="1"/>
  <c r="N234" i="13"/>
  <c r="N231" i="13" s="1"/>
  <c r="S11" i="13"/>
  <c r="O11" i="13"/>
  <c r="S456" i="13"/>
  <c r="R101" i="13"/>
  <c r="N11" i="13"/>
  <c r="O120" i="13"/>
  <c r="Q340" i="13"/>
  <c r="O412" i="13"/>
  <c r="R259" i="13"/>
  <c r="R258" i="13" s="1"/>
  <c r="R242" i="13" s="1"/>
  <c r="R313" i="13"/>
  <c r="R312" i="13" s="1"/>
  <c r="N447" i="13"/>
  <c r="S447" i="13"/>
  <c r="Q447" i="13"/>
  <c r="O422" i="3"/>
  <c r="J422" i="13" s="1"/>
  <c r="J315" i="13"/>
  <c r="O314" i="3"/>
  <c r="O452" i="3"/>
  <c r="J452" i="13" s="1"/>
  <c r="J316" i="13"/>
  <c r="S23" i="13"/>
  <c r="P231" i="13"/>
  <c r="Q313" i="13"/>
  <c r="Q312" i="13" s="1"/>
  <c r="U456" i="13"/>
  <c r="N138" i="13"/>
  <c r="O60" i="13"/>
  <c r="O59" i="13" s="1"/>
  <c r="V313" i="13"/>
  <c r="V312" i="13" s="1"/>
  <c r="T313" i="13"/>
  <c r="T312" i="13" s="1"/>
  <c r="Q412" i="13"/>
  <c r="T447" i="13"/>
  <c r="P447" i="13"/>
  <c r="N203" i="13"/>
  <c r="N202" i="13" s="1"/>
  <c r="R217" i="13"/>
  <c r="N217" i="13"/>
  <c r="U231" i="13"/>
  <c r="Q231" i="13"/>
  <c r="U340" i="13"/>
  <c r="R340" i="13"/>
  <c r="T412" i="13"/>
  <c r="U447" i="13"/>
  <c r="Q477" i="13"/>
  <c r="R60" i="3"/>
  <c r="R59" i="3" s="1"/>
  <c r="M59" i="13" s="1"/>
  <c r="R11" i="3"/>
  <c r="M11" i="13" s="1"/>
  <c r="R412" i="3"/>
  <c r="M412" i="13" s="1"/>
  <c r="Q412" i="3"/>
  <c r="L412" i="13" s="1"/>
  <c r="R243" i="3"/>
  <c r="M243" i="13" s="1"/>
  <c r="R341" i="3"/>
  <c r="M341" i="13" s="1"/>
  <c r="P195" i="3"/>
  <c r="K195" i="13" s="1"/>
  <c r="M61" i="13"/>
  <c r="Q195" i="3"/>
  <c r="L195" i="13" s="1"/>
  <c r="Q447" i="3"/>
  <c r="L447" i="13" s="1"/>
  <c r="O448" i="3"/>
  <c r="O447" i="3" s="1"/>
  <c r="J447" i="13" s="1"/>
  <c r="R144" i="3"/>
  <c r="M144" i="13" s="1"/>
  <c r="J169" i="13"/>
  <c r="O232" i="3"/>
  <c r="J232" i="13" s="1"/>
  <c r="Q24" i="3"/>
  <c r="L24" i="13" s="1"/>
  <c r="P154" i="3"/>
  <c r="K154" i="13" s="1"/>
  <c r="L338" i="13"/>
  <c r="Q60" i="3"/>
  <c r="L60" i="13" s="1"/>
  <c r="P243" i="3"/>
  <c r="K243" i="13" s="1"/>
  <c r="P16" i="3"/>
  <c r="K16" i="13" s="1"/>
  <c r="P447" i="3"/>
  <c r="K447" i="13" s="1"/>
  <c r="P337" i="3"/>
  <c r="K337" i="13" s="1"/>
  <c r="Q478" i="3"/>
  <c r="L478" i="13" s="1"/>
  <c r="O146" i="3"/>
  <c r="Q425" i="3"/>
  <c r="L425" i="13" s="1"/>
  <c r="R258" i="3"/>
  <c r="M258" i="13" s="1"/>
  <c r="O162" i="3"/>
  <c r="J162" i="13" s="1"/>
  <c r="R121" i="3"/>
  <c r="M121" i="13" s="1"/>
  <c r="P313" i="3"/>
  <c r="K313" i="13" s="1"/>
  <c r="Q341" i="3"/>
  <c r="Q340" i="3" s="1"/>
  <c r="L340" i="13" s="1"/>
  <c r="J448" i="13"/>
  <c r="J338" i="13"/>
  <c r="R195" i="3"/>
  <c r="M195" i="13" s="1"/>
  <c r="K452" i="13"/>
  <c r="J219" i="13"/>
  <c r="M17" i="13"/>
  <c r="J139" i="13"/>
  <c r="O138" i="3"/>
  <c r="J138" i="13" s="1"/>
  <c r="O155" i="3"/>
  <c r="J155" i="13" s="1"/>
  <c r="J469" i="13"/>
  <c r="P60" i="3"/>
  <c r="K60" i="13" s="1"/>
  <c r="P425" i="3"/>
  <c r="K425" i="13" s="1"/>
  <c r="M338" i="13"/>
  <c r="R337" i="3"/>
  <c r="M337" i="13" s="1"/>
  <c r="K12" i="13"/>
  <c r="J227" i="13"/>
  <c r="O226" i="3"/>
  <c r="J226" i="13" s="1"/>
  <c r="L17" i="13"/>
  <c r="Q16" i="3"/>
  <c r="L16" i="13" s="1"/>
  <c r="L38" i="13"/>
  <c r="Q37" i="3"/>
  <c r="L37" i="13" s="1"/>
  <c r="J88" i="13"/>
  <c r="O87" i="3"/>
  <c r="J87" i="13" s="1"/>
  <c r="J123" i="13"/>
  <c r="O122" i="3"/>
  <c r="J122" i="13" s="1"/>
  <c r="K146" i="13"/>
  <c r="P144" i="3"/>
  <c r="K144" i="13" s="1"/>
  <c r="M426" i="13"/>
  <c r="R425" i="3"/>
  <c r="M425" i="13" s="1"/>
  <c r="R447" i="3"/>
  <c r="M447" i="13" s="1"/>
  <c r="Q154" i="3"/>
  <c r="R217" i="3"/>
  <c r="M217" i="13" s="1"/>
  <c r="Q144" i="3"/>
  <c r="L144" i="13" s="1"/>
  <c r="O413" i="3"/>
  <c r="J413" i="13" s="1"/>
  <c r="P456" i="3"/>
  <c r="K456" i="13" s="1"/>
  <c r="R456" i="3"/>
  <c r="M456" i="13" s="1"/>
  <c r="L232" i="13"/>
  <c r="Q231" i="3"/>
  <c r="L231" i="13" s="1"/>
  <c r="J171" i="13"/>
  <c r="O170" i="3"/>
  <c r="J170" i="13" s="1"/>
  <c r="J18" i="13"/>
  <c r="O17" i="3"/>
  <c r="L324" i="13"/>
  <c r="Q313" i="3"/>
  <c r="K413" i="13"/>
  <c r="P412" i="3"/>
  <c r="K122" i="13"/>
  <c r="P121" i="3"/>
  <c r="M155" i="13"/>
  <c r="R154" i="3"/>
  <c r="J197" i="13"/>
  <c r="O196" i="3"/>
  <c r="J458" i="13"/>
  <c r="J482" i="13"/>
  <c r="O479" i="3"/>
  <c r="R37" i="3"/>
  <c r="M37" i="13" s="1"/>
  <c r="P24" i="3"/>
  <c r="K24" i="13" s="1"/>
  <c r="L12" i="13"/>
  <c r="L259" i="13"/>
  <c r="Q258" i="3"/>
  <c r="L258" i="13" s="1"/>
  <c r="M314" i="13"/>
  <c r="R313" i="3"/>
  <c r="M313" i="13" s="1"/>
  <c r="M479" i="13"/>
  <c r="R478" i="3"/>
  <c r="O426" i="3"/>
  <c r="J426" i="13" s="1"/>
  <c r="Q456" i="3"/>
  <c r="Q121" i="3"/>
  <c r="R24" i="3"/>
  <c r="M24" i="13" s="1"/>
  <c r="P478" i="3"/>
  <c r="J101" i="13"/>
  <c r="S120" i="13"/>
  <c r="R456" i="13"/>
  <c r="N304" i="13"/>
  <c r="N327" i="13"/>
  <c r="N313" i="13" s="1"/>
  <c r="N312" i="13" s="1"/>
  <c r="N430" i="13"/>
  <c r="N425" i="13" s="1"/>
  <c r="U23" i="13"/>
  <c r="V154" i="13"/>
  <c r="V153" i="13" s="1"/>
  <c r="Q154" i="13"/>
  <c r="Q153" i="13" s="1"/>
  <c r="T217" i="13"/>
  <c r="Q217" i="13"/>
  <c r="S217" i="13"/>
  <c r="S216" i="13" s="1"/>
  <c r="P313" i="13"/>
  <c r="P312" i="13" s="1"/>
  <c r="S312" i="13"/>
  <c r="N477" i="13"/>
  <c r="N154" i="13"/>
  <c r="N196" i="13"/>
  <c r="N195" i="13" s="1"/>
  <c r="P60" i="13"/>
  <c r="P59" i="13" s="1"/>
  <c r="Q120" i="13"/>
  <c r="S340" i="13"/>
  <c r="P340" i="13"/>
  <c r="U412" i="13"/>
  <c r="S412" i="13"/>
  <c r="U425" i="13"/>
  <c r="N413" i="13"/>
  <c r="N412" i="13" s="1"/>
  <c r="R38" i="13"/>
  <c r="R37" i="13" s="1"/>
  <c r="R23" i="13" s="1"/>
  <c r="N25" i="13"/>
  <c r="N24" i="13" s="1"/>
  <c r="N122" i="13"/>
  <c r="N259" i="13"/>
  <c r="N457" i="13"/>
  <c r="Q23" i="13"/>
  <c r="U120" i="13"/>
  <c r="V121" i="13"/>
  <c r="V120" i="13" s="1"/>
  <c r="R154" i="13"/>
  <c r="U154" i="13"/>
  <c r="U153" i="13" s="1"/>
  <c r="P217" i="13"/>
  <c r="O217" i="13"/>
  <c r="P242" i="13"/>
  <c r="U313" i="13"/>
  <c r="U312" i="13" s="1"/>
  <c r="R477" i="13"/>
  <c r="P23" i="13"/>
  <c r="T120" i="13"/>
  <c r="P120" i="13"/>
  <c r="O312" i="13"/>
  <c r="V447" i="13"/>
  <c r="R447" i="13"/>
  <c r="V456" i="13"/>
  <c r="O477" i="13"/>
  <c r="V11" i="13"/>
  <c r="R11" i="13"/>
  <c r="R61" i="13"/>
  <c r="O25" i="3"/>
  <c r="J25" i="13" s="1"/>
  <c r="J103" i="13"/>
  <c r="N38" i="13"/>
  <c r="N37" i="13" s="1"/>
  <c r="N61" i="13"/>
  <c r="J96" i="13"/>
  <c r="O23" i="13"/>
  <c r="R231" i="13"/>
  <c r="Q242" i="13"/>
  <c r="N101" i="13"/>
  <c r="T23" i="13"/>
  <c r="O242" i="13"/>
  <c r="J230" i="13"/>
  <c r="O228" i="3"/>
  <c r="J228" i="13" s="1"/>
  <c r="K304" i="13"/>
  <c r="P258" i="3"/>
  <c r="O343" i="3"/>
  <c r="K38" i="13"/>
  <c r="P37" i="3"/>
  <c r="K37" i="13" s="1"/>
  <c r="O430" i="3"/>
  <c r="J430" i="13" s="1"/>
  <c r="O38" i="3"/>
  <c r="J205" i="13"/>
  <c r="O203" i="3"/>
  <c r="L220" i="13"/>
  <c r="Q217" i="3"/>
  <c r="O234" i="3"/>
  <c r="J236" i="13"/>
  <c r="K234" i="13"/>
  <c r="P231" i="3"/>
  <c r="K231" i="13" s="1"/>
  <c r="J247" i="13"/>
  <c r="O246" i="3"/>
  <c r="J307" i="13"/>
  <c r="O304" i="3"/>
  <c r="J304" i="13" s="1"/>
  <c r="J221" i="13"/>
  <c r="O220" i="3"/>
  <c r="J318" i="13"/>
  <c r="O175" i="3"/>
  <c r="P217" i="3"/>
  <c r="K228" i="13"/>
  <c r="M234" i="13"/>
  <c r="R231" i="3"/>
  <c r="M231" i="13" s="1"/>
  <c r="J332" i="13"/>
  <c r="O327" i="3"/>
  <c r="J327" i="13" s="1"/>
  <c r="L246" i="13"/>
  <c r="Q243" i="3"/>
  <c r="J260" i="13"/>
  <c r="O259" i="3"/>
  <c r="J325" i="13"/>
  <c r="O324" i="3"/>
  <c r="J324" i="13" s="1"/>
  <c r="N456" i="13" l="1"/>
  <c r="N411" i="13" s="1"/>
  <c r="N410" i="13" s="1"/>
  <c r="O411" i="13"/>
  <c r="O410" i="13" s="1"/>
  <c r="O216" i="13"/>
  <c r="P411" i="13"/>
  <c r="P410" i="13" s="1"/>
  <c r="R153" i="13"/>
  <c r="P10" i="13"/>
  <c r="Q411" i="13"/>
  <c r="N23" i="13"/>
  <c r="V216" i="13"/>
  <c r="V152" i="13" s="1"/>
  <c r="R60" i="13"/>
  <c r="R59" i="13" s="1"/>
  <c r="R10" i="13" s="1"/>
  <c r="N153" i="13"/>
  <c r="T216" i="13"/>
  <c r="T152" i="13" s="1"/>
  <c r="K341" i="13"/>
  <c r="R411" i="13"/>
  <c r="R410" i="13" s="1"/>
  <c r="U216" i="13"/>
  <c r="R216" i="13"/>
  <c r="Q216" i="13"/>
  <c r="Q152" i="13" s="1"/>
  <c r="N216" i="13"/>
  <c r="T411" i="13"/>
  <c r="T410" i="13" s="1"/>
  <c r="L341" i="13"/>
  <c r="R340" i="3"/>
  <c r="M340" i="13" s="1"/>
  <c r="Q477" i="3"/>
  <c r="L477" i="13" s="1"/>
  <c r="Q11" i="3"/>
  <c r="L11" i="13" s="1"/>
  <c r="M60" i="13"/>
  <c r="S10" i="13"/>
  <c r="S411" i="13"/>
  <c r="S410" i="13" s="1"/>
  <c r="R23" i="3"/>
  <c r="M23" i="13" s="1"/>
  <c r="P153" i="3"/>
  <c r="K153" i="13" s="1"/>
  <c r="O10" i="13"/>
  <c r="Q410" i="13"/>
  <c r="T10" i="13"/>
  <c r="V10" i="13"/>
  <c r="V411" i="13"/>
  <c r="V410" i="13" s="1"/>
  <c r="U152" i="13"/>
  <c r="Q10" i="13"/>
  <c r="N121" i="13"/>
  <c r="N120" i="13" s="1"/>
  <c r="S152" i="13"/>
  <c r="P216" i="13"/>
  <c r="P152" i="13" s="1"/>
  <c r="O412" i="3"/>
  <c r="J412" i="13" s="1"/>
  <c r="Q59" i="3"/>
  <c r="L59" i="13" s="1"/>
  <c r="R242" i="3"/>
  <c r="M242" i="13" s="1"/>
  <c r="P23" i="3"/>
  <c r="K23" i="13" s="1"/>
  <c r="O337" i="3"/>
  <c r="J337" i="13" s="1"/>
  <c r="P59" i="3"/>
  <c r="K59" i="13" s="1"/>
  <c r="O24" i="3"/>
  <c r="J24" i="13" s="1"/>
  <c r="R120" i="3"/>
  <c r="M120" i="13" s="1"/>
  <c r="P11" i="3"/>
  <c r="K11" i="13" s="1"/>
  <c r="J146" i="13"/>
  <c r="O144" i="3"/>
  <c r="J144" i="13" s="1"/>
  <c r="Q23" i="3"/>
  <c r="L23" i="13" s="1"/>
  <c r="O121" i="3"/>
  <c r="J121" i="13" s="1"/>
  <c r="O154" i="3"/>
  <c r="J154" i="13" s="1"/>
  <c r="P312" i="3"/>
  <c r="K312" i="13" s="1"/>
  <c r="J196" i="13"/>
  <c r="O195" i="3"/>
  <c r="J195" i="13" s="1"/>
  <c r="Q312" i="3"/>
  <c r="L312" i="13" s="1"/>
  <c r="L313" i="13"/>
  <c r="J479" i="13"/>
  <c r="O478" i="3"/>
  <c r="K121" i="13"/>
  <c r="P120" i="3"/>
  <c r="K120" i="13" s="1"/>
  <c r="R477" i="3"/>
  <c r="M477" i="13" s="1"/>
  <c r="M478" i="13"/>
  <c r="Q153" i="3"/>
  <c r="L153" i="13" s="1"/>
  <c r="L154" i="13"/>
  <c r="R312" i="3"/>
  <c r="M312" i="13" s="1"/>
  <c r="R411" i="3"/>
  <c r="M411" i="13" s="1"/>
  <c r="L121" i="13"/>
  <c r="Q120" i="3"/>
  <c r="L120" i="13" s="1"/>
  <c r="O456" i="3"/>
  <c r="J456" i="13" s="1"/>
  <c r="J457" i="13"/>
  <c r="R153" i="3"/>
  <c r="M153" i="13" s="1"/>
  <c r="M154" i="13"/>
  <c r="K412" i="13"/>
  <c r="P411" i="3"/>
  <c r="O16" i="3"/>
  <c r="J17" i="13"/>
  <c r="K478" i="13"/>
  <c r="P477" i="3"/>
  <c r="K477" i="13" s="1"/>
  <c r="L456" i="13"/>
  <c r="Q411" i="3"/>
  <c r="N60" i="13"/>
  <c r="N59" i="13" s="1"/>
  <c r="O152" i="13"/>
  <c r="N258" i="13"/>
  <c r="N242" i="13" s="1"/>
  <c r="U411" i="13"/>
  <c r="U410" i="13" s="1"/>
  <c r="U10" i="13"/>
  <c r="J314" i="13"/>
  <c r="O313" i="3"/>
  <c r="J259" i="13"/>
  <c r="O258" i="3"/>
  <c r="J258" i="13" s="1"/>
  <c r="O341" i="3"/>
  <c r="J343" i="13"/>
  <c r="P216" i="3"/>
  <c r="K217" i="13"/>
  <c r="O60" i="3"/>
  <c r="J61" i="13"/>
  <c r="J220" i="13"/>
  <c r="O217" i="3"/>
  <c r="J246" i="13"/>
  <c r="O243" i="3"/>
  <c r="O202" i="3"/>
  <c r="J202" i="13" s="1"/>
  <c r="J203" i="13"/>
  <c r="O425" i="3"/>
  <c r="J425" i="13" s="1"/>
  <c r="K258" i="13"/>
  <c r="P242" i="3"/>
  <c r="K242" i="13" s="1"/>
  <c r="L243" i="13"/>
  <c r="Q242" i="3"/>
  <c r="L242" i="13" s="1"/>
  <c r="J175" i="13"/>
  <c r="O174" i="3"/>
  <c r="R216" i="3"/>
  <c r="J234" i="13"/>
  <c r="O231" i="3"/>
  <c r="J231" i="13" s="1"/>
  <c r="Q216" i="3"/>
  <c r="L217" i="13"/>
  <c r="O37" i="3"/>
  <c r="J38" i="13"/>
  <c r="O489" i="13" l="1"/>
  <c r="P489" i="13"/>
  <c r="R152" i="13"/>
  <c r="R489" i="13" s="1"/>
  <c r="V489" i="13"/>
  <c r="N152" i="13"/>
  <c r="S489" i="13"/>
  <c r="Q489" i="13"/>
  <c r="U489" i="13"/>
  <c r="T489" i="13"/>
  <c r="N10" i="13"/>
  <c r="O120" i="3"/>
  <c r="J120" i="13" s="1"/>
  <c r="R10" i="3"/>
  <c r="M10" i="13" s="1"/>
  <c r="O411" i="3"/>
  <c r="J411" i="13" s="1"/>
  <c r="R410" i="3"/>
  <c r="M410" i="13" s="1"/>
  <c r="J16" i="13"/>
  <c r="O11" i="3"/>
  <c r="J11" i="13" s="1"/>
  <c r="P10" i="3"/>
  <c r="K10" i="13" s="1"/>
  <c r="P410" i="3"/>
  <c r="K410" i="13" s="1"/>
  <c r="K411" i="13"/>
  <c r="O477" i="3"/>
  <c r="J477" i="13" s="1"/>
  <c r="J478" i="13"/>
  <c r="L411" i="13"/>
  <c r="Q410" i="3"/>
  <c r="L410" i="13" s="1"/>
  <c r="Q10" i="3"/>
  <c r="O242" i="3"/>
  <c r="J242" i="13" s="1"/>
  <c r="J243" i="13"/>
  <c r="J313" i="13"/>
  <c r="O312" i="3"/>
  <c r="J312" i="13" s="1"/>
  <c r="M216" i="13"/>
  <c r="R152" i="3"/>
  <c r="M152" i="13" s="1"/>
  <c r="L216" i="13"/>
  <c r="Q152" i="3"/>
  <c r="L152" i="13" s="1"/>
  <c r="J60" i="13"/>
  <c r="O59" i="3"/>
  <c r="J59" i="13" s="1"/>
  <c r="O340" i="3"/>
  <c r="J340" i="13" s="1"/>
  <c r="J341" i="13"/>
  <c r="O216" i="3"/>
  <c r="J216" i="13" s="1"/>
  <c r="J217" i="13"/>
  <c r="O23" i="3"/>
  <c r="J37" i="13"/>
  <c r="J174" i="13"/>
  <c r="O153" i="3"/>
  <c r="K216" i="13"/>
  <c r="P152" i="3"/>
  <c r="K152" i="13" s="1"/>
  <c r="N489" i="13" l="1"/>
  <c r="O410" i="3"/>
  <c r="J410" i="13" s="1"/>
  <c r="Q489" i="3"/>
  <c r="L489" i="13" s="1"/>
  <c r="L10" i="13"/>
  <c r="R489" i="3"/>
  <c r="M489" i="13" s="1"/>
  <c r="P489" i="3"/>
  <c r="K489" i="13" s="1"/>
  <c r="J153" i="13"/>
  <c r="O152" i="3"/>
  <c r="J152" i="13" s="1"/>
  <c r="J23" i="13"/>
  <c r="O10" i="3"/>
  <c r="J10" i="13" l="1"/>
  <c r="O489" i="3"/>
  <c r="J489" i="13" s="1"/>
</calcChain>
</file>

<file path=xl/sharedStrings.xml><?xml version="1.0" encoding="utf-8"?>
<sst xmlns="http://schemas.openxmlformats.org/spreadsheetml/2006/main" count="5788" uniqueCount="2317">
  <si>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</si>
  <si>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</si>
  <si>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</si>
  <si>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</si>
  <si>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</si>
  <si>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</si>
  <si>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</si>
  <si>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</si>
  <si>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</si>
  <si>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</si>
  <si>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</si>
  <si>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</si>
  <si>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</si>
  <si>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</si>
  <si>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</si>
  <si>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</si>
  <si>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</si>
  <si>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</si>
  <si>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</si>
  <si>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</si>
  <si>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</si>
  <si>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</si>
  <si>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</si>
  <si>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</si>
  <si>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</si>
  <si>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</si>
  <si>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</si>
  <si>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</si>
  <si>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</si>
  <si>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</si>
  <si>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</si>
  <si>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</si>
  <si>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</si>
  <si>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</si>
  <si>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</si>
  <si>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</si>
  <si>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</si>
  <si>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</si>
  <si>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</si>
  <si>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</si>
  <si>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</si>
  <si>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</si>
  <si>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</si>
  <si>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</si>
  <si>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</si>
  <si>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</si>
  <si>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</si>
  <si>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</si>
  <si>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</si>
  <si>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</si>
  <si>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</si>
  <si>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</si>
  <si>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</si>
  <si>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</si>
  <si>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</si>
  <si>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</si>
  <si>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</si>
  <si>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</si>
  <si>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</si>
  <si>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</si>
  <si>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</si>
  <si>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</si>
  <si>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</si>
  <si>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</si>
  <si>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</si>
  <si>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</si>
  <si>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</si>
  <si>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</si>
  <si>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</si>
  <si>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</si>
  <si>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</si>
  <si>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</si>
  <si>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</si>
  <si>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</si>
  <si>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</si>
  <si>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</si>
  <si>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</si>
  <si>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</si>
  <si>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</si>
  <si>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</si>
  <si>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</si>
  <si>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</si>
  <si>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</si>
  <si>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</si>
  <si>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</si>
  <si>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</si>
  <si>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</si>
  <si>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</si>
  <si>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</si>
  <si>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</si>
  <si>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</si>
  <si>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</si>
  <si>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</si>
  <si>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</si>
  <si>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</si>
  <si>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</si>
  <si>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</si>
  <si>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</si>
  <si>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</si>
  <si>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</si>
  <si>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</si>
  <si>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</si>
  <si>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</si>
  <si>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</si>
  <si>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</si>
  <si>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</si>
  <si>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</si>
  <si>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</si>
  <si>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</si>
  <si>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</si>
  <si>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</si>
  <si>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</si>
  <si>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</si>
  <si>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</si>
  <si>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</si>
  <si>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</si>
  <si>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</si>
  <si>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</si>
  <si>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</si>
  <si>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</si>
  <si>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</si>
  <si>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</si>
  <si>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</si>
  <si>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</si>
  <si>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</si>
  <si>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</si>
  <si>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</si>
  <si>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</si>
  <si>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</si>
  <si>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</si>
  <si>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</si>
  <si>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</si>
  <si>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</si>
  <si>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</si>
  <si>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</si>
  <si>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</si>
  <si>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</si>
  <si>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</si>
  <si>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</si>
  <si>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</si>
  <si>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</si>
  <si>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</si>
  <si>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</si>
  <si>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</si>
  <si>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</si>
  <si>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</si>
  <si>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</si>
  <si>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</si>
  <si>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</si>
  <si>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</si>
  <si>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</si>
  <si>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</si>
  <si>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</si>
  <si>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</si>
  <si>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</si>
  <si>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</si>
  <si>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</si>
  <si>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</si>
  <si>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</si>
  <si>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</si>
  <si>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</si>
  <si>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</si>
  <si>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</si>
  <si>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</si>
  <si>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</si>
  <si>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</si>
  <si>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</si>
  <si>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</si>
  <si>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</si>
  <si>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</si>
  <si>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</si>
  <si>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</si>
  <si>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</si>
  <si>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</si>
  <si>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</si>
  <si>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</si>
  <si>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</si>
  <si>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</si>
  <si>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</si>
  <si>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</si>
  <si>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</si>
  <si>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</si>
  <si>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</si>
  <si>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</si>
  <si>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</si>
  <si>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</si>
  <si>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</si>
  <si>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</si>
  <si>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</si>
  <si>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</si>
  <si>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</si>
  <si>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</si>
  <si>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</si>
  <si>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</si>
  <si>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</si>
  <si>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</si>
  <si>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</si>
  <si>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</si>
  <si>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</si>
  <si>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</si>
  <si>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</si>
  <si>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</si>
  <si>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</si>
  <si>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</si>
  <si>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</si>
  <si>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</si>
  <si>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</si>
  <si>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</si>
  <si>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</si>
  <si>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</si>
  <si>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</si>
  <si>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</si>
  <si>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</si>
  <si>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</si>
  <si>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</si>
  <si>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</si>
  <si>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</si>
  <si>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</si>
  <si>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</si>
  <si>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</si>
  <si>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</si>
  <si>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</si>
  <si>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</si>
  <si>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</si>
  <si>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</si>
  <si>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</si>
  <si>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</si>
  <si>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</si>
  <si>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</si>
  <si>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</si>
  <si>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</si>
  <si>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</si>
  <si>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</si>
  <si>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</si>
  <si>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</si>
  <si>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</si>
  <si>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</si>
  <si>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</si>
  <si>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</si>
  <si>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</si>
  <si>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</si>
  <si>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</si>
  <si>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</si>
  <si>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</si>
  <si>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</si>
  <si>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</si>
  <si>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</si>
  <si>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</si>
  <si>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</si>
  <si>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</si>
  <si>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</si>
  <si>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</si>
  <si>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</si>
  <si>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</si>
  <si>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</si>
  <si>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</si>
  <si>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</si>
  <si>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</si>
  <si>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</si>
  <si>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</si>
  <si>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</si>
  <si>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</si>
  <si>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</si>
  <si>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</si>
  <si>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</si>
  <si>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</si>
  <si>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</si>
  <si>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</si>
  <si>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</si>
  <si>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</si>
  <si>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</si>
  <si>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</si>
  <si>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</si>
  <si>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</si>
  <si>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</si>
  <si>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</si>
  <si>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</si>
  <si>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</si>
  <si>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</si>
  <si>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</si>
  <si>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</si>
  <si>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</si>
  <si>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</si>
  <si>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</si>
  <si>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</si>
  <si>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</si>
  <si>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</si>
  <si>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</si>
  <si>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</si>
  <si>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</si>
  <si>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</si>
  <si>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</si>
  <si>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</si>
  <si>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</si>
  <si>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</si>
  <si>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</si>
  <si>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</si>
  <si>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</si>
  <si>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</si>
  <si>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</si>
  <si>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</si>
  <si>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</si>
  <si>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</si>
  <si>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</si>
  <si>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</si>
  <si>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</si>
  <si>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</si>
  <si>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</si>
  <si>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</si>
  <si>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</si>
  <si>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</si>
  <si>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</si>
  <si>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</si>
  <si>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</si>
  <si>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</si>
  <si>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</si>
  <si>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</si>
  <si>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</si>
  <si>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</si>
  <si>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</si>
  <si>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</si>
  <si>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</si>
  <si>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</si>
  <si>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</si>
  <si>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</si>
  <si>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</si>
  <si>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</si>
  <si>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</si>
  <si>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</si>
  <si>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</si>
  <si>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</si>
  <si>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</si>
  <si>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</si>
  <si>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</si>
  <si>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</si>
  <si>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</si>
  <si>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</si>
  <si>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</si>
  <si>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</si>
  <si>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</si>
  <si>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</si>
  <si>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</si>
  <si>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</si>
  <si>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</si>
  <si>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</si>
  <si>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</si>
  <si>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</si>
  <si>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</si>
  <si>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</si>
  <si>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</si>
  <si>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</si>
  <si>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</si>
  <si>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</si>
  <si>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</si>
  <si>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</si>
  <si>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</si>
  <si>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</si>
  <si>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</si>
  <si>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</si>
  <si>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</si>
  <si>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</si>
  <si>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</si>
  <si>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</si>
  <si>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</si>
  <si>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</si>
  <si>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</si>
  <si>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</si>
  <si>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</si>
  <si>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</si>
  <si>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</si>
  <si>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</si>
  <si>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</si>
  <si>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</si>
  <si>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</si>
  <si>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</si>
  <si>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</si>
  <si>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</si>
  <si>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</si>
  <si>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</si>
  <si>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</si>
  <si>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</si>
  <si>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</si>
  <si>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</si>
  <si>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</si>
  <si>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</si>
  <si>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</si>
  <si>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</si>
  <si>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</si>
  <si>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</si>
  <si>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</si>
  <si>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</si>
  <si>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</si>
  <si>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</si>
  <si>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</si>
  <si>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</si>
  <si>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</si>
  <si>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</si>
  <si>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</si>
  <si>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</si>
  <si>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</si>
  <si>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</si>
  <si>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</si>
  <si>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</si>
  <si>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</si>
  <si>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</si>
  <si>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</si>
  <si>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</si>
  <si>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</si>
  <si>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</si>
  <si>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</si>
  <si>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</si>
  <si>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</si>
  <si>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</si>
  <si>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</si>
  <si>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</si>
  <si>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</si>
  <si>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</si>
  <si>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</si>
  <si>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</si>
  <si>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</si>
  <si>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</si>
  <si>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</si>
  <si>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</si>
  <si>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</si>
  <si>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</si>
  <si>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</si>
  <si>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</si>
  <si>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</si>
  <si>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</si>
  <si>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</si>
  <si>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</si>
  <si>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</si>
  <si>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</si>
  <si>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</si>
  <si>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</si>
  <si>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</si>
  <si>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</si>
  <si>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</si>
  <si>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</si>
  <si>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</si>
  <si>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</si>
  <si>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</si>
  <si>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</si>
  <si>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</si>
  <si>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</si>
  <si>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</si>
  <si>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</si>
  <si>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</si>
  <si>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</si>
  <si>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</si>
  <si>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</si>
  <si>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</si>
  <si>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</si>
  <si>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</si>
  <si>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</si>
  <si>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</si>
  <si>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</si>
  <si>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</si>
  <si>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</si>
  <si>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</si>
  <si>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</si>
  <si>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</si>
  <si>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</si>
  <si>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</si>
  <si>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</si>
  <si>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</si>
  <si>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</si>
  <si>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</si>
  <si>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</si>
  <si>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</si>
  <si>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</si>
  <si>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</si>
  <si>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</si>
  <si>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</si>
  <si>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</si>
  <si>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</si>
  <si>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</si>
  <si>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</si>
  <si>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</si>
  <si>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</si>
  <si>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</si>
  <si>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</si>
  <si>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</si>
  <si>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</si>
  <si>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</si>
  <si>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</si>
  <si>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</si>
  <si>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</si>
  <si>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</si>
  <si>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</si>
  <si>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</si>
  <si>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</si>
  <si>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</si>
  <si>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</si>
  <si>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</si>
  <si>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</si>
  <si>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</si>
  <si>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</si>
  <si>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</si>
  <si>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</si>
  <si>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</si>
  <si>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</si>
  <si>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</si>
  <si>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</si>
  <si>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</si>
  <si>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</si>
  <si>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</si>
  <si>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</si>
  <si>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</si>
  <si>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</si>
  <si>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</si>
  <si>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</si>
  <si>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</si>
  <si>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</si>
  <si>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</si>
  <si>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</si>
  <si>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</si>
  <si>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</si>
  <si>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</si>
  <si>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</si>
  <si>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</si>
  <si>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</si>
  <si>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</si>
  <si>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</si>
  <si>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</si>
  <si>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</si>
  <si>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</si>
  <si>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</si>
  <si>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</si>
  <si>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</si>
  <si>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</si>
  <si>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</si>
  <si>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</si>
  <si>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</si>
  <si>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</si>
  <si>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</si>
  <si>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</si>
  <si>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</si>
  <si>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</si>
  <si>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</si>
  <si>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</si>
  <si>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</si>
  <si>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</si>
  <si>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</si>
  <si>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</si>
  <si>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</si>
  <si>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</si>
  <si>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</si>
  <si>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</si>
  <si>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</si>
  <si>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</si>
  <si>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</si>
  <si>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</si>
  <si>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</si>
  <si>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</si>
  <si>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</si>
  <si>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</si>
  <si>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</si>
  <si>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</si>
  <si>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</si>
  <si>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</si>
  <si>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</si>
  <si>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</si>
  <si>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</si>
  <si>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</si>
  <si>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</si>
  <si>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</si>
  <si>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</si>
  <si>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</si>
  <si>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</si>
  <si>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</si>
  <si>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</si>
  <si>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</si>
  <si>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</si>
  <si>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</si>
  <si>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</si>
  <si>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</si>
  <si>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</si>
  <si>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</si>
  <si>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</si>
  <si>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</si>
  <si>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</si>
  <si>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</si>
  <si>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</si>
  <si>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</si>
  <si>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</si>
  <si>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</si>
  <si>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</si>
  <si>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</si>
  <si>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</si>
  <si>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</si>
  <si>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</si>
  <si>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</si>
  <si>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</si>
  <si>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</si>
  <si>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</si>
  <si>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</si>
  <si>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</si>
  <si>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</si>
  <si>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</si>
  <si>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</si>
  <si>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</si>
  <si>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</si>
  <si>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</si>
  <si>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</si>
  <si>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</si>
  <si>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</si>
  <si>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</si>
  <si>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</si>
  <si>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</si>
  <si>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</si>
  <si>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</si>
  <si>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</si>
  <si>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</si>
  <si>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</si>
  <si>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</si>
  <si>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</si>
  <si>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</si>
  <si>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</si>
  <si>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</si>
  <si>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</si>
  <si>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</si>
  <si>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</si>
  <si>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</si>
  <si>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</si>
  <si>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</si>
  <si>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</si>
  <si>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</si>
  <si>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</si>
  <si>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</si>
  <si>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</si>
  <si>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</si>
  <si>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</si>
  <si>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</si>
  <si>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</si>
  <si>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</si>
  <si>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</si>
  <si>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</si>
  <si>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</si>
  <si>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</si>
  <si>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</si>
  <si>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</si>
  <si>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</si>
  <si>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</si>
  <si>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</si>
  <si>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</si>
  <si>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</si>
  <si>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</si>
  <si>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</si>
  <si>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</si>
  <si>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</si>
  <si>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</si>
  <si>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</si>
  <si>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</si>
  <si>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</si>
  <si>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</si>
  <si>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</si>
  <si>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</si>
  <si>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</si>
  <si>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</si>
  <si>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</si>
  <si>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</si>
  <si>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</si>
  <si>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</si>
  <si>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</si>
  <si>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</si>
  <si>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</si>
  <si>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</si>
  <si>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</si>
  <si>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</si>
  <si>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</si>
  <si>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</si>
  <si>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</si>
  <si>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</si>
  <si>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</si>
  <si>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</si>
  <si>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</si>
  <si>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</si>
  <si>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</si>
  <si>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</si>
  <si>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</si>
  <si>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</si>
  <si>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</si>
  <si>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</si>
  <si>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</si>
  <si>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</si>
  <si>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</si>
  <si>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</si>
  <si>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</si>
  <si>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</si>
  <si>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</si>
  <si>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</si>
  <si>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</si>
  <si>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</si>
  <si>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</si>
  <si>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</si>
  <si>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</si>
  <si>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</si>
  <si>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</si>
  <si>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</si>
  <si>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</si>
  <si>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</si>
  <si>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</si>
  <si>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</si>
  <si>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</si>
  <si>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</si>
  <si>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</si>
  <si>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</si>
  <si>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</si>
  <si>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</si>
  <si>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</si>
  <si>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</si>
  <si>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</si>
  <si>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</si>
  <si>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</si>
  <si>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</si>
  <si>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</si>
  <si>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</si>
  <si>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</si>
  <si>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</si>
  <si>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</si>
  <si>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</si>
  <si>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</si>
  <si>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</si>
  <si>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</si>
  <si>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</si>
  <si>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</si>
  <si>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</si>
  <si>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</si>
  <si>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</si>
  <si>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</si>
  <si>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</si>
  <si>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</si>
  <si>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</si>
  <si>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</si>
  <si>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</si>
  <si>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</si>
  <si>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</si>
  <si>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</si>
  <si>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</si>
  <si>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</si>
  <si>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</si>
  <si>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</si>
  <si>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</si>
  <si>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</si>
  <si>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</si>
  <si>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</si>
  <si>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</si>
  <si>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</si>
  <si>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</si>
  <si>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</si>
  <si>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</si>
  <si>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</si>
  <si>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</si>
  <si>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</si>
  <si>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</si>
  <si>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</si>
  <si>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</si>
  <si>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</si>
  <si>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</si>
  <si>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</si>
  <si>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</si>
  <si>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</si>
  <si>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</si>
  <si>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</si>
  <si>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</si>
  <si>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</si>
  <si>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</si>
  <si>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</si>
  <si>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</si>
  <si>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</si>
  <si>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</si>
  <si>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</si>
  <si>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</si>
  <si>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</si>
  <si>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</si>
  <si>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</si>
  <si>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</si>
  <si>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</si>
  <si>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</si>
  <si>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</si>
  <si>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</si>
  <si>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</si>
  <si>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</si>
  <si>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</si>
  <si>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</si>
  <si>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</si>
  <si>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</si>
  <si>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</si>
  <si>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</si>
  <si>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</si>
  <si>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</si>
  <si>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</si>
  <si>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</si>
  <si>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</si>
  <si>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</si>
  <si>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</si>
  <si>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</si>
  <si>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</si>
  <si>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</si>
  <si>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</si>
  <si>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</si>
  <si>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</si>
  <si>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</si>
  <si>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</si>
  <si>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</si>
  <si>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</si>
  <si>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</si>
  <si>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</si>
  <si>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</si>
  <si>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</si>
  <si>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</si>
  <si>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</si>
  <si>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</si>
  <si>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</si>
  <si>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</si>
  <si>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</si>
  <si>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</si>
  <si>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</si>
  <si>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</si>
  <si>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</si>
  <si>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</si>
  <si>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</si>
  <si>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</si>
  <si>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</si>
  <si>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</si>
  <si>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</si>
  <si>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</si>
  <si>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</si>
  <si>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</si>
  <si>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</si>
  <si>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</si>
  <si>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</si>
  <si>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</si>
  <si>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</si>
  <si>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</si>
  <si>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</si>
  <si>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</si>
  <si>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</si>
  <si>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</si>
  <si>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</si>
  <si>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</si>
  <si>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</si>
  <si>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</si>
  <si>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</si>
  <si>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</si>
  <si>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</si>
  <si>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</si>
  <si>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</si>
  <si>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</si>
  <si>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</si>
  <si>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</si>
  <si>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</si>
  <si>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</si>
  <si>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</si>
  <si>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</si>
  <si>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</si>
  <si>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</si>
  <si>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</si>
  <si>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</si>
  <si>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</si>
  <si>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</si>
  <si>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</si>
  <si>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</si>
  <si>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</si>
  <si>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</si>
  <si>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</si>
  <si>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</si>
  <si>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</si>
  <si>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</si>
  <si>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</si>
  <si>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</si>
  <si>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</si>
  <si>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</si>
  <si>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</si>
  <si>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</si>
  <si>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</si>
  <si>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</si>
  <si>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</si>
  <si>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</si>
  <si>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</si>
  <si>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</si>
  <si>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</si>
  <si>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</si>
  <si>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</si>
  <si>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</si>
  <si>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</si>
  <si>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</si>
  <si>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</si>
  <si>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</si>
  <si>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</si>
  <si>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</si>
  <si>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</si>
  <si>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</si>
  <si>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</si>
  <si>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</si>
  <si>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</si>
  <si>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</si>
  <si>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</si>
  <si>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</si>
  <si>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</si>
  <si>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</si>
  <si>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</si>
  <si>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</si>
  <si>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</si>
  <si>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</si>
  <si>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</si>
  <si>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</si>
  <si>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</si>
  <si>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</si>
  <si>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</si>
  <si>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</si>
  <si>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</si>
  <si>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</si>
  <si>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</si>
  <si>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</si>
  <si>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</si>
  <si>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</si>
  <si>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</si>
  <si>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</si>
  <si>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</si>
  <si>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</si>
  <si>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</si>
  <si>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</si>
  <si>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</si>
  <si>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</si>
  <si>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</si>
  <si>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</si>
  <si>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</si>
  <si>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</si>
  <si>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</si>
  <si>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</si>
  <si>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</si>
  <si>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</si>
  <si>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</si>
  <si>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</si>
  <si>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</si>
  <si>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</si>
  <si>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</si>
  <si>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</si>
  <si>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</si>
  <si>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</si>
  <si>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</si>
  <si>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</si>
  <si>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</si>
  <si>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</si>
  <si>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</si>
  <si>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</si>
  <si>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</si>
  <si>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</si>
  <si>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</si>
  <si>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</si>
  <si>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</si>
  <si>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</si>
  <si>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</si>
  <si>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</si>
  <si>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</si>
  <si>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</si>
  <si>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</si>
  <si>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</si>
  <si>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</si>
  <si>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</si>
  <si>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</si>
  <si>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</si>
  <si>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</si>
  <si>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</si>
  <si>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</si>
  <si>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</si>
  <si>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</si>
  <si>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</si>
  <si>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</si>
  <si>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</si>
  <si>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</si>
  <si>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</si>
  <si>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</si>
  <si>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</si>
  <si>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</si>
  <si>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</si>
  <si>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</si>
  <si>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</si>
  <si>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</si>
  <si>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</si>
  <si>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</si>
  <si>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</si>
  <si>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</si>
  <si>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</si>
  <si>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</si>
  <si>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</si>
  <si>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</si>
  <si>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</si>
  <si>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</si>
  <si>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</si>
  <si>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</si>
  <si>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</si>
  <si>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</si>
  <si>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</si>
  <si>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</si>
  <si>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</si>
  <si>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</si>
  <si>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</si>
  <si>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</si>
  <si>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</si>
  <si>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</si>
  <si>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</si>
  <si>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</si>
  <si>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</si>
  <si>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</si>
  <si>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</si>
  <si>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</si>
  <si>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</si>
  <si>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</si>
  <si>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</si>
  <si>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</si>
  <si>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</si>
  <si>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</si>
  <si>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</si>
  <si>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</si>
  <si>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</si>
  <si>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</si>
  <si>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</si>
  <si>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</si>
  <si>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</si>
  <si>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</si>
  <si>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</si>
  <si>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</si>
  <si>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</si>
  <si>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</si>
  <si>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</si>
  <si>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</si>
  <si>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</si>
  <si>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</si>
  <si>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</si>
  <si>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</si>
  <si>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</si>
  <si>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</si>
  <si>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</si>
  <si>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</si>
  <si>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</si>
  <si>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</si>
  <si>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</si>
  <si>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</si>
  <si>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</si>
  <si>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</si>
  <si>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</si>
  <si>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</si>
  <si>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</si>
  <si>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</si>
  <si>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</si>
  <si>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</si>
  <si>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</si>
  <si>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</si>
  <si>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</si>
  <si>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</si>
  <si>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</si>
  <si>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</si>
  <si>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</si>
  <si>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</si>
  <si>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</si>
  <si>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</si>
  <si>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</si>
  <si>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</si>
  <si>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</si>
  <si>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</si>
  <si>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</si>
  <si>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</si>
  <si>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</si>
  <si>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</si>
  <si>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</si>
  <si>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</si>
  <si>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</si>
  <si>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</si>
  <si>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</si>
  <si>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</si>
  <si>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</si>
  <si>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</si>
  <si>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</si>
  <si>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</si>
  <si>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</si>
  <si>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</si>
  <si>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</si>
  <si>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</si>
  <si>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</si>
  <si>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</si>
  <si>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</si>
  <si>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</si>
  <si>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</si>
  <si>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</si>
  <si>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</si>
  <si>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</si>
  <si>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</si>
  <si>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</si>
  <si>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</si>
  <si>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</si>
  <si>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</si>
  <si>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</si>
  <si>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</si>
  <si>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</si>
  <si>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</si>
  <si>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</si>
  <si>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</si>
  <si>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</si>
  <si>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</si>
  <si>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</si>
  <si>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</si>
  <si>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</si>
  <si>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</si>
  <si>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</si>
  <si>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</si>
  <si>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</si>
  <si>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</si>
  <si>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</si>
  <si>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</si>
  <si>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</si>
  <si>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</si>
  <si>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</si>
  <si>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</si>
  <si>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</si>
  <si>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</si>
  <si>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</si>
  <si>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</si>
  <si>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</si>
  <si>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</si>
  <si>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</si>
  <si>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</si>
  <si>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</si>
  <si>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</si>
  <si>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</si>
  <si>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</si>
  <si>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</si>
  <si>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</si>
  <si>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</si>
  <si>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</si>
  <si>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</si>
  <si>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</si>
  <si>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</si>
  <si>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</si>
  <si>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</si>
  <si>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</si>
  <si>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</si>
  <si>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</si>
  <si>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</si>
  <si>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</si>
  <si>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</si>
  <si>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</si>
  <si>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</si>
  <si>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</si>
  <si>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</si>
  <si>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</si>
  <si>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</si>
  <si>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</si>
  <si>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</si>
  <si>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</si>
  <si>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</si>
  <si>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</si>
  <si>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</si>
  <si>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</si>
  <si>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</si>
  <si>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</si>
  <si>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</si>
  <si>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</si>
  <si>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</si>
  <si>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</si>
  <si>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</si>
  <si>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</si>
  <si>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</si>
  <si>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</si>
  <si>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</si>
  <si>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</si>
  <si>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</si>
  <si>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</si>
  <si>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</si>
  <si>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</si>
  <si>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</si>
  <si>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</si>
  <si>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</si>
  <si>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</si>
  <si>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</si>
  <si>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</si>
  <si>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</si>
  <si>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</si>
  <si>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</si>
  <si>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</si>
  <si>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</si>
  <si>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</si>
  <si>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</si>
  <si>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</si>
  <si>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</si>
  <si>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</si>
  <si>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</si>
  <si>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</si>
  <si>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</si>
  <si>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</si>
  <si>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</si>
  <si>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</si>
  <si>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</si>
  <si>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</si>
  <si>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</si>
  <si>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</si>
  <si>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</si>
  <si>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</si>
  <si>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</si>
  <si>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</si>
  <si>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</si>
  <si>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</si>
  <si>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</si>
  <si>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</si>
  <si>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</si>
  <si>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</si>
  <si>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</si>
  <si>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</si>
  <si>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</si>
  <si>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</si>
  <si>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</si>
  <si>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</si>
  <si>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</si>
  <si>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</si>
  <si>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</si>
  <si>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</si>
  <si>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</si>
  <si>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</si>
  <si>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</si>
  <si>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</si>
  <si>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</si>
  <si>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</si>
  <si>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</si>
  <si>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</si>
  <si>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</si>
  <si>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</si>
  <si>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</si>
  <si>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</si>
  <si>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</si>
  <si>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</si>
  <si>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</si>
  <si>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</si>
  <si>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</si>
  <si>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</si>
  <si>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</si>
  <si>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</si>
  <si>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</si>
  <si>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</si>
  <si>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</si>
  <si>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</si>
  <si>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</si>
  <si>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</si>
  <si>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</si>
  <si>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</si>
  <si>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</si>
  <si>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</si>
  <si>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</si>
  <si>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</si>
  <si>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</si>
  <si>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</si>
  <si>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</si>
  <si>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</si>
  <si>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</si>
  <si>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</si>
  <si>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</si>
  <si>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</si>
  <si>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</si>
  <si>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</si>
  <si>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</si>
  <si>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</si>
  <si>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</si>
  <si>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</si>
  <si>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</si>
  <si>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</si>
  <si>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</si>
  <si>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</si>
  <si>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</si>
  <si>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</si>
  <si>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</si>
  <si>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</si>
  <si>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</si>
  <si>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</si>
  <si>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</si>
  <si>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</si>
  <si>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</si>
  <si>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</si>
  <si>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</si>
  <si>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</si>
  <si>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</si>
  <si>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</si>
  <si>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</si>
  <si>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</si>
  <si>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</si>
  <si>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</si>
  <si>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</si>
  <si>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</si>
  <si>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</si>
  <si>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</si>
  <si>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</si>
  <si>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</si>
  <si>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</si>
  <si>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</si>
  <si>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</si>
  <si>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</si>
  <si>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</si>
  <si>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</si>
  <si>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</si>
  <si>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</si>
  <si>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</si>
  <si>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</si>
  <si>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</si>
  <si>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</si>
  <si>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</si>
  <si>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</si>
  <si>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</si>
  <si>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</si>
  <si>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</si>
  <si>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</si>
  <si>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</si>
  <si>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</si>
  <si>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</si>
  <si>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</si>
  <si>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</si>
  <si>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</si>
  <si>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</si>
  <si>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</si>
  <si>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</si>
  <si>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</si>
  <si>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</si>
  <si>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</si>
  <si>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</si>
  <si>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</si>
  <si>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</si>
  <si>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</si>
  <si>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</si>
  <si>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</si>
  <si>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</si>
  <si>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</si>
  <si>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</si>
  <si>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</si>
  <si>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</si>
  <si>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</si>
  <si>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</si>
  <si>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</si>
  <si>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</si>
  <si>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</si>
  <si>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</si>
  <si>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</si>
  <si>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</si>
  <si>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</si>
  <si>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</si>
  <si>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</si>
  <si>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</si>
  <si>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</si>
  <si>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</si>
  <si>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</si>
  <si>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</si>
  <si>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</si>
  <si>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</si>
  <si>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</si>
  <si>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</si>
  <si>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</si>
  <si>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</si>
  <si>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</si>
  <si>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</si>
  <si>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</si>
  <si>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</si>
  <si>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</si>
  <si>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</si>
  <si>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</si>
  <si>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</si>
  <si>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</si>
  <si>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</si>
  <si>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</si>
  <si>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</si>
  <si>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</si>
  <si>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</si>
  <si>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</si>
  <si>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</si>
  <si>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</si>
  <si>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</si>
  <si>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</si>
  <si>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</si>
  <si>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</si>
  <si>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</si>
  <si>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</si>
  <si>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</si>
  <si>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</si>
  <si>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</si>
  <si>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</si>
  <si>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</si>
  <si>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</si>
  <si>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</si>
  <si>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</si>
  <si>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</si>
  <si>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</si>
  <si>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</si>
  <si>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</si>
  <si>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</si>
  <si>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</si>
  <si>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</si>
  <si>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</si>
  <si>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</si>
  <si>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</si>
  <si>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</si>
  <si>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</si>
  <si>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</si>
  <si>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</si>
  <si>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</si>
  <si>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</si>
  <si>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</si>
  <si>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</si>
  <si>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</si>
  <si>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</si>
  <si>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</si>
  <si>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</si>
  <si>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</si>
  <si>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</si>
  <si>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</si>
  <si>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</si>
  <si>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</si>
  <si>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</si>
  <si>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</si>
  <si>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</si>
  <si>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</si>
  <si>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</si>
  <si>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</si>
  <si>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</si>
  <si>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</si>
  <si>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</si>
  <si>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</si>
  <si>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</si>
  <si>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</si>
  <si>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</si>
  <si>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</si>
  <si>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</si>
  <si>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</si>
  <si>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</si>
  <si>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</si>
  <si>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</si>
  <si>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</si>
  <si>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</si>
  <si>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</si>
  <si>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</si>
  <si>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</si>
  <si>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</si>
  <si>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</si>
  <si>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</si>
  <si>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</si>
  <si>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</si>
  <si>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</si>
  <si>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</si>
  <si>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</si>
  <si>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</si>
  <si>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</si>
  <si>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</si>
  <si>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</si>
  <si>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</si>
  <si>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</si>
  <si>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</si>
  <si>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</si>
  <si>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</si>
  <si>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</si>
  <si>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</si>
  <si>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</si>
  <si>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</si>
  <si>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</si>
  <si>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</si>
  <si>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</si>
  <si>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</si>
  <si>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</si>
  <si>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</si>
  <si>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</si>
  <si>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</si>
  <si>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</si>
  <si>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</si>
  <si>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</si>
  <si>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</si>
  <si>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</si>
  <si>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</si>
  <si>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</si>
  <si>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</si>
  <si>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</si>
  <si>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</si>
  <si>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</si>
  <si>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</si>
  <si>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</si>
  <si>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</si>
  <si>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</si>
  <si>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</si>
  <si>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</si>
  <si>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</si>
  <si>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</si>
  <si>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</si>
  <si>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</si>
  <si>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</si>
  <si>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</si>
  <si>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</si>
  <si>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</si>
  <si>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</si>
  <si>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</si>
  <si>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</si>
  <si>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</si>
  <si>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</si>
  <si>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</si>
  <si>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</si>
  <si>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</si>
  <si>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</si>
  <si>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</si>
  <si>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</si>
  <si>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</si>
  <si>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</si>
  <si>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</si>
  <si>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</si>
  <si>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</si>
  <si>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</si>
  <si>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</si>
  <si>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</si>
  <si>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</si>
  <si>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</si>
  <si>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</si>
  <si>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</si>
  <si>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</si>
  <si>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</si>
  <si>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</si>
  <si>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</si>
  <si>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</si>
  <si>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</si>
  <si>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</si>
  <si>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</si>
  <si>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</si>
  <si>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</si>
  <si>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</si>
  <si>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</si>
  <si>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</si>
  <si>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</si>
  <si>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</si>
  <si>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</si>
  <si>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</si>
  <si>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</si>
  <si>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</si>
  <si>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</si>
  <si>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</si>
  <si>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</si>
  <si>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</si>
  <si>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</si>
  <si>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</si>
  <si>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</si>
  <si>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</si>
  <si>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</si>
  <si>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</si>
  <si>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</si>
  <si>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</si>
  <si>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</si>
  <si>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</si>
  <si>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</si>
  <si>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</si>
  <si>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</si>
  <si>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</si>
  <si>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</si>
  <si>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</si>
  <si>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</si>
  <si>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</si>
  <si>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</si>
  <si>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</si>
  <si>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</si>
  <si>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</si>
  <si>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</si>
  <si>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</si>
  <si>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</si>
  <si>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</si>
  <si>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</si>
  <si>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</si>
  <si>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</si>
  <si>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</si>
  <si>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</si>
  <si>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</si>
  <si>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</si>
  <si>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</si>
  <si>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</si>
  <si>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</si>
  <si>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</si>
  <si>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</si>
  <si>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</si>
  <si>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</si>
  <si>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</si>
  <si>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</si>
  <si>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</si>
  <si>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</si>
  <si>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</si>
  <si>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</si>
  <si>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</si>
  <si>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</si>
  <si>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</si>
  <si>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</si>
  <si>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</si>
  <si>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</si>
  <si>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</si>
  <si>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</si>
  <si>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</si>
  <si>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</si>
  <si>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</si>
  <si>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</si>
  <si>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</si>
  <si>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</si>
  <si>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</si>
  <si>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</si>
  <si>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</si>
  <si>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</si>
  <si>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</si>
  <si>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</si>
  <si>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</si>
  <si>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</si>
  <si>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</si>
  <si>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</si>
  <si>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</si>
  <si>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</si>
  <si>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</si>
  <si>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</si>
  <si>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</si>
  <si>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</si>
  <si>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</si>
  <si>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</si>
  <si>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</si>
  <si>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</si>
  <si>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</si>
  <si>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</si>
  <si>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</si>
  <si>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</si>
  <si>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</si>
  <si>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</si>
  <si>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</si>
  <si>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</si>
  <si>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</si>
  <si>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</si>
  <si>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</si>
  <si>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</si>
  <si>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</si>
  <si>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</si>
  <si>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</si>
  <si>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</si>
  <si>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</si>
  <si>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</si>
  <si>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</si>
  <si>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</si>
  <si>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</si>
  <si>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</si>
  <si>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</si>
  <si>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</si>
  <si>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</si>
  <si>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</si>
  <si>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</si>
  <si>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</si>
  <si>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</si>
  <si>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</si>
  <si>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</si>
  <si>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</si>
  <si>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</si>
  <si>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</si>
  <si>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</si>
  <si>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</si>
  <si>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</si>
  <si>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</si>
  <si>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</si>
  <si>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</si>
  <si>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</si>
  <si>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</si>
  <si>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</si>
  <si>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</si>
  <si>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</si>
  <si>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</si>
  <si>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</si>
  <si>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</si>
  <si>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</si>
  <si>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</si>
  <si>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</si>
  <si>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</si>
  <si>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</si>
  <si>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</si>
  <si>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</si>
  <si>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</si>
  <si>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</si>
  <si>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</si>
  <si>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</si>
  <si>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</si>
  <si>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</si>
  <si>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</si>
  <si>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</si>
  <si>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</si>
  <si>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</si>
  <si>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</si>
  <si>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</si>
  <si>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</si>
  <si>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</si>
  <si>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</si>
  <si>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</si>
  <si>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</si>
  <si>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</si>
  <si>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</si>
  <si>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</si>
  <si>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</si>
  <si>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</si>
  <si>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</si>
  <si>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</si>
  <si>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</si>
  <si>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</si>
  <si>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</si>
  <si>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</si>
  <si>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</si>
  <si>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</si>
  <si>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</si>
  <si>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</si>
  <si>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</si>
  <si>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</si>
  <si>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</si>
  <si>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</si>
  <si>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</si>
  <si>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</si>
  <si>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</si>
  <si>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</si>
  <si>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</si>
  <si>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</si>
  <si>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</si>
  <si>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</si>
  <si>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</si>
  <si>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</si>
  <si>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</si>
  <si>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</si>
  <si>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</si>
  <si>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</si>
  <si>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</si>
  <si>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</si>
  <si>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</si>
  <si>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</si>
  <si>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</si>
  <si>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</si>
  <si>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</si>
  <si>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</si>
  <si>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</si>
  <si>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</si>
  <si>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</si>
  <si>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</si>
  <si>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</si>
  <si>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</si>
  <si>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</si>
  <si>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</si>
  <si>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</si>
  <si>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</si>
  <si>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</si>
  <si>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</si>
  <si>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</si>
  <si>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</si>
  <si>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</si>
  <si>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</si>
  <si>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</si>
  <si>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</si>
  <si>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</si>
  <si>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</si>
  <si>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</si>
  <si>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</si>
  <si>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</si>
  <si>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</si>
  <si>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</si>
  <si>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</si>
  <si>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</si>
  <si>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</si>
  <si>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</si>
  <si>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</si>
  <si>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</si>
  <si>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</si>
  <si>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</si>
  <si>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</si>
  <si>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</si>
  <si>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</si>
  <si>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</si>
  <si>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</si>
  <si>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</si>
  <si>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</si>
  <si>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</si>
  <si>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</si>
  <si>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</si>
  <si>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Viešojo keleivių pervežimo paslaugos yra pirmojo būtinumo paslaugos Kėdainių miesto ir rajono gyventojams, kurios užtikrina susisiekimą tarp svarbiausių miesto objektų, ir yra orientuotos į socialinės funkcijos atlikimą. UAB „Kėdbusas“ eksploatuojamos transporto priemonės 2016.12.31 dieną buvo 15,75 m. senumo, teršiančios aplinką, prastos techninės būklės ir estetinio vaizdo, kas didina paslaugos kainą ir mažina jos patrauklumą. Todėl ekologiškų transporto priemonių įsigijimas prisidės prie oro taršos ir neigiamo poveikio aplinkai mažinimo, pagerins susiekimo paslaugas Kėdainių mieste bei paskatins Kėdainių miesto ir rajono gyventojus dažniau rinktis viešojo transporto paslaugas, taip prisidedant prie transporto spūsčių mažinimo bei sveikos, švarios ir saugios gyvenamosios aplinkos kūrimo.  Projektas yra svarbus, nes juo siekiama pagerinti Kėdainių rajono savivaldybės viešojo transporto paslaugų kokybę ir taip paskatinti gyventojus labiau naudotis viešuoju transportu.</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</si>
  <si>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</si>
  <si>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</si>
  <si>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</si>
  <si>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</si>
  <si>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</si>
  <si>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</si>
  <si>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</si>
  <si>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</si>
  <si>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</si>
  <si>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</si>
  <si>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</si>
  <si>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</si>
  <si>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</si>
  <si>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</si>
  <si>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</si>
  <si>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</si>
  <si>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</si>
  <si>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</si>
  <si>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</si>
  <si>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</si>
  <si>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</si>
  <si>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</si>
  <si>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</si>
  <si>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</si>
  <si>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</si>
  <si>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</si>
  <si>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</si>
  <si>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</si>
  <si>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</si>
  <si>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</si>
  <si>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</si>
  <si>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</si>
  <si>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</si>
  <si>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</si>
  <si>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</si>
  <si>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</si>
  <si>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</si>
  <si>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</si>
  <si>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</si>
  <si>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</si>
  <si>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</si>
  <si>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</si>
  <si>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</si>
  <si>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</si>
  <si>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</si>
  <si>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</si>
  <si>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</si>
  <si>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</si>
  <si>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</si>
  <si>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</si>
  <si>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</si>
  <si>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</si>
  <si>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</si>
  <si>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</si>
  <si>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</si>
  <si>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</si>
  <si>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</si>
  <si>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</si>
  <si>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</si>
  <si>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</si>
  <si>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</si>
  <si>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</si>
  <si>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</si>
  <si>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</si>
  <si>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</si>
  <si>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</si>
  <si>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</si>
  <si>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</si>
  <si>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</si>
  <si>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</si>
  <si>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</si>
  <si>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</si>
  <si>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</si>
  <si>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</si>
  <si>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</si>
  <si>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</si>
  <si>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</si>
  <si>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</si>
  <si>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</si>
  <si>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</si>
  <si>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</si>
  <si>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</si>
  <si>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</si>
  <si>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</si>
  <si>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</si>
  <si>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</si>
  <si>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</si>
  <si>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</si>
  <si>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</si>
  <si>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</si>
  <si>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</si>
  <si>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</si>
  <si>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</si>
  <si>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</si>
  <si>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</si>
  <si>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</si>
  <si>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</si>
  <si>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</si>
  <si>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</si>
  <si>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</si>
  <si>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</si>
  <si>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</si>
  <si>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</si>
  <si>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</si>
  <si>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</si>
  <si>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</si>
  <si>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</si>
  <si>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</si>
  <si>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</si>
  <si>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</si>
  <si>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</si>
  <si>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</si>
  <si>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</si>
  <si>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</si>
  <si>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</si>
  <si>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</si>
  <si>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</si>
  <si>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</si>
  <si>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</si>
  <si>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</si>
  <si>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</si>
  <si>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</si>
  <si>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</si>
  <si>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</si>
  <si>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</si>
  <si>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</si>
  <si>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</si>
  <si>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</si>
  <si>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</si>
  <si>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</si>
  <si>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</si>
  <si>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</si>
  <si>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</si>
  <si>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</si>
  <si>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</si>
  <si>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</si>
  <si>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</si>
  <si>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</si>
  <si>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</si>
  <si>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</si>
  <si>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</si>
  <si>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</si>
  <si>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</si>
  <si>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</si>
  <si>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</si>
  <si>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</si>
  <si>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</si>
  <si>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</si>
  <si>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</si>
  <si>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</si>
  <si>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</si>
  <si>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</si>
  <si>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</si>
  <si>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</si>
  <si>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</si>
  <si>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</si>
  <si>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</si>
  <si>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</si>
  <si>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</si>
  <si>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</si>
  <si>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</si>
  <si>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</si>
  <si>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</si>
  <si>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</si>
  <si>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</si>
  <si>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</si>
  <si>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</si>
  <si>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</si>
  <si>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</si>
  <si>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</si>
  <si>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</si>
  <si>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</si>
  <si>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</si>
  <si>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</si>
  <si>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</si>
  <si>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</si>
  <si>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</si>
  <si>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</si>
  <si>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</si>
  <si>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</si>
  <si>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</si>
  <si>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</si>
  <si>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</si>
  <si>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</si>
  <si>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</si>
  <si>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</si>
  <si>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</si>
  <si>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</si>
  <si>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</si>
  <si>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</si>
  <si>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</si>
  <si>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</si>
  <si>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</si>
  <si>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</si>
  <si>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</si>
  <si>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</si>
  <si>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</si>
  <si>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</si>
  <si>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</si>
  <si>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</si>
  <si>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</si>
  <si>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</si>
  <si>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</si>
  <si>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</si>
  <si>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</si>
  <si>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</si>
  <si>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</si>
  <si>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</si>
  <si>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</si>
  <si>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</si>
  <si>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</si>
  <si>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</si>
  <si>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</si>
  <si>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</si>
  <si>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</si>
  <si>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</si>
  <si>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</si>
  <si>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</si>
  <si>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</si>
  <si>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</si>
  <si>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</si>
  <si>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</si>
  <si>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</si>
  <si>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</si>
  <si>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</si>
  <si>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</si>
  <si>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</si>
  <si>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</si>
  <si>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</si>
  <si>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</si>
  <si>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</si>
  <si>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</si>
  <si>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</si>
  <si>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Pirminės sveikatos priežiūros paslaugų trūkumas/neprieinamumas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</si>
  <si>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</si>
  <si>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</si>
  <si>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</si>
  <si>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</si>
  <si>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</si>
  <si>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</si>
  <si>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</si>
  <si>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</si>
  <si>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</si>
  <si>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</si>
  <si>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</si>
  <si>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</si>
  <si>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</si>
  <si>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</si>
  <si>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</si>
  <si>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</si>
  <si>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</si>
  <si>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</si>
  <si>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</si>
  <si>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</si>
  <si>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</si>
  <si>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</si>
  <si>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</si>
  <si>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</si>
  <si>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</si>
  <si>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</si>
  <si>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</si>
  <si>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</si>
  <si>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</si>
  <si>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</si>
  <si>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</si>
  <si>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</si>
  <si>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</si>
  <si>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</si>
  <si>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</si>
  <si>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</si>
  <si>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</si>
  <si>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</si>
  <si>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</si>
  <si>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</si>
  <si>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</si>
  <si>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</si>
  <si>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</si>
  <si>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</si>
  <si>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</si>
  <si>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</si>
  <si>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</si>
  <si>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</si>
  <si>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</si>
  <si>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</si>
  <si>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</si>
  <si>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</si>
  <si>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</si>
  <si>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</si>
  <si>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</si>
  <si>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</si>
  <si>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</si>
  <si>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</si>
  <si>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</si>
  <si>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</si>
  <si>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</si>
  <si>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</si>
  <si>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</si>
  <si>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</si>
  <si>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</si>
  <si>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</si>
  <si>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</si>
  <si>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</si>
  <si>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</si>
  <si>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</si>
  <si>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</si>
  <si>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</si>
  <si>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</si>
  <si>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</si>
  <si>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</si>
  <si>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</si>
  <si>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</si>
  <si>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</si>
  <si>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</si>
  <si>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</si>
  <si>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</si>
  <si>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</si>
  <si>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</si>
  <si>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</si>
  <si>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</si>
  <si>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</si>
  <si>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</si>
  <si>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</si>
  <si>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</si>
  <si>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</si>
  <si>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</si>
  <si>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</si>
  <si>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</si>
  <si>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</si>
  <si>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</si>
  <si>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</si>
  <si>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</si>
  <si>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</si>
  <si>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</si>
  <si>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</si>
  <si>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</si>
  <si>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</si>
  <si>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</si>
  <si>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</si>
  <si>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</si>
  <si>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</si>
  <si>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</si>
  <si>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</si>
  <si>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</si>
  <si>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</si>
  <si>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</si>
  <si>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</si>
  <si>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</si>
  <si>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</si>
  <si>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</si>
  <si>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</si>
  <si>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</si>
  <si>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</si>
  <si>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</si>
  <si>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</si>
  <si>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</si>
  <si>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</si>
  <si>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</si>
  <si>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</si>
  <si>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</si>
  <si>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</si>
  <si>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</si>
  <si>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</si>
  <si>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</si>
  <si>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</si>
  <si>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</si>
  <si>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</si>
  <si>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</si>
  <si>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</si>
  <si>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</si>
  <si>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</si>
  <si>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</si>
  <si>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</si>
  <si>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</si>
  <si>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</si>
  <si>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</si>
  <si>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</si>
  <si>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</si>
  <si>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</si>
  <si>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</si>
  <si>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</si>
  <si>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</si>
  <si>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</si>
  <si>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</si>
  <si>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</si>
  <si>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</si>
  <si>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</si>
  <si>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</si>
  <si>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</si>
  <si>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</si>
  <si>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</si>
  <si>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</si>
  <si>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</si>
  <si>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</si>
  <si>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</si>
  <si>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</si>
  <si>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</si>
  <si>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</si>
  <si>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</si>
  <si>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</si>
  <si>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</si>
  <si>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</si>
  <si>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</si>
  <si>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</si>
  <si>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</si>
  <si>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</si>
  <si>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</si>
  <si>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</si>
  <si>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</si>
  <si>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</si>
  <si>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</si>
  <si>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</si>
  <si>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</si>
  <si>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</si>
  <si>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</si>
  <si>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</si>
  <si>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</si>
  <si>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</si>
  <si>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</si>
  <si>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</si>
  <si>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</si>
  <si>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</si>
  <si>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</si>
  <si>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</si>
  <si>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</si>
  <si>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</si>
  <si>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</si>
  <si>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</si>
  <si>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</si>
  <si>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</si>
  <si>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</si>
  <si>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</si>
  <si>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</si>
  <si>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</si>
  <si>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</si>
  <si>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</si>
  <si>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</si>
  <si>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</si>
  <si>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</si>
  <si>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</si>
  <si>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</si>
  <si>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</si>
  <si>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</si>
  <si>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</si>
  <si>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</si>
  <si>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</si>
  <si>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</si>
  <si>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</si>
  <si>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</si>
  <si>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</si>
  <si>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</si>
  <si>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</si>
  <si>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</si>
  <si>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</si>
  <si>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</si>
  <si>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</si>
  <si>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</si>
  <si>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</si>
  <si>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</si>
  <si>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</si>
  <si>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</si>
  <si>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</si>
  <si>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</si>
  <si>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</si>
  <si>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</si>
  <si>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</si>
  <si>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</si>
  <si>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</si>
  <si>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</si>
  <si>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</si>
  <si>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</si>
  <si>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</si>
  <si>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</si>
  <si>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</si>
  <si>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</si>
  <si>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</si>
  <si>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</si>
  <si>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</si>
  <si>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</si>
  <si>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</si>
  <si>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</si>
  <si>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</si>
  <si>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</si>
  <si>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</si>
  <si>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</si>
  <si>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</si>
  <si>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</si>
  <si>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</si>
  <si>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</si>
  <si>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</si>
  <si>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</si>
  <si>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</si>
  <si>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</si>
  <si>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</si>
  <si>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</si>
  <si>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</si>
  <si>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</si>
  <si>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</si>
  <si>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</si>
  <si>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</si>
  <si>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</si>
  <si>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</si>
  <si>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</si>
  <si>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</si>
  <si>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Reikia keisti sąrašą</t>
  </si>
  <si>
    <t>0,67</t>
  </si>
  <si>
    <t>3</t>
  </si>
  <si>
    <t>Reikia keisti rodiklius VPA 3 priede</t>
  </si>
  <si>
    <t>Reikia keisti sąrašą ir rodiklius VPA 3 priede</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</si>
  <si>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</si>
  <si>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</si>
  <si>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</si>
  <si>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</si>
  <si>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</si>
  <si>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</si>
  <si>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</si>
  <si>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</si>
  <si>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</si>
  <si>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</si>
  <si>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</si>
  <si>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</si>
  <si>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</si>
  <si>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</si>
  <si>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</si>
  <si>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</si>
  <si>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</si>
  <si>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</si>
  <si>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1.3.1.3.15</t>
  </si>
  <si>
    <t>R025516-190000-0042</t>
  </si>
  <si>
    <t>Pėsčiųjų ir dviračių takų plėtra Raseinių mieste, II etapas</t>
  </si>
  <si>
    <t>Projekto tikslas – pagerinti pėsčiųjų ir dviratininkų susisiekimą Raseinių m. Ateities gatvėje, siekiant padidinti Raseinių miesto gyventojų mobilumą ir prisidėti prie aplinkos taršos mažinimo. Projekto uždavinys – rekonstruoti Raseinių miesto Ateities gatvę (apie 0,64 km). Planuojama veikla apima: rangos darbus, kurių metu būtų rekonstruotas pėsčiųjų ir dviračių takas; statybos darbų techninę priežiūrą; projekto vykdymo priežiūrą; viešinimą (jei bus reikalingas).</t>
  </si>
  <si>
    <t>3.1.4.1.9</t>
  </si>
  <si>
    <t>R020019-380000-9996</t>
  </si>
  <si>
    <t>Bešeimininkių apleistų pastatų ir įrenginių likvidavimas Raseinių rajono savivaldybėje, II etapas</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</si>
  <si>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Likviduojamų bešeimininkių pastatų ar įrenginių sąrašas gali būti koreguojamas atsižvelgiant į ES priemonės finansavimo sąlygų aprašo reikalavimus ir Vietinio ūkio bei turto valdymo skyriaus pateiktus dokumentus.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</si>
  <si>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</si>
  <si>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</si>
  <si>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</si>
  <si>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</si>
  <si>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</si>
  <si>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</si>
  <si>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</si>
  <si>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</si>
  <si>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Aktuali redakcija 2020-02-17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</si>
</sst>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15">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19" fillId="0" borderId="2" xfId="0" applyFont="1" applyFill="1" applyBorder="1" applyAlignment="1">
      <alignment horizontal="center" vertical="top"/>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0" fontId="19" fillId="0" borderId="2" xfId="0" applyFont="1" applyFill="1" applyBorder="1" applyAlignment="1">
      <alignment horizontal="lef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1" fillId="9" borderId="2" xfId="39" applyFill="1" applyBorder="1" applyAlignment="1">
      <alignment wrapText="1"/>
    </xf>
    <xf numFmtId="0" fontId="31" fillId="9" borderId="2" xfId="39" applyFont="1" applyFill="1" applyBorder="1" applyAlignment="1">
      <alignment vertical="top" wrapText="1"/>
    </xf>
    <xf numFmtId="0" fontId="1" fillId="9" borderId="2" xfId="39" applyFill="1" applyBorder="1"/>
    <xf numFmtId="0" fontId="38" fillId="9" borderId="2" xfId="39" applyFont="1" applyFill="1" applyBorder="1" applyAlignment="1">
      <alignment horizontal="left" vertical="top"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0" fontId="31" fillId="0" borderId="2" xfId="0" applyNumberFormat="1" applyFont="1" applyFill="1" applyBorder="1" applyAlignment="1">
      <alignment vertical="top"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0"/>
  <sheetViews>
    <sheetView tabSelected="1" view="pageLayout" zoomScale="85" zoomScaleNormal="100" zoomScalePageLayoutView="85" workbookViewId="0">
      <selection activeCell="A475" sqref="A475:R476"/>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51" t="s">
        <v>2316</v>
      </c>
      <c r="B1" s="551"/>
      <c r="C1" s="551"/>
      <c r="P1" s="546"/>
      <c r="Q1" s="546"/>
      <c r="R1" s="546"/>
    </row>
    <row r="2" spans="1:18" ht="16.5" customHeight="1" x14ac:dyDescent="0.25">
      <c r="A2" s="274"/>
      <c r="B2" s="274"/>
      <c r="C2" s="274"/>
      <c r="D2" s="274"/>
      <c r="E2" s="274"/>
      <c r="F2" s="274"/>
      <c r="G2" s="274"/>
      <c r="H2" s="274"/>
      <c r="I2" s="274"/>
      <c r="J2" s="274"/>
      <c r="K2" s="274"/>
      <c r="L2" s="274"/>
      <c r="M2" s="274"/>
      <c r="N2" s="274"/>
      <c r="O2" s="274"/>
      <c r="P2" s="292" t="s">
        <v>1611</v>
      </c>
      <c r="Q2" s="274"/>
      <c r="R2" s="274"/>
    </row>
    <row r="3" spans="1:18" ht="16.5" customHeight="1" x14ac:dyDescent="0.25">
      <c r="A3" s="274"/>
      <c r="B3" s="274"/>
      <c r="C3" s="274"/>
      <c r="D3" s="274"/>
      <c r="E3" s="274"/>
      <c r="F3" s="274"/>
      <c r="G3" s="274"/>
      <c r="H3" s="274"/>
      <c r="I3" s="274"/>
      <c r="J3" s="274"/>
      <c r="K3" s="274"/>
      <c r="L3" s="274"/>
      <c r="M3" s="274"/>
      <c r="N3" s="274"/>
      <c r="O3" s="274"/>
      <c r="P3" s="293" t="s">
        <v>262</v>
      </c>
      <c r="Q3" s="274"/>
      <c r="R3" s="274"/>
    </row>
    <row r="4" spans="1:18" ht="16.5" customHeight="1" x14ac:dyDescent="0.25">
      <c r="A4" s="274"/>
      <c r="B4" s="274"/>
      <c r="C4" s="274"/>
      <c r="D4" s="274"/>
      <c r="E4" s="274"/>
      <c r="F4" s="274"/>
      <c r="G4" s="274"/>
      <c r="H4" s="274"/>
      <c r="I4" s="274"/>
      <c r="J4" s="274"/>
      <c r="K4" s="274"/>
      <c r="L4" s="274"/>
      <c r="M4" s="274"/>
      <c r="N4" s="274"/>
      <c r="O4" s="274"/>
      <c r="P4" s="293" t="s">
        <v>263</v>
      </c>
      <c r="Q4" s="274"/>
      <c r="R4" s="274"/>
    </row>
    <row r="5" spans="1:18" customFormat="1" ht="15.75" x14ac:dyDescent="0.25">
      <c r="A5" s="296" t="s">
        <v>1631</v>
      </c>
      <c r="B5" s="63"/>
      <c r="C5" s="297"/>
      <c r="D5" s="297"/>
      <c r="E5" s="297"/>
      <c r="F5" s="297"/>
      <c r="G5" s="297"/>
      <c r="H5" s="297"/>
      <c r="J5" s="298"/>
      <c r="K5" s="298"/>
      <c r="L5" s="298"/>
      <c r="N5" s="298"/>
      <c r="O5" s="298"/>
      <c r="P5" s="298"/>
      <c r="Q5" s="298"/>
      <c r="R5" s="298"/>
    </row>
    <row r="6" spans="1:18" ht="16.5" customHeight="1" x14ac:dyDescent="0.25">
      <c r="A6" s="290" t="s">
        <v>1575</v>
      </c>
      <c r="B6" s="275"/>
      <c r="C6" s="274"/>
      <c r="D6" s="274"/>
      <c r="E6" s="274"/>
      <c r="F6" s="274"/>
      <c r="G6" s="274"/>
      <c r="H6" s="274"/>
      <c r="I6" s="274"/>
      <c r="J6" s="274"/>
      <c r="K6" s="274"/>
      <c r="L6" s="274"/>
      <c r="M6" s="274"/>
      <c r="N6" s="274"/>
      <c r="O6" s="274"/>
      <c r="P6" s="274"/>
      <c r="Q6" s="274"/>
      <c r="R6" s="274"/>
    </row>
    <row r="7" spans="1:18" ht="39" customHeight="1" x14ac:dyDescent="0.25">
      <c r="A7" s="549" t="s">
        <v>1576</v>
      </c>
      <c r="B7" s="549"/>
      <c r="C7" s="549"/>
      <c r="D7" s="549"/>
      <c r="E7" s="549"/>
      <c r="F7" s="549"/>
      <c r="G7" s="549"/>
      <c r="H7" s="549"/>
      <c r="I7" s="549"/>
      <c r="J7" s="549"/>
      <c r="K7" s="549"/>
      <c r="L7" s="549"/>
      <c r="M7" s="547" t="s">
        <v>1585</v>
      </c>
      <c r="N7" s="548"/>
      <c r="O7" s="547" t="s">
        <v>1588</v>
      </c>
      <c r="P7" s="550"/>
      <c r="Q7" s="550"/>
      <c r="R7" s="550"/>
    </row>
    <row r="8" spans="1:18" ht="130.5" customHeight="1" x14ac:dyDescent="0.25">
      <c r="A8" s="271" t="s">
        <v>1577</v>
      </c>
      <c r="B8" s="271" t="s">
        <v>1578</v>
      </c>
      <c r="C8" s="271" t="s">
        <v>1579</v>
      </c>
      <c r="D8" s="271" t="s">
        <v>530</v>
      </c>
      <c r="E8" s="271" t="s">
        <v>1580</v>
      </c>
      <c r="F8" s="271" t="s">
        <v>996</v>
      </c>
      <c r="G8" s="271" t="s">
        <v>1581</v>
      </c>
      <c r="H8" s="271" t="s">
        <v>1582</v>
      </c>
      <c r="I8" s="271" t="s">
        <v>578</v>
      </c>
      <c r="J8" s="281" t="s">
        <v>1583</v>
      </c>
      <c r="K8" s="281" t="s">
        <v>1584</v>
      </c>
      <c r="L8" s="271" t="s">
        <v>540</v>
      </c>
      <c r="M8" s="281" t="s">
        <v>1586</v>
      </c>
      <c r="N8" s="281" t="s">
        <v>1587</v>
      </c>
      <c r="O8" s="271" t="s">
        <v>183</v>
      </c>
      <c r="P8" s="281" t="s">
        <v>1589</v>
      </c>
      <c r="Q8" s="281" t="s">
        <v>997</v>
      </c>
      <c r="R8" s="271" t="s">
        <v>1590</v>
      </c>
    </row>
    <row r="9" spans="1:18" ht="17.25" customHeight="1" x14ac:dyDescent="0.25">
      <c r="A9" s="281">
        <v>1</v>
      </c>
      <c r="B9" s="281">
        <v>2</v>
      </c>
      <c r="C9" s="281">
        <v>3</v>
      </c>
      <c r="D9" s="281">
        <v>4</v>
      </c>
      <c r="E9" s="281">
        <v>5</v>
      </c>
      <c r="F9" s="281">
        <v>6</v>
      </c>
      <c r="G9" s="281">
        <v>7</v>
      </c>
      <c r="H9" s="281">
        <v>8</v>
      </c>
      <c r="I9" s="281">
        <v>9</v>
      </c>
      <c r="J9" s="281">
        <v>10</v>
      </c>
      <c r="K9" s="281">
        <v>11</v>
      </c>
      <c r="L9" s="281">
        <v>12</v>
      </c>
      <c r="M9" s="281">
        <v>13</v>
      </c>
      <c r="N9" s="281">
        <v>14</v>
      </c>
      <c r="O9" s="281">
        <v>15</v>
      </c>
      <c r="P9" s="281">
        <v>16</v>
      </c>
      <c r="Q9" s="281">
        <v>17</v>
      </c>
      <c r="R9" s="281">
        <v>18</v>
      </c>
    </row>
    <row r="10" spans="1:18" ht="39" customHeight="1" x14ac:dyDescent="0.25">
      <c r="A10" s="217" t="s">
        <v>1047</v>
      </c>
      <c r="B10" s="218"/>
      <c r="C10" s="217" t="s">
        <v>1062</v>
      </c>
      <c r="D10" s="219"/>
      <c r="E10" s="219"/>
      <c r="F10" s="219"/>
      <c r="G10" s="219"/>
      <c r="H10" s="219"/>
      <c r="I10" s="219"/>
      <c r="J10" s="219"/>
      <c r="K10" s="219"/>
      <c r="L10" s="219"/>
      <c r="M10" s="219"/>
      <c r="N10" s="219"/>
      <c r="O10" s="220">
        <f>O11+O23+O59+O120</f>
        <v>175942968.80000001</v>
      </c>
      <c r="P10" s="220">
        <f>P11+P23+P59+P120</f>
        <v>94436716.569999993</v>
      </c>
      <c r="Q10" s="220">
        <f>Q11+Q23+Q59+Q120</f>
        <v>7774318.2200000007</v>
      </c>
      <c r="R10" s="220">
        <f>R11+R23+R59+R120</f>
        <v>73731934.01000002</v>
      </c>
    </row>
    <row r="11" spans="1:18" ht="39" customHeight="1" x14ac:dyDescent="0.25">
      <c r="A11" s="223" t="s">
        <v>991</v>
      </c>
      <c r="B11" s="224"/>
      <c r="C11" s="223" t="s">
        <v>1051</v>
      </c>
      <c r="D11" s="224"/>
      <c r="E11" s="224"/>
      <c r="F11" s="224"/>
      <c r="G11" s="224"/>
      <c r="H11" s="225"/>
      <c r="I11" s="224"/>
      <c r="J11" s="224"/>
      <c r="K11" s="224"/>
      <c r="L11" s="224"/>
      <c r="M11" s="224"/>
      <c r="N11" s="224"/>
      <c r="O11" s="226">
        <f t="shared" ref="O11:R11" si="0">O12+O16</f>
        <v>42435715.870000005</v>
      </c>
      <c r="P11" s="226">
        <f t="shared" ref="P11:Q11" si="1">P12+P16</f>
        <v>4250000</v>
      </c>
      <c r="Q11" s="226">
        <f t="shared" si="1"/>
        <v>375000</v>
      </c>
      <c r="R11" s="226">
        <f t="shared" si="0"/>
        <v>37810715.870000005</v>
      </c>
    </row>
    <row r="12" spans="1:18" ht="39" customHeight="1" x14ac:dyDescent="0.25">
      <c r="A12" s="212" t="s">
        <v>989</v>
      </c>
      <c r="B12" s="233"/>
      <c r="C12" s="234" t="s">
        <v>1052</v>
      </c>
      <c r="D12" s="233"/>
      <c r="E12" s="233"/>
      <c r="F12" s="233"/>
      <c r="G12" s="233"/>
      <c r="H12" s="233"/>
      <c r="I12" s="233"/>
      <c r="J12" s="233"/>
      <c r="K12" s="233"/>
      <c r="L12" s="233"/>
      <c r="M12" s="233"/>
      <c r="N12" s="233"/>
      <c r="O12" s="235">
        <f t="shared" ref="O12:R12" si="2">O13+O14+O15</f>
        <v>0</v>
      </c>
      <c r="P12" s="235">
        <f t="shared" ref="P12:Q12" si="3">P13+P14+P15</f>
        <v>0</v>
      </c>
      <c r="Q12" s="235">
        <f t="shared" si="3"/>
        <v>0</v>
      </c>
      <c r="R12" s="235">
        <f t="shared" si="2"/>
        <v>0</v>
      </c>
    </row>
    <row r="13" spans="1:18" ht="39" customHeight="1" x14ac:dyDescent="0.25">
      <c r="A13" s="244" t="s">
        <v>1104</v>
      </c>
      <c r="B13" s="245"/>
      <c r="C13" s="244" t="s">
        <v>150</v>
      </c>
      <c r="D13" s="245"/>
      <c r="E13" s="245"/>
      <c r="F13" s="245"/>
      <c r="G13" s="245"/>
      <c r="H13" s="245"/>
      <c r="I13" s="245"/>
      <c r="J13" s="245"/>
      <c r="K13" s="245"/>
      <c r="L13" s="245"/>
      <c r="M13" s="245"/>
      <c r="N13" s="245"/>
      <c r="O13" s="246">
        <v>0</v>
      </c>
      <c r="P13" s="246">
        <v>0</v>
      </c>
      <c r="Q13" s="246">
        <v>0</v>
      </c>
      <c r="R13" s="246">
        <v>0</v>
      </c>
    </row>
    <row r="14" spans="1:18" ht="39" customHeight="1" x14ac:dyDescent="0.25">
      <c r="A14" s="244" t="s">
        <v>992</v>
      </c>
      <c r="B14" s="245"/>
      <c r="C14" s="244" t="s">
        <v>151</v>
      </c>
      <c r="D14" s="245"/>
      <c r="E14" s="245"/>
      <c r="F14" s="245"/>
      <c r="G14" s="245"/>
      <c r="H14" s="245"/>
      <c r="I14" s="245"/>
      <c r="J14" s="245"/>
      <c r="K14" s="245"/>
      <c r="L14" s="245"/>
      <c r="M14" s="245"/>
      <c r="N14" s="245"/>
      <c r="O14" s="246">
        <v>0</v>
      </c>
      <c r="P14" s="246">
        <v>0</v>
      </c>
      <c r="Q14" s="246">
        <v>0</v>
      </c>
      <c r="R14" s="246">
        <v>0</v>
      </c>
    </row>
    <row r="15" spans="1:18" ht="39" customHeight="1" x14ac:dyDescent="0.25">
      <c r="A15" s="244" t="s">
        <v>993</v>
      </c>
      <c r="B15" s="245"/>
      <c r="C15" s="244" t="s">
        <v>152</v>
      </c>
      <c r="D15" s="245"/>
      <c r="E15" s="245"/>
      <c r="F15" s="245"/>
      <c r="G15" s="245"/>
      <c r="H15" s="245"/>
      <c r="I15" s="245"/>
      <c r="J15" s="245"/>
      <c r="K15" s="245"/>
      <c r="L15" s="245"/>
      <c r="M15" s="245"/>
      <c r="N15" s="245"/>
      <c r="O15" s="246">
        <v>0</v>
      </c>
      <c r="P15" s="246">
        <v>0</v>
      </c>
      <c r="Q15" s="246">
        <v>0</v>
      </c>
      <c r="R15" s="246">
        <v>0</v>
      </c>
    </row>
    <row r="16" spans="1:18" ht="74.25" customHeight="1" x14ac:dyDescent="0.25">
      <c r="A16" s="212" t="s">
        <v>990</v>
      </c>
      <c r="B16" s="233"/>
      <c r="C16" s="234" t="s">
        <v>1053</v>
      </c>
      <c r="D16" s="233"/>
      <c r="E16" s="233"/>
      <c r="F16" s="233"/>
      <c r="G16" s="233"/>
      <c r="H16" s="233"/>
      <c r="I16" s="233"/>
      <c r="J16" s="233"/>
      <c r="K16" s="233"/>
      <c r="L16" s="233"/>
      <c r="M16" s="233"/>
      <c r="N16" s="233"/>
      <c r="O16" s="235">
        <f t="shared" ref="O16:R16" si="4">O17+O20+O21+O22</f>
        <v>42435715.870000005</v>
      </c>
      <c r="P16" s="235">
        <f t="shared" ref="P16:Q16" si="5">P17+P20+P21+P22</f>
        <v>4250000</v>
      </c>
      <c r="Q16" s="235">
        <f t="shared" si="5"/>
        <v>375000</v>
      </c>
      <c r="R16" s="235">
        <f t="shared" si="4"/>
        <v>37810715.870000005</v>
      </c>
    </row>
    <row r="17" spans="1:19" ht="39" customHeight="1" x14ac:dyDescent="0.25">
      <c r="A17" s="244" t="s">
        <v>1105</v>
      </c>
      <c r="B17" s="245"/>
      <c r="C17" s="244" t="s">
        <v>153</v>
      </c>
      <c r="D17" s="245"/>
      <c r="E17" s="245"/>
      <c r="F17" s="245"/>
      <c r="G17" s="245"/>
      <c r="H17" s="245"/>
      <c r="I17" s="248"/>
      <c r="J17" s="248"/>
      <c r="K17" s="248"/>
      <c r="L17" s="245"/>
      <c r="M17" s="245"/>
      <c r="N17" s="245"/>
      <c r="O17" s="249">
        <f>O18+O19</f>
        <v>42435715.870000005</v>
      </c>
      <c r="P17" s="249">
        <f t="shared" ref="P17:R17" si="6">P18+P19</f>
        <v>4250000</v>
      </c>
      <c r="Q17" s="249">
        <f t="shared" si="6"/>
        <v>375000</v>
      </c>
      <c r="R17" s="249">
        <f t="shared" si="6"/>
        <v>37810715.870000005</v>
      </c>
    </row>
    <row r="18" spans="1:19" ht="39" customHeight="1" x14ac:dyDescent="0.25">
      <c r="A18" s="40" t="s">
        <v>1000</v>
      </c>
      <c r="B18" s="280" t="s">
        <v>265</v>
      </c>
      <c r="C18" s="23" t="s">
        <v>795</v>
      </c>
      <c r="D18" s="11" t="s">
        <v>573</v>
      </c>
      <c r="E18" s="11" t="s">
        <v>1026</v>
      </c>
      <c r="F18" s="11" t="s">
        <v>894</v>
      </c>
      <c r="G18" s="67" t="s">
        <v>895</v>
      </c>
      <c r="H18" s="11" t="s">
        <v>1027</v>
      </c>
      <c r="I18" s="11" t="s">
        <v>1024</v>
      </c>
      <c r="J18" s="11"/>
      <c r="K18" s="11"/>
      <c r="L18" s="11"/>
      <c r="M18" s="94">
        <v>2019</v>
      </c>
      <c r="N18" s="95">
        <v>2020</v>
      </c>
      <c r="O18" s="92">
        <f>P18+Q18+R18</f>
        <v>7481333.9199999999</v>
      </c>
      <c r="P18" s="92">
        <v>4250000</v>
      </c>
      <c r="Q18" s="92">
        <v>375000</v>
      </c>
      <c r="R18" s="92">
        <v>2856333.92</v>
      </c>
    </row>
    <row r="19" spans="1:19" ht="57.75" customHeight="1" x14ac:dyDescent="0.25">
      <c r="A19" s="40" t="s">
        <v>1461</v>
      </c>
      <c r="B19" s="280" t="s">
        <v>1462</v>
      </c>
      <c r="C19" s="23" t="s">
        <v>2240</v>
      </c>
      <c r="D19" s="10" t="s">
        <v>573</v>
      </c>
      <c r="E19" s="10" t="s">
        <v>1026</v>
      </c>
      <c r="F19" s="10" t="s">
        <v>894</v>
      </c>
      <c r="G19" s="8" t="s">
        <v>895</v>
      </c>
      <c r="H19" s="10" t="s">
        <v>1027</v>
      </c>
      <c r="I19" s="10" t="s">
        <v>1024</v>
      </c>
      <c r="J19" s="10"/>
      <c r="K19" s="10"/>
      <c r="L19" s="11"/>
      <c r="M19" s="94">
        <v>2017</v>
      </c>
      <c r="N19" s="95">
        <v>2020</v>
      </c>
      <c r="O19" s="92">
        <f>P19+Q19+R19</f>
        <v>34954381.950000003</v>
      </c>
      <c r="P19" s="92">
        <v>0</v>
      </c>
      <c r="Q19" s="92">
        <v>0</v>
      </c>
      <c r="R19" s="92">
        <v>34954381.950000003</v>
      </c>
    </row>
    <row r="20" spans="1:19" ht="55.5" customHeight="1" x14ac:dyDescent="0.25">
      <c r="A20" s="244" t="s">
        <v>1106</v>
      </c>
      <c r="B20" s="245"/>
      <c r="C20" s="244" t="s">
        <v>154</v>
      </c>
      <c r="D20" s="245"/>
      <c r="E20" s="245"/>
      <c r="F20" s="245"/>
      <c r="G20" s="245"/>
      <c r="H20" s="245"/>
      <c r="I20" s="245"/>
      <c r="J20" s="245"/>
      <c r="K20" s="245"/>
      <c r="L20" s="245"/>
      <c r="M20" s="247"/>
      <c r="N20" s="247"/>
      <c r="O20" s="246">
        <v>0</v>
      </c>
      <c r="P20" s="246">
        <v>0</v>
      </c>
      <c r="Q20" s="246">
        <v>0</v>
      </c>
      <c r="R20" s="246">
        <v>0</v>
      </c>
    </row>
    <row r="21" spans="1:19" ht="39" customHeight="1" x14ac:dyDescent="0.25">
      <c r="A21" s="244" t="s">
        <v>1469</v>
      </c>
      <c r="B21" s="245"/>
      <c r="C21" s="244" t="s">
        <v>155</v>
      </c>
      <c r="D21" s="245"/>
      <c r="E21" s="245"/>
      <c r="F21" s="245"/>
      <c r="G21" s="245"/>
      <c r="H21" s="245"/>
      <c r="I21" s="245"/>
      <c r="J21" s="245"/>
      <c r="K21" s="245"/>
      <c r="L21" s="245"/>
      <c r="M21" s="247"/>
      <c r="N21" s="247"/>
      <c r="O21" s="246">
        <v>0</v>
      </c>
      <c r="P21" s="246">
        <v>0</v>
      </c>
      <c r="Q21" s="246">
        <v>0</v>
      </c>
      <c r="R21" s="246">
        <v>0</v>
      </c>
    </row>
    <row r="22" spans="1:19" ht="39" customHeight="1" x14ac:dyDescent="0.25">
      <c r="A22" s="244" t="s">
        <v>1107</v>
      </c>
      <c r="B22" s="245"/>
      <c r="C22" s="244" t="s">
        <v>156</v>
      </c>
      <c r="D22" s="245"/>
      <c r="E22" s="245"/>
      <c r="F22" s="245"/>
      <c r="G22" s="245"/>
      <c r="H22" s="245"/>
      <c r="I22" s="245"/>
      <c r="J22" s="245"/>
      <c r="K22" s="245"/>
      <c r="L22" s="245"/>
      <c r="M22" s="247"/>
      <c r="N22" s="247"/>
      <c r="O22" s="246">
        <v>0</v>
      </c>
      <c r="P22" s="246">
        <v>0</v>
      </c>
      <c r="Q22" s="246">
        <v>0</v>
      </c>
      <c r="R22" s="246">
        <v>0</v>
      </c>
    </row>
    <row r="23" spans="1:19" ht="59.25" customHeight="1" x14ac:dyDescent="0.25">
      <c r="A23" s="223" t="s">
        <v>1048</v>
      </c>
      <c r="B23" s="228"/>
      <c r="C23" s="223" t="s">
        <v>998</v>
      </c>
      <c r="D23" s="229"/>
      <c r="E23" s="229"/>
      <c r="F23" s="229"/>
      <c r="G23" s="229"/>
      <c r="H23" s="229"/>
      <c r="I23" s="229"/>
      <c r="J23" s="229"/>
      <c r="K23" s="229"/>
      <c r="L23" s="229"/>
      <c r="M23" s="228"/>
      <c r="N23" s="228"/>
      <c r="O23" s="226">
        <f t="shared" ref="O23:R23" si="7">O24+O37</f>
        <v>42066072.060000002</v>
      </c>
      <c r="P23" s="226">
        <f t="shared" ref="P23:Q23" si="8">P24+P37</f>
        <v>28405170.390000001</v>
      </c>
      <c r="Q23" s="226">
        <f t="shared" si="8"/>
        <v>3695808.33</v>
      </c>
      <c r="R23" s="226">
        <f t="shared" si="7"/>
        <v>9965093.3399999999</v>
      </c>
    </row>
    <row r="24" spans="1:19" ht="39" customHeight="1" x14ac:dyDescent="0.25">
      <c r="A24" s="212" t="s">
        <v>628</v>
      </c>
      <c r="B24" s="237"/>
      <c r="C24" s="212" t="s">
        <v>999</v>
      </c>
      <c r="D24" s="213"/>
      <c r="E24" s="213"/>
      <c r="F24" s="213"/>
      <c r="G24" s="213"/>
      <c r="H24" s="213"/>
      <c r="I24" s="213"/>
      <c r="J24" s="213"/>
      <c r="K24" s="213"/>
      <c r="L24" s="213"/>
      <c r="M24" s="237"/>
      <c r="N24" s="237"/>
      <c r="O24" s="238">
        <f t="shared" ref="O24:R24" si="9">O25+O36</f>
        <v>4967937.7699999996</v>
      </c>
      <c r="P24" s="238">
        <f t="shared" ref="P24:Q24" si="10">P25+P36</f>
        <v>2762180.8000000003</v>
      </c>
      <c r="Q24" s="238">
        <f t="shared" si="10"/>
        <v>1329153.1000000001</v>
      </c>
      <c r="R24" s="238">
        <f t="shared" si="9"/>
        <v>876603.86999999988</v>
      </c>
    </row>
    <row r="25" spans="1:19" ht="39" customHeight="1" x14ac:dyDescent="0.25">
      <c r="A25" s="250" t="s">
        <v>629</v>
      </c>
      <c r="B25" s="251"/>
      <c r="C25" s="250" t="s">
        <v>1034</v>
      </c>
      <c r="D25" s="252"/>
      <c r="E25" s="252"/>
      <c r="F25" s="252"/>
      <c r="G25" s="252"/>
      <c r="H25" s="252"/>
      <c r="I25" s="252"/>
      <c r="J25" s="252"/>
      <c r="K25" s="252"/>
      <c r="L25" s="252"/>
      <c r="M25" s="251"/>
      <c r="N25" s="251"/>
      <c r="O25" s="249">
        <f>SUM(O26:O35)</f>
        <v>4967937.7699999996</v>
      </c>
      <c r="P25" s="249">
        <f t="shared" ref="P25:R25" si="11">SUM(P26:P35)</f>
        <v>2762180.8000000003</v>
      </c>
      <c r="Q25" s="249">
        <f t="shared" si="11"/>
        <v>1329153.1000000001</v>
      </c>
      <c r="R25" s="249">
        <f t="shared" si="11"/>
        <v>876603.86999999988</v>
      </c>
    </row>
    <row r="26" spans="1:19" ht="39" customHeight="1" x14ac:dyDescent="0.25">
      <c r="A26" s="37" t="s">
        <v>630</v>
      </c>
      <c r="B26" s="160" t="s">
        <v>266</v>
      </c>
      <c r="C26" s="37" t="s">
        <v>1001</v>
      </c>
      <c r="D26" s="67" t="s">
        <v>1022</v>
      </c>
      <c r="E26" s="67" t="s">
        <v>1023</v>
      </c>
      <c r="F26" s="67" t="s">
        <v>937</v>
      </c>
      <c r="G26" s="14" t="s">
        <v>549</v>
      </c>
      <c r="H26" s="67" t="s">
        <v>1033</v>
      </c>
      <c r="I26" s="67"/>
      <c r="J26" s="67"/>
      <c r="K26" s="67"/>
      <c r="L26" s="67"/>
      <c r="M26" s="93">
        <v>2014</v>
      </c>
      <c r="N26" s="98">
        <v>2015</v>
      </c>
      <c r="O26" s="96">
        <f>P26+Q26+R26</f>
        <v>260658</v>
      </c>
      <c r="P26" s="96">
        <v>0</v>
      </c>
      <c r="Q26" s="96">
        <v>231696</v>
      </c>
      <c r="R26" s="96">
        <v>28962</v>
      </c>
      <c r="S26" s="57"/>
    </row>
    <row r="27" spans="1:19" ht="39" customHeight="1" x14ac:dyDescent="0.25">
      <c r="A27" s="40" t="s">
        <v>631</v>
      </c>
      <c r="B27" s="160" t="s">
        <v>267</v>
      </c>
      <c r="C27" s="40" t="s">
        <v>64</v>
      </c>
      <c r="D27" s="14" t="s">
        <v>1025</v>
      </c>
      <c r="E27" s="14" t="s">
        <v>1026</v>
      </c>
      <c r="F27" s="67" t="s">
        <v>922</v>
      </c>
      <c r="G27" s="14" t="s">
        <v>805</v>
      </c>
      <c r="H27" s="21" t="s">
        <v>1027</v>
      </c>
      <c r="I27" s="14" t="s">
        <v>1024</v>
      </c>
      <c r="J27" s="14"/>
      <c r="K27" s="14"/>
      <c r="L27" s="14"/>
      <c r="M27" s="93">
        <v>2018</v>
      </c>
      <c r="N27" s="93">
        <v>2023</v>
      </c>
      <c r="O27" s="96">
        <f t="shared" ref="O27:O35" si="12">P27+Q27+R27</f>
        <v>350000</v>
      </c>
      <c r="P27" s="96">
        <v>297500</v>
      </c>
      <c r="Q27" s="96">
        <v>26250</v>
      </c>
      <c r="R27" s="96">
        <v>26250</v>
      </c>
    </row>
    <row r="28" spans="1:19" ht="39" customHeight="1" x14ac:dyDescent="0.25">
      <c r="A28" s="40" t="s">
        <v>632</v>
      </c>
      <c r="B28" s="160" t="s">
        <v>268</v>
      </c>
      <c r="C28" s="40" t="s">
        <v>198</v>
      </c>
      <c r="D28" s="14" t="s">
        <v>1028</v>
      </c>
      <c r="E28" s="14" t="s">
        <v>1029</v>
      </c>
      <c r="F28" s="14" t="s">
        <v>935</v>
      </c>
      <c r="G28" s="14" t="s">
        <v>898</v>
      </c>
      <c r="H28" s="21" t="s">
        <v>1027</v>
      </c>
      <c r="I28" s="14" t="s">
        <v>1024</v>
      </c>
      <c r="J28" s="14"/>
      <c r="K28" s="14"/>
      <c r="L28" s="14"/>
      <c r="M28" s="93">
        <v>2017</v>
      </c>
      <c r="N28" s="98">
        <v>2017</v>
      </c>
      <c r="O28" s="96">
        <f t="shared" si="12"/>
        <v>671818.49</v>
      </c>
      <c r="P28" s="96">
        <v>262133.58</v>
      </c>
      <c r="Q28" s="96">
        <v>308912.09999999998</v>
      </c>
      <c r="R28" s="96">
        <v>100772.81</v>
      </c>
    </row>
    <row r="29" spans="1:19" ht="39" customHeight="1" x14ac:dyDescent="0.25">
      <c r="A29" s="40" t="s">
        <v>633</v>
      </c>
      <c r="B29" s="160" t="s">
        <v>269</v>
      </c>
      <c r="C29" s="37" t="s">
        <v>1002</v>
      </c>
      <c r="D29" s="67" t="s">
        <v>1022</v>
      </c>
      <c r="E29" s="67" t="s">
        <v>1026</v>
      </c>
      <c r="F29" s="67" t="s">
        <v>937</v>
      </c>
      <c r="G29" s="14" t="s">
        <v>805</v>
      </c>
      <c r="H29" s="99" t="s">
        <v>1027</v>
      </c>
      <c r="I29" s="67" t="s">
        <v>1024</v>
      </c>
      <c r="J29" s="67"/>
      <c r="K29" s="67"/>
      <c r="L29" s="67"/>
      <c r="M29" s="93">
        <v>2018</v>
      </c>
      <c r="N29" s="93">
        <v>2023</v>
      </c>
      <c r="O29" s="96">
        <f t="shared" si="12"/>
        <v>868860</v>
      </c>
      <c r="P29" s="96">
        <v>738531</v>
      </c>
      <c r="Q29" s="96">
        <v>65164</v>
      </c>
      <c r="R29" s="96">
        <v>65165</v>
      </c>
      <c r="S29" s="57"/>
    </row>
    <row r="30" spans="1:19" ht="58.5" customHeight="1" x14ac:dyDescent="0.25">
      <c r="A30" s="40" t="s">
        <v>634</v>
      </c>
      <c r="B30" s="160" t="s">
        <v>270</v>
      </c>
      <c r="C30" s="37" t="s">
        <v>193</v>
      </c>
      <c r="D30" s="67" t="s">
        <v>1022</v>
      </c>
      <c r="E30" s="67" t="s">
        <v>1029</v>
      </c>
      <c r="F30" s="67" t="s">
        <v>937</v>
      </c>
      <c r="G30" s="67" t="s">
        <v>898</v>
      </c>
      <c r="H30" s="99" t="s">
        <v>1027</v>
      </c>
      <c r="I30" s="67" t="s">
        <v>1024</v>
      </c>
      <c r="J30" s="67"/>
      <c r="K30" s="67"/>
      <c r="L30" s="67"/>
      <c r="M30" s="101">
        <v>2017</v>
      </c>
      <c r="N30" s="101">
        <v>2019</v>
      </c>
      <c r="O30" s="96">
        <f t="shared" si="12"/>
        <v>169609.86</v>
      </c>
      <c r="P30" s="96">
        <v>131748.24</v>
      </c>
      <c r="Q30" s="96">
        <v>0</v>
      </c>
      <c r="R30" s="96">
        <v>37861.620000000003</v>
      </c>
    </row>
    <row r="31" spans="1:19" ht="39" customHeight="1" x14ac:dyDescent="0.25">
      <c r="A31" s="40" t="s">
        <v>1485</v>
      </c>
      <c r="B31" s="160" t="s">
        <v>271</v>
      </c>
      <c r="C31" s="54" t="s">
        <v>199</v>
      </c>
      <c r="D31" s="11" t="s">
        <v>1030</v>
      </c>
      <c r="E31" s="11" t="s">
        <v>1029</v>
      </c>
      <c r="F31" s="11" t="s">
        <v>925</v>
      </c>
      <c r="G31" s="67" t="s">
        <v>898</v>
      </c>
      <c r="H31" s="22" t="s">
        <v>1027</v>
      </c>
      <c r="I31" s="11" t="s">
        <v>1024</v>
      </c>
      <c r="J31" s="11"/>
      <c r="K31" s="11"/>
      <c r="L31" s="11"/>
      <c r="M31" s="94">
        <v>2017</v>
      </c>
      <c r="N31" s="94">
        <v>2019</v>
      </c>
      <c r="O31" s="96">
        <f t="shared" si="12"/>
        <v>261966.28999999998</v>
      </c>
      <c r="P31" s="96">
        <v>222671.34</v>
      </c>
      <c r="Q31" s="96">
        <v>0</v>
      </c>
      <c r="R31" s="96">
        <v>39294.949999999997</v>
      </c>
    </row>
    <row r="32" spans="1:19" ht="39" customHeight="1" x14ac:dyDescent="0.25">
      <c r="A32" s="40" t="s">
        <v>635</v>
      </c>
      <c r="B32" s="160" t="s">
        <v>272</v>
      </c>
      <c r="C32" s="37" t="s">
        <v>1003</v>
      </c>
      <c r="D32" s="67" t="s">
        <v>1025</v>
      </c>
      <c r="E32" s="67" t="s">
        <v>1026</v>
      </c>
      <c r="F32" s="14" t="s">
        <v>922</v>
      </c>
      <c r="G32" s="14" t="s">
        <v>805</v>
      </c>
      <c r="H32" s="99" t="s">
        <v>1027</v>
      </c>
      <c r="I32" s="67" t="s">
        <v>1024</v>
      </c>
      <c r="J32" s="67"/>
      <c r="K32" s="67"/>
      <c r="L32" s="67"/>
      <c r="M32" s="93">
        <v>2018</v>
      </c>
      <c r="N32" s="93">
        <v>2021</v>
      </c>
      <c r="O32" s="96">
        <f t="shared" si="12"/>
        <v>695090</v>
      </c>
      <c r="P32" s="96">
        <v>590825</v>
      </c>
      <c r="Q32" s="96">
        <v>52131</v>
      </c>
      <c r="R32" s="96">
        <v>52134</v>
      </c>
    </row>
    <row r="33" spans="1:20" ht="39" customHeight="1" x14ac:dyDescent="0.25">
      <c r="A33" s="40" t="s">
        <v>636</v>
      </c>
      <c r="B33" s="160" t="s">
        <v>273</v>
      </c>
      <c r="C33" s="37" t="s">
        <v>1004</v>
      </c>
      <c r="D33" s="67" t="s">
        <v>1025</v>
      </c>
      <c r="E33" s="67" t="s">
        <v>1029</v>
      </c>
      <c r="F33" s="67" t="s">
        <v>922</v>
      </c>
      <c r="G33" s="67" t="s">
        <v>898</v>
      </c>
      <c r="H33" s="99" t="s">
        <v>1027</v>
      </c>
      <c r="I33" s="67" t="s">
        <v>1024</v>
      </c>
      <c r="J33" s="67"/>
      <c r="K33" s="67"/>
      <c r="L33" s="67"/>
      <c r="M33" s="101">
        <v>2017</v>
      </c>
      <c r="N33" s="100">
        <v>2018</v>
      </c>
      <c r="O33" s="96">
        <f t="shared" si="12"/>
        <v>82667.42</v>
      </c>
      <c r="P33" s="96">
        <v>70267.3</v>
      </c>
      <c r="Q33" s="96">
        <v>0</v>
      </c>
      <c r="R33" s="96">
        <v>12400.12</v>
      </c>
    </row>
    <row r="34" spans="1:20" ht="39" customHeight="1" x14ac:dyDescent="0.25">
      <c r="A34" s="40" t="s">
        <v>637</v>
      </c>
      <c r="B34" s="160" t="s">
        <v>274</v>
      </c>
      <c r="C34" s="37" t="s">
        <v>1005</v>
      </c>
      <c r="D34" s="67" t="s">
        <v>1025</v>
      </c>
      <c r="E34" s="67" t="s">
        <v>1029</v>
      </c>
      <c r="F34" s="67" t="s">
        <v>922</v>
      </c>
      <c r="G34" s="67" t="s">
        <v>898</v>
      </c>
      <c r="H34" s="99" t="s">
        <v>1027</v>
      </c>
      <c r="I34" s="67" t="s">
        <v>1024</v>
      </c>
      <c r="J34" s="67"/>
      <c r="K34" s="67"/>
      <c r="L34" s="67"/>
      <c r="M34" s="101">
        <v>2017</v>
      </c>
      <c r="N34" s="100">
        <v>2018</v>
      </c>
      <c r="O34" s="96">
        <f t="shared" si="12"/>
        <v>596831.36</v>
      </c>
      <c r="P34" s="96">
        <v>243370.95</v>
      </c>
      <c r="Q34" s="96">
        <v>0</v>
      </c>
      <c r="R34" s="96">
        <v>353460.41</v>
      </c>
    </row>
    <row r="35" spans="1:20" ht="39" customHeight="1" x14ac:dyDescent="0.25">
      <c r="A35" s="40" t="s">
        <v>638</v>
      </c>
      <c r="B35" s="160" t="s">
        <v>275</v>
      </c>
      <c r="C35" s="40" t="s">
        <v>1006</v>
      </c>
      <c r="D35" s="14" t="s">
        <v>927</v>
      </c>
      <c r="E35" s="14" t="s">
        <v>1029</v>
      </c>
      <c r="F35" s="14" t="s">
        <v>936</v>
      </c>
      <c r="G35" s="14" t="s">
        <v>898</v>
      </c>
      <c r="H35" s="21" t="s">
        <v>1027</v>
      </c>
      <c r="I35" s="14" t="s">
        <v>1024</v>
      </c>
      <c r="J35" s="14"/>
      <c r="K35" s="14"/>
      <c r="L35" s="14"/>
      <c r="M35" s="93">
        <v>2016</v>
      </c>
      <c r="N35" s="93">
        <v>2019</v>
      </c>
      <c r="O35" s="96">
        <f t="shared" si="12"/>
        <v>1010436.35</v>
      </c>
      <c r="P35" s="96">
        <v>205133.39</v>
      </c>
      <c r="Q35" s="96">
        <v>645000</v>
      </c>
      <c r="R35" s="96">
        <v>160302.96</v>
      </c>
    </row>
    <row r="36" spans="1:20" ht="39" customHeight="1" x14ac:dyDescent="0.25">
      <c r="A36" s="250" t="s">
        <v>641</v>
      </c>
      <c r="B36" s="252"/>
      <c r="C36" s="250" t="s">
        <v>1035</v>
      </c>
      <c r="D36" s="252"/>
      <c r="E36" s="252"/>
      <c r="F36" s="252"/>
      <c r="G36" s="252"/>
      <c r="H36" s="252"/>
      <c r="I36" s="252"/>
      <c r="J36" s="252"/>
      <c r="K36" s="252"/>
      <c r="L36" s="252"/>
      <c r="M36" s="251"/>
      <c r="N36" s="251"/>
      <c r="O36" s="246">
        <v>0</v>
      </c>
      <c r="P36" s="246">
        <v>0</v>
      </c>
      <c r="Q36" s="246">
        <v>0</v>
      </c>
      <c r="R36" s="246">
        <v>0</v>
      </c>
    </row>
    <row r="37" spans="1:20" ht="60.75" customHeight="1" x14ac:dyDescent="0.25">
      <c r="A37" s="212" t="s">
        <v>642</v>
      </c>
      <c r="B37" s="213"/>
      <c r="C37" s="212" t="s">
        <v>994</v>
      </c>
      <c r="D37" s="213"/>
      <c r="E37" s="213"/>
      <c r="F37" s="213"/>
      <c r="G37" s="213"/>
      <c r="H37" s="240"/>
      <c r="I37" s="213"/>
      <c r="J37" s="213"/>
      <c r="K37" s="213"/>
      <c r="L37" s="213"/>
      <c r="M37" s="237"/>
      <c r="N37" s="237"/>
      <c r="O37" s="239">
        <f>O38</f>
        <v>37098134.289999999</v>
      </c>
      <c r="P37" s="239">
        <f t="shared" ref="P37:R37" si="13">P38</f>
        <v>25642989.59</v>
      </c>
      <c r="Q37" s="239">
        <f t="shared" si="13"/>
        <v>2366655.23</v>
      </c>
      <c r="R37" s="239">
        <f t="shared" si="13"/>
        <v>9088489.4700000007</v>
      </c>
    </row>
    <row r="38" spans="1:20" ht="39" customHeight="1" x14ac:dyDescent="0.25">
      <c r="A38" s="250" t="s">
        <v>643</v>
      </c>
      <c r="B38" s="252"/>
      <c r="C38" s="250" t="s">
        <v>1036</v>
      </c>
      <c r="D38" s="252"/>
      <c r="E38" s="252"/>
      <c r="F38" s="252"/>
      <c r="G38" s="252"/>
      <c r="H38" s="253"/>
      <c r="I38" s="252"/>
      <c r="J38" s="252"/>
      <c r="K38" s="252"/>
      <c r="L38" s="252"/>
      <c r="M38" s="251"/>
      <c r="N38" s="251"/>
      <c r="O38" s="249">
        <f>SUM(O39:O57)</f>
        <v>37098134.289999999</v>
      </c>
      <c r="P38" s="249">
        <f t="shared" ref="P38:R38" si="14">SUM(P39:P57)</f>
        <v>25642989.59</v>
      </c>
      <c r="Q38" s="249">
        <f t="shared" si="14"/>
        <v>2366655.23</v>
      </c>
      <c r="R38" s="249">
        <f t="shared" si="14"/>
        <v>9088489.4700000007</v>
      </c>
    </row>
    <row r="39" spans="1:20" ht="39" customHeight="1" x14ac:dyDescent="0.25">
      <c r="A39" s="40" t="s">
        <v>649</v>
      </c>
      <c r="B39" s="160" t="s">
        <v>276</v>
      </c>
      <c r="C39" s="37" t="s">
        <v>1007</v>
      </c>
      <c r="D39" s="67" t="s">
        <v>1031</v>
      </c>
      <c r="E39" s="67" t="s">
        <v>1026</v>
      </c>
      <c r="F39" s="67" t="s">
        <v>929</v>
      </c>
      <c r="G39" s="67" t="s">
        <v>805</v>
      </c>
      <c r="H39" s="99" t="s">
        <v>1027</v>
      </c>
      <c r="I39" s="67" t="s">
        <v>1024</v>
      </c>
      <c r="J39" s="67"/>
      <c r="K39" s="67"/>
      <c r="L39" s="67"/>
      <c r="M39" s="101">
        <v>2016</v>
      </c>
      <c r="N39" s="100">
        <v>2018</v>
      </c>
      <c r="O39" s="102">
        <f>P39+Q39+R39</f>
        <v>1081229.01</v>
      </c>
      <c r="P39" s="102">
        <v>919044.65</v>
      </c>
      <c r="Q39" s="102">
        <v>108122.9</v>
      </c>
      <c r="R39" s="102">
        <v>54061.46</v>
      </c>
    </row>
    <row r="40" spans="1:20" ht="39" customHeight="1" x14ac:dyDescent="0.25">
      <c r="A40" s="40" t="s">
        <v>650</v>
      </c>
      <c r="B40" s="160" t="s">
        <v>1209</v>
      </c>
      <c r="C40" s="37" t="s">
        <v>817</v>
      </c>
      <c r="D40" s="67" t="s">
        <v>1031</v>
      </c>
      <c r="E40" s="67" t="s">
        <v>1026</v>
      </c>
      <c r="F40" s="67" t="s">
        <v>929</v>
      </c>
      <c r="G40" s="67" t="s">
        <v>805</v>
      </c>
      <c r="H40" s="99" t="s">
        <v>1027</v>
      </c>
      <c r="I40" s="67" t="s">
        <v>578</v>
      </c>
      <c r="J40" s="67"/>
      <c r="K40" s="67"/>
      <c r="L40" s="67"/>
      <c r="M40" s="101">
        <v>2018</v>
      </c>
      <c r="N40" s="101">
        <v>2021</v>
      </c>
      <c r="O40" s="102">
        <f t="shared" ref="O40:O57" si="15">P40+Q40+R40</f>
        <v>4592491.57</v>
      </c>
      <c r="P40" s="102">
        <v>3452955.74</v>
      </c>
      <c r="Q40" s="102">
        <v>276922.82</v>
      </c>
      <c r="R40" s="102">
        <v>862613.01</v>
      </c>
    </row>
    <row r="41" spans="1:20" ht="39" customHeight="1" x14ac:dyDescent="0.25">
      <c r="A41" s="40" t="s">
        <v>651</v>
      </c>
      <c r="B41" s="160" t="s">
        <v>277</v>
      </c>
      <c r="C41" s="40" t="s">
        <v>1242</v>
      </c>
      <c r="D41" s="14" t="s">
        <v>1028</v>
      </c>
      <c r="E41" s="14" t="s">
        <v>1026</v>
      </c>
      <c r="F41" s="14" t="s">
        <v>935</v>
      </c>
      <c r="G41" s="14" t="s">
        <v>10</v>
      </c>
      <c r="H41" s="21" t="s">
        <v>1027</v>
      </c>
      <c r="I41" s="14" t="s">
        <v>1024</v>
      </c>
      <c r="J41" s="14"/>
      <c r="K41" s="14"/>
      <c r="L41" s="14"/>
      <c r="M41" s="93">
        <v>2016</v>
      </c>
      <c r="N41" s="93">
        <v>2017</v>
      </c>
      <c r="O41" s="102">
        <f t="shared" si="15"/>
        <v>687924.28</v>
      </c>
      <c r="P41" s="102">
        <v>584734.97</v>
      </c>
      <c r="Q41" s="102">
        <v>51594.26</v>
      </c>
      <c r="R41" s="102">
        <v>51595.05</v>
      </c>
    </row>
    <row r="42" spans="1:20" ht="39" customHeight="1" x14ac:dyDescent="0.25">
      <c r="A42" s="40" t="s">
        <v>652</v>
      </c>
      <c r="B42" s="160" t="s">
        <v>278</v>
      </c>
      <c r="C42" s="40" t="s">
        <v>194</v>
      </c>
      <c r="D42" s="14" t="s">
        <v>1022</v>
      </c>
      <c r="E42" s="14" t="s">
        <v>1026</v>
      </c>
      <c r="F42" s="14" t="s">
        <v>937</v>
      </c>
      <c r="G42" s="14" t="s">
        <v>805</v>
      </c>
      <c r="H42" s="21" t="s">
        <v>1027</v>
      </c>
      <c r="I42" s="14" t="s">
        <v>1024</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653</v>
      </c>
      <c r="B43" s="160" t="s">
        <v>279</v>
      </c>
      <c r="C43" s="37" t="s">
        <v>195</v>
      </c>
      <c r="D43" s="67" t="s">
        <v>1022</v>
      </c>
      <c r="E43" s="67" t="s">
        <v>1026</v>
      </c>
      <c r="F43" s="67" t="s">
        <v>937</v>
      </c>
      <c r="G43" s="14" t="s">
        <v>805</v>
      </c>
      <c r="H43" s="99" t="s">
        <v>1027</v>
      </c>
      <c r="I43" s="67" t="s">
        <v>1024</v>
      </c>
      <c r="J43" s="67"/>
      <c r="K43" s="67"/>
      <c r="L43" s="67"/>
      <c r="M43" s="93">
        <v>2018</v>
      </c>
      <c r="N43" s="101">
        <v>2023</v>
      </c>
      <c r="O43" s="102">
        <f t="shared" si="15"/>
        <v>1815408.2400000002</v>
      </c>
      <c r="P43" s="102">
        <v>1543097.04</v>
      </c>
      <c r="Q43" s="102">
        <v>136155.6</v>
      </c>
      <c r="R43" s="102">
        <v>136155.6</v>
      </c>
      <c r="S43" s="57"/>
      <c r="T43" s="57"/>
    </row>
    <row r="44" spans="1:20" ht="39" customHeight="1" x14ac:dyDescent="0.25">
      <c r="A44" s="40" t="s">
        <v>654</v>
      </c>
      <c r="B44" s="160" t="s">
        <v>280</v>
      </c>
      <c r="C44" s="37" t="s">
        <v>1008</v>
      </c>
      <c r="D44" s="67" t="s">
        <v>1022</v>
      </c>
      <c r="E44" s="67" t="s">
        <v>1026</v>
      </c>
      <c r="F44" s="67" t="s">
        <v>937</v>
      </c>
      <c r="G44" s="14" t="s">
        <v>805</v>
      </c>
      <c r="H44" s="99" t="s">
        <v>1027</v>
      </c>
      <c r="I44" s="67" t="s">
        <v>1024</v>
      </c>
      <c r="J44" s="67"/>
      <c r="K44" s="67"/>
      <c r="L44" s="67"/>
      <c r="M44" s="93">
        <v>2017</v>
      </c>
      <c r="N44" s="101">
        <v>2023</v>
      </c>
      <c r="O44" s="102">
        <f t="shared" si="15"/>
        <v>494205.30000000005</v>
      </c>
      <c r="P44" s="102">
        <v>420074.5</v>
      </c>
      <c r="Q44" s="102">
        <v>37065.4</v>
      </c>
      <c r="R44" s="102">
        <v>37065.4</v>
      </c>
      <c r="S44" s="57"/>
    </row>
    <row r="45" spans="1:20" ht="39" customHeight="1" x14ac:dyDescent="0.25">
      <c r="A45" s="40" t="s">
        <v>655</v>
      </c>
      <c r="B45" s="160" t="s">
        <v>281</v>
      </c>
      <c r="C45" s="23" t="s">
        <v>1009</v>
      </c>
      <c r="D45" s="11" t="s">
        <v>1030</v>
      </c>
      <c r="E45" s="11" t="s">
        <v>1026</v>
      </c>
      <c r="F45" s="11" t="s">
        <v>925</v>
      </c>
      <c r="G45" s="67" t="s">
        <v>805</v>
      </c>
      <c r="H45" s="22" t="s">
        <v>1027</v>
      </c>
      <c r="I45" s="11" t="s">
        <v>1024</v>
      </c>
      <c r="J45" s="11"/>
      <c r="K45" s="11"/>
      <c r="L45" s="11"/>
      <c r="M45" s="94">
        <v>2017</v>
      </c>
      <c r="N45" s="94">
        <v>2018</v>
      </c>
      <c r="O45" s="102">
        <f t="shared" si="15"/>
        <v>471996.1</v>
      </c>
      <c r="P45" s="102">
        <v>401196.68</v>
      </c>
      <c r="Q45" s="102">
        <v>47199.61</v>
      </c>
      <c r="R45" s="102">
        <v>23599.81</v>
      </c>
    </row>
    <row r="46" spans="1:20" ht="39" customHeight="1" x14ac:dyDescent="0.25">
      <c r="A46" s="40" t="s">
        <v>656</v>
      </c>
      <c r="B46" s="160" t="s">
        <v>282</v>
      </c>
      <c r="C46" s="23" t="s">
        <v>1010</v>
      </c>
      <c r="D46" s="11" t="s">
        <v>1030</v>
      </c>
      <c r="E46" s="11" t="s">
        <v>1026</v>
      </c>
      <c r="F46" s="11" t="s">
        <v>925</v>
      </c>
      <c r="G46" s="67" t="s">
        <v>805</v>
      </c>
      <c r="H46" s="22" t="s">
        <v>1027</v>
      </c>
      <c r="I46" s="11" t="s">
        <v>1024</v>
      </c>
      <c r="J46" s="11"/>
      <c r="K46" s="11"/>
      <c r="L46" s="11"/>
      <c r="M46" s="94">
        <v>2017</v>
      </c>
      <c r="N46" s="94">
        <v>2020</v>
      </c>
      <c r="O46" s="102">
        <f t="shared" si="15"/>
        <v>3220130</v>
      </c>
      <c r="P46" s="102">
        <v>2737110</v>
      </c>
      <c r="Q46" s="102">
        <v>241510</v>
      </c>
      <c r="R46" s="102">
        <v>241510</v>
      </c>
    </row>
    <row r="47" spans="1:20" ht="57.75" customHeight="1" x14ac:dyDescent="0.25">
      <c r="A47" s="40" t="s">
        <v>657</v>
      </c>
      <c r="B47" s="160" t="s">
        <v>283</v>
      </c>
      <c r="C47" s="23" t="s">
        <v>1112</v>
      </c>
      <c r="D47" s="11" t="s">
        <v>1030</v>
      </c>
      <c r="E47" s="11" t="s">
        <v>1026</v>
      </c>
      <c r="F47" s="11" t="s">
        <v>925</v>
      </c>
      <c r="G47" s="67" t="s">
        <v>805</v>
      </c>
      <c r="H47" s="22" t="s">
        <v>1027</v>
      </c>
      <c r="I47" s="11" t="s">
        <v>1024</v>
      </c>
      <c r="J47" s="11"/>
      <c r="K47" s="11"/>
      <c r="L47" s="11"/>
      <c r="M47" s="94">
        <v>2018</v>
      </c>
      <c r="N47" s="94">
        <v>2020</v>
      </c>
      <c r="O47" s="102">
        <f t="shared" si="15"/>
        <v>3564957.5</v>
      </c>
      <c r="P47" s="102">
        <v>2890136</v>
      </c>
      <c r="Q47" s="102">
        <v>255012</v>
      </c>
      <c r="R47" s="102">
        <v>419809.5</v>
      </c>
    </row>
    <row r="48" spans="1:20" ht="39" customHeight="1" x14ac:dyDescent="0.25">
      <c r="A48" s="40" t="s">
        <v>658</v>
      </c>
      <c r="B48" s="160" t="s">
        <v>284</v>
      </c>
      <c r="C48" s="23" t="s">
        <v>1011</v>
      </c>
      <c r="D48" s="11" t="s">
        <v>1030</v>
      </c>
      <c r="E48" s="11" t="s">
        <v>1026</v>
      </c>
      <c r="F48" s="11" t="s">
        <v>925</v>
      </c>
      <c r="G48" s="67" t="s">
        <v>805</v>
      </c>
      <c r="H48" s="22" t="s">
        <v>1027</v>
      </c>
      <c r="I48" s="11" t="s">
        <v>1024</v>
      </c>
      <c r="J48" s="11"/>
      <c r="K48" s="11"/>
      <c r="L48" s="11"/>
      <c r="M48" s="94">
        <v>2018</v>
      </c>
      <c r="N48" s="94">
        <v>2020</v>
      </c>
      <c r="O48" s="102">
        <f t="shared" si="15"/>
        <v>781974</v>
      </c>
      <c r="P48" s="102">
        <v>664677</v>
      </c>
      <c r="Q48" s="102">
        <v>58649</v>
      </c>
      <c r="R48" s="102">
        <v>58648</v>
      </c>
    </row>
    <row r="49" spans="1:18" ht="39" customHeight="1" x14ac:dyDescent="0.25">
      <c r="A49" s="40" t="s">
        <v>659</v>
      </c>
      <c r="B49" s="160" t="s">
        <v>285</v>
      </c>
      <c r="C49" s="23" t="s">
        <v>191</v>
      </c>
      <c r="D49" s="11" t="s">
        <v>1030</v>
      </c>
      <c r="E49" s="11" t="s">
        <v>1026</v>
      </c>
      <c r="F49" s="11" t="s">
        <v>925</v>
      </c>
      <c r="G49" s="67" t="s">
        <v>805</v>
      </c>
      <c r="H49" s="22" t="s">
        <v>1027</v>
      </c>
      <c r="I49" s="11" t="s">
        <v>1024</v>
      </c>
      <c r="J49" s="11"/>
      <c r="K49" s="11"/>
      <c r="L49" s="11"/>
      <c r="M49" s="94">
        <v>2019</v>
      </c>
      <c r="N49" s="94">
        <v>2020</v>
      </c>
      <c r="O49" s="102">
        <f t="shared" si="15"/>
        <v>2463428.02</v>
      </c>
      <c r="P49" s="102">
        <v>1137640</v>
      </c>
      <c r="Q49" s="102">
        <v>100380</v>
      </c>
      <c r="R49" s="102">
        <v>1225408.02</v>
      </c>
    </row>
    <row r="50" spans="1:18" ht="39" customHeight="1" x14ac:dyDescent="0.25">
      <c r="A50" s="40" t="s">
        <v>1486</v>
      </c>
      <c r="B50" s="160" t="s">
        <v>286</v>
      </c>
      <c r="C50" s="37" t="s">
        <v>1012</v>
      </c>
      <c r="D50" s="67" t="s">
        <v>1025</v>
      </c>
      <c r="E50" s="67" t="s">
        <v>1026</v>
      </c>
      <c r="F50" s="14" t="s">
        <v>922</v>
      </c>
      <c r="G50" s="14" t="s">
        <v>805</v>
      </c>
      <c r="H50" s="99" t="s">
        <v>1027</v>
      </c>
      <c r="I50" s="67" t="s">
        <v>1024</v>
      </c>
      <c r="J50" s="67"/>
      <c r="K50" s="67"/>
      <c r="L50" s="67"/>
      <c r="M50" s="93">
        <v>2017</v>
      </c>
      <c r="N50" s="97" t="s">
        <v>2238</v>
      </c>
      <c r="O50" s="102">
        <f t="shared" si="15"/>
        <v>1013672</v>
      </c>
      <c r="P50" s="102">
        <v>861620</v>
      </c>
      <c r="Q50" s="102">
        <v>76025</v>
      </c>
      <c r="R50" s="102">
        <v>76027</v>
      </c>
    </row>
    <row r="51" spans="1:18" ht="39" customHeight="1" x14ac:dyDescent="0.25">
      <c r="A51" s="40" t="s">
        <v>1487</v>
      </c>
      <c r="B51" s="160" t="s">
        <v>287</v>
      </c>
      <c r="C51" s="37" t="s">
        <v>1013</v>
      </c>
      <c r="D51" s="67" t="s">
        <v>1025</v>
      </c>
      <c r="E51" s="67" t="s">
        <v>1026</v>
      </c>
      <c r="F51" s="14" t="s">
        <v>922</v>
      </c>
      <c r="G51" s="14" t="s">
        <v>805</v>
      </c>
      <c r="H51" s="99" t="s">
        <v>1027</v>
      </c>
      <c r="I51" s="67" t="s">
        <v>1024</v>
      </c>
      <c r="J51" s="67"/>
      <c r="K51" s="67"/>
      <c r="L51" s="67"/>
      <c r="M51" s="93">
        <v>2018</v>
      </c>
      <c r="N51" s="101">
        <v>2020</v>
      </c>
      <c r="O51" s="102">
        <f t="shared" si="15"/>
        <v>309005.8</v>
      </c>
      <c r="P51" s="102">
        <v>228704.87</v>
      </c>
      <c r="Q51" s="102">
        <v>13453.23</v>
      </c>
      <c r="R51" s="102">
        <v>66847.7</v>
      </c>
    </row>
    <row r="52" spans="1:18" ht="39" customHeight="1" x14ac:dyDescent="0.25">
      <c r="A52" s="40" t="s">
        <v>1488</v>
      </c>
      <c r="B52" s="160" t="s">
        <v>288</v>
      </c>
      <c r="C52" s="37" t="s">
        <v>180</v>
      </c>
      <c r="D52" s="67" t="s">
        <v>1025</v>
      </c>
      <c r="E52" s="67" t="s">
        <v>1026</v>
      </c>
      <c r="F52" s="14" t="s">
        <v>922</v>
      </c>
      <c r="G52" s="14" t="s">
        <v>805</v>
      </c>
      <c r="H52" s="99" t="s">
        <v>1027</v>
      </c>
      <c r="I52" s="67" t="s">
        <v>1024</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660</v>
      </c>
      <c r="B53" s="160" t="s">
        <v>289</v>
      </c>
      <c r="C53" s="40" t="s">
        <v>1014</v>
      </c>
      <c r="D53" s="14" t="s">
        <v>927</v>
      </c>
      <c r="E53" s="14" t="s">
        <v>1026</v>
      </c>
      <c r="F53" s="14" t="s">
        <v>936</v>
      </c>
      <c r="G53" s="14" t="s">
        <v>805</v>
      </c>
      <c r="H53" s="14" t="s">
        <v>1027</v>
      </c>
      <c r="I53" s="14" t="s">
        <v>1024</v>
      </c>
      <c r="J53" s="14"/>
      <c r="K53" s="14"/>
      <c r="L53" s="14"/>
      <c r="M53" s="93">
        <v>2017</v>
      </c>
      <c r="N53" s="100">
        <v>2018</v>
      </c>
      <c r="O53" s="102">
        <f t="shared" si="15"/>
        <v>689222.97</v>
      </c>
      <c r="P53" s="102">
        <v>552434.23</v>
      </c>
      <c r="Q53" s="102">
        <v>64992.27</v>
      </c>
      <c r="R53" s="102">
        <v>71796.47</v>
      </c>
    </row>
    <row r="54" spans="1:18" ht="39" customHeight="1" x14ac:dyDescent="0.25">
      <c r="A54" s="40" t="s">
        <v>661</v>
      </c>
      <c r="B54" s="160" t="s">
        <v>290</v>
      </c>
      <c r="C54" s="37" t="s">
        <v>1015</v>
      </c>
      <c r="D54" s="14" t="s">
        <v>927</v>
      </c>
      <c r="E54" s="67" t="s">
        <v>1026</v>
      </c>
      <c r="F54" s="14" t="s">
        <v>936</v>
      </c>
      <c r="G54" s="67" t="s">
        <v>805</v>
      </c>
      <c r="H54" s="67" t="s">
        <v>1027</v>
      </c>
      <c r="I54" s="67" t="s">
        <v>1024</v>
      </c>
      <c r="J54" s="67"/>
      <c r="K54" s="67"/>
      <c r="L54" s="67"/>
      <c r="M54" s="93">
        <v>2016</v>
      </c>
      <c r="N54" s="100">
        <v>2018</v>
      </c>
      <c r="O54" s="102">
        <f t="shared" si="15"/>
        <v>619028.39</v>
      </c>
      <c r="P54" s="102">
        <v>490107.36</v>
      </c>
      <c r="Q54" s="102">
        <v>43244.77</v>
      </c>
      <c r="R54" s="102">
        <v>85676.26</v>
      </c>
    </row>
    <row r="55" spans="1:18" ht="39" customHeight="1" x14ac:dyDescent="0.25">
      <c r="A55" s="40" t="s">
        <v>662</v>
      </c>
      <c r="B55" s="160" t="s">
        <v>291</v>
      </c>
      <c r="C55" s="37" t="s">
        <v>1016</v>
      </c>
      <c r="D55" s="14" t="s">
        <v>927</v>
      </c>
      <c r="E55" s="67" t="s">
        <v>1026</v>
      </c>
      <c r="F55" s="14" t="s">
        <v>936</v>
      </c>
      <c r="G55" s="67" t="s">
        <v>805</v>
      </c>
      <c r="H55" s="67" t="s">
        <v>1027</v>
      </c>
      <c r="I55" s="67" t="s">
        <v>1024</v>
      </c>
      <c r="J55" s="67"/>
      <c r="K55" s="67"/>
      <c r="L55" s="67"/>
      <c r="M55" s="93">
        <v>2017</v>
      </c>
      <c r="N55" s="100" t="s">
        <v>2238</v>
      </c>
      <c r="O55" s="102">
        <f t="shared" si="15"/>
        <v>5211014.76</v>
      </c>
      <c r="P55" s="102">
        <v>2201512.86</v>
      </c>
      <c r="Q55" s="102">
        <v>259001.52</v>
      </c>
      <c r="R55" s="102">
        <f>419059.38+2331441</f>
        <v>2750500.38</v>
      </c>
    </row>
    <row r="56" spans="1:18" ht="39" customHeight="1" x14ac:dyDescent="0.25">
      <c r="A56" s="40" t="s">
        <v>663</v>
      </c>
      <c r="B56" s="160" t="s">
        <v>292</v>
      </c>
      <c r="C56" s="37" t="s">
        <v>196</v>
      </c>
      <c r="D56" s="14" t="s">
        <v>927</v>
      </c>
      <c r="E56" s="67" t="s">
        <v>1026</v>
      </c>
      <c r="F56" s="14" t="s">
        <v>936</v>
      </c>
      <c r="G56" s="67" t="s">
        <v>805</v>
      </c>
      <c r="H56" s="67" t="s">
        <v>1027</v>
      </c>
      <c r="I56" s="67" t="s">
        <v>1024</v>
      </c>
      <c r="J56" s="67"/>
      <c r="K56" s="67"/>
      <c r="L56" s="67"/>
      <c r="M56" s="93">
        <v>2018</v>
      </c>
      <c r="N56" s="100">
        <v>2020</v>
      </c>
      <c r="O56" s="104">
        <f t="shared" si="15"/>
        <v>1579493.62</v>
      </c>
      <c r="P56" s="102">
        <v>1250567.3400000001</v>
      </c>
      <c r="Q56" s="102">
        <v>108604.63</v>
      </c>
      <c r="R56" s="104">
        <v>220321.65</v>
      </c>
    </row>
    <row r="57" spans="1:18" ht="39" customHeight="1" x14ac:dyDescent="0.25">
      <c r="A57" s="40" t="s">
        <v>664</v>
      </c>
      <c r="B57" s="272" t="s">
        <v>293</v>
      </c>
      <c r="C57" s="37" t="s">
        <v>258</v>
      </c>
      <c r="D57" s="11" t="s">
        <v>1030</v>
      </c>
      <c r="E57" s="11" t="s">
        <v>1026</v>
      </c>
      <c r="F57" s="11" t="s">
        <v>925</v>
      </c>
      <c r="G57" s="67" t="s">
        <v>805</v>
      </c>
      <c r="H57" s="22" t="s">
        <v>1027</v>
      </c>
      <c r="I57" s="11" t="s">
        <v>1024</v>
      </c>
      <c r="J57" s="11"/>
      <c r="K57" s="11"/>
      <c r="L57" s="67"/>
      <c r="M57" s="93">
        <v>2018</v>
      </c>
      <c r="N57" s="100" t="s">
        <v>2267</v>
      </c>
      <c r="O57" s="102">
        <f t="shared" si="15"/>
        <v>5481013.4399999995</v>
      </c>
      <c r="P57" s="102">
        <v>2738727.96</v>
      </c>
      <c r="Q57" s="102">
        <v>241652.47</v>
      </c>
      <c r="R57" s="102">
        <v>2500633.0099999998</v>
      </c>
    </row>
    <row r="58" spans="1:18" ht="39" customHeight="1" x14ac:dyDescent="0.25">
      <c r="A58" s="40" t="s">
        <v>2250</v>
      </c>
      <c r="B58" s="280" t="s">
        <v>2266</v>
      </c>
      <c r="C58" s="37" t="s">
        <v>2251</v>
      </c>
      <c r="D58" s="11" t="s">
        <v>573</v>
      </c>
      <c r="E58" s="11" t="s">
        <v>1026</v>
      </c>
      <c r="F58" s="11" t="s">
        <v>894</v>
      </c>
      <c r="G58" s="67" t="s">
        <v>895</v>
      </c>
      <c r="H58" s="22" t="s">
        <v>1027</v>
      </c>
      <c r="I58" s="11" t="s">
        <v>1024</v>
      </c>
      <c r="J58" s="11"/>
      <c r="K58" s="11"/>
      <c r="L58" s="67"/>
      <c r="M58" s="93">
        <v>2020</v>
      </c>
      <c r="N58" s="100" t="s">
        <v>2252</v>
      </c>
      <c r="O58" s="102">
        <f t="shared" ref="O58" si="16">P58+Q58+R58</f>
        <v>6000000</v>
      </c>
      <c r="P58" s="102">
        <v>1359337.92</v>
      </c>
      <c r="Q58" s="102">
        <v>119941.58</v>
      </c>
      <c r="R58" s="102">
        <v>4520720.5</v>
      </c>
    </row>
    <row r="59" spans="1:18" ht="39" customHeight="1" x14ac:dyDescent="0.25">
      <c r="A59" s="223" t="s">
        <v>1049</v>
      </c>
      <c r="B59" s="229"/>
      <c r="C59" s="223" t="s">
        <v>1050</v>
      </c>
      <c r="D59" s="229"/>
      <c r="E59" s="229"/>
      <c r="F59" s="229"/>
      <c r="G59" s="229"/>
      <c r="H59" s="229"/>
      <c r="I59" s="229"/>
      <c r="J59" s="229"/>
      <c r="K59" s="229"/>
      <c r="L59" s="229"/>
      <c r="M59" s="228"/>
      <c r="N59" s="228"/>
      <c r="O59" s="226">
        <f t="shared" ref="O59:R59" si="17">O60</f>
        <v>39669625.129999995</v>
      </c>
      <c r="P59" s="226">
        <f t="shared" si="17"/>
        <v>23080101.920000006</v>
      </c>
      <c r="Q59" s="226">
        <f t="shared" si="17"/>
        <v>0</v>
      </c>
      <c r="R59" s="226">
        <f t="shared" si="17"/>
        <v>16589523.210000006</v>
      </c>
    </row>
    <row r="60" spans="1:18" ht="39" customHeight="1" x14ac:dyDescent="0.25">
      <c r="A60" s="212" t="s">
        <v>644</v>
      </c>
      <c r="B60" s="237"/>
      <c r="C60" s="212" t="s">
        <v>995</v>
      </c>
      <c r="D60" s="213"/>
      <c r="E60" s="213"/>
      <c r="F60" s="213"/>
      <c r="G60" s="213"/>
      <c r="H60" s="213"/>
      <c r="I60" s="213"/>
      <c r="J60" s="213"/>
      <c r="K60" s="213"/>
      <c r="L60" s="213"/>
      <c r="M60" s="237"/>
      <c r="N60" s="237"/>
      <c r="O60" s="235">
        <f>O61+O87+O101+O117</f>
        <v>39669625.129999995</v>
      </c>
      <c r="P60" s="235">
        <f>P61+P87+P101+P117</f>
        <v>23080101.920000006</v>
      </c>
      <c r="Q60" s="235">
        <f>Q61+Q87+Q101+Q117</f>
        <v>0</v>
      </c>
      <c r="R60" s="235">
        <f>R61+R87+R101+R117</f>
        <v>16589523.210000006</v>
      </c>
    </row>
    <row r="61" spans="1:18" ht="39" customHeight="1" x14ac:dyDescent="0.25">
      <c r="A61" s="250" t="s">
        <v>645</v>
      </c>
      <c r="B61" s="276"/>
      <c r="C61" s="250" t="s">
        <v>1037</v>
      </c>
      <c r="D61" s="252"/>
      <c r="E61" s="252"/>
      <c r="F61" s="252"/>
      <c r="G61" s="252"/>
      <c r="H61" s="252"/>
      <c r="I61" s="252"/>
      <c r="J61" s="252"/>
      <c r="K61" s="252"/>
      <c r="L61" s="252"/>
      <c r="M61" s="251"/>
      <c r="N61" s="251"/>
      <c r="O61" s="249">
        <f>SUM(O62:O86)</f>
        <v>24008051.59</v>
      </c>
      <c r="P61" s="249">
        <f t="shared" ref="P61:R61" si="18">SUM(P62:P86)</f>
        <v>13250813.540000003</v>
      </c>
      <c r="Q61" s="249">
        <f t="shared" si="18"/>
        <v>0</v>
      </c>
      <c r="R61" s="249">
        <f t="shared" si="18"/>
        <v>10757238.050000006</v>
      </c>
    </row>
    <row r="62" spans="1:18" ht="39" customHeight="1" x14ac:dyDescent="0.25">
      <c r="A62" s="40" t="s">
        <v>665</v>
      </c>
      <c r="B62" s="160" t="s">
        <v>294</v>
      </c>
      <c r="C62" s="37" t="s">
        <v>197</v>
      </c>
      <c r="D62" s="67" t="s">
        <v>1031</v>
      </c>
      <c r="E62" s="67" t="s">
        <v>1032</v>
      </c>
      <c r="F62" s="67" t="s">
        <v>929</v>
      </c>
      <c r="G62" s="67" t="s">
        <v>819</v>
      </c>
      <c r="H62" s="67" t="s">
        <v>1027</v>
      </c>
      <c r="I62" s="67" t="s">
        <v>1024</v>
      </c>
      <c r="J62" s="67"/>
      <c r="K62" s="67"/>
      <c r="L62" s="67"/>
      <c r="M62" s="101">
        <v>2017</v>
      </c>
      <c r="N62" s="100">
        <v>2019</v>
      </c>
      <c r="O62" s="103">
        <f>P62+Q62+R62</f>
        <v>568016.01</v>
      </c>
      <c r="P62" s="104">
        <v>482813.61</v>
      </c>
      <c r="Q62" s="103">
        <v>0</v>
      </c>
      <c r="R62" s="102">
        <v>85202.4</v>
      </c>
    </row>
    <row r="63" spans="1:18" ht="39" customHeight="1" x14ac:dyDescent="0.25">
      <c r="A63" s="40" t="s">
        <v>666</v>
      </c>
      <c r="B63" s="160" t="s">
        <v>295</v>
      </c>
      <c r="C63" s="40" t="s">
        <v>1019</v>
      </c>
      <c r="D63" s="14" t="s">
        <v>1028</v>
      </c>
      <c r="E63" s="14" t="s">
        <v>1032</v>
      </c>
      <c r="F63" s="14" t="s">
        <v>935</v>
      </c>
      <c r="G63" s="14" t="s">
        <v>819</v>
      </c>
      <c r="H63" s="14" t="s">
        <v>1027</v>
      </c>
      <c r="I63" s="14" t="s">
        <v>1024</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667</v>
      </c>
      <c r="B64" s="272" t="s">
        <v>296</v>
      </c>
      <c r="C64" s="37" t="s">
        <v>1276</v>
      </c>
      <c r="D64" s="67" t="s">
        <v>1022</v>
      </c>
      <c r="E64" s="67" t="s">
        <v>1032</v>
      </c>
      <c r="F64" s="67" t="s">
        <v>937</v>
      </c>
      <c r="G64" s="14" t="s">
        <v>819</v>
      </c>
      <c r="H64" s="67" t="s">
        <v>1027</v>
      </c>
      <c r="I64" s="67" t="s">
        <v>1024</v>
      </c>
      <c r="J64" s="67"/>
      <c r="K64" s="67"/>
      <c r="L64" s="67"/>
      <c r="M64" s="101">
        <v>2016</v>
      </c>
      <c r="N64" s="101">
        <v>2023</v>
      </c>
      <c r="O64" s="103">
        <f t="shared" si="19"/>
        <v>1064358.42</v>
      </c>
      <c r="P64" s="104">
        <v>776916.58</v>
      </c>
      <c r="Q64" s="103">
        <v>0</v>
      </c>
      <c r="R64" s="104">
        <v>287441.84000000003</v>
      </c>
    </row>
    <row r="65" spans="1:18" ht="39" customHeight="1" x14ac:dyDescent="0.25">
      <c r="A65" s="40" t="s">
        <v>668</v>
      </c>
      <c r="B65" s="272" t="s">
        <v>297</v>
      </c>
      <c r="C65" s="54" t="s">
        <v>61</v>
      </c>
      <c r="D65" s="11" t="s">
        <v>1030</v>
      </c>
      <c r="E65" s="11" t="s">
        <v>1032</v>
      </c>
      <c r="F65" s="11" t="s">
        <v>925</v>
      </c>
      <c r="G65" s="67" t="s">
        <v>819</v>
      </c>
      <c r="H65" s="11" t="s">
        <v>1027</v>
      </c>
      <c r="I65" s="11" t="s">
        <v>1024</v>
      </c>
      <c r="J65" s="11"/>
      <c r="K65" s="11"/>
      <c r="L65" s="11"/>
      <c r="M65" s="94">
        <v>2017</v>
      </c>
      <c r="N65" s="94">
        <v>2020</v>
      </c>
      <c r="O65" s="103">
        <f t="shared" si="19"/>
        <v>1871161.28</v>
      </c>
      <c r="P65" s="104">
        <v>1590487.08</v>
      </c>
      <c r="Q65" s="105">
        <v>0</v>
      </c>
      <c r="R65" s="104">
        <f>275522.74+5151.46</f>
        <v>280674.2</v>
      </c>
    </row>
    <row r="66" spans="1:18" ht="39" customHeight="1" x14ac:dyDescent="0.25">
      <c r="A66" s="40" t="s">
        <v>669</v>
      </c>
      <c r="B66" s="272" t="s">
        <v>1440</v>
      </c>
      <c r="C66" s="54" t="s">
        <v>1441</v>
      </c>
      <c r="D66" s="11" t="s">
        <v>1030</v>
      </c>
      <c r="E66" s="11" t="s">
        <v>1032</v>
      </c>
      <c r="F66" s="11" t="s">
        <v>925</v>
      </c>
      <c r="G66" s="67" t="s">
        <v>820</v>
      </c>
      <c r="H66" s="11" t="s">
        <v>1027</v>
      </c>
      <c r="I66" s="11" t="s">
        <v>1024</v>
      </c>
      <c r="J66" s="11"/>
      <c r="K66" s="11"/>
      <c r="L66" s="11"/>
      <c r="M66" s="94">
        <v>2019</v>
      </c>
      <c r="N66" s="94">
        <v>2020</v>
      </c>
      <c r="O66" s="103">
        <f t="shared" si="19"/>
        <v>1117672.1300000001</v>
      </c>
      <c r="P66" s="104">
        <v>950021.31</v>
      </c>
      <c r="Q66" s="105">
        <v>0</v>
      </c>
      <c r="R66" s="104">
        <v>167650.82</v>
      </c>
    </row>
    <row r="67" spans="1:18" ht="39" customHeight="1" x14ac:dyDescent="0.25">
      <c r="A67" s="40" t="s">
        <v>670</v>
      </c>
      <c r="B67" s="272" t="s">
        <v>298</v>
      </c>
      <c r="C67" s="37" t="s">
        <v>1021</v>
      </c>
      <c r="D67" s="14" t="s">
        <v>927</v>
      </c>
      <c r="E67" s="14" t="s">
        <v>1032</v>
      </c>
      <c r="F67" s="14" t="s">
        <v>936</v>
      </c>
      <c r="G67" s="67" t="s">
        <v>819</v>
      </c>
      <c r="H67" s="67" t="s">
        <v>1027</v>
      </c>
      <c r="I67" s="67" t="s">
        <v>1024</v>
      </c>
      <c r="J67" s="67"/>
      <c r="K67" s="67"/>
      <c r="L67" s="67"/>
      <c r="M67" s="101">
        <v>2018</v>
      </c>
      <c r="N67" s="101">
        <v>2019</v>
      </c>
      <c r="O67" s="103">
        <f t="shared" ref="O67" si="20">P67+Q67+R67</f>
        <v>258864.06</v>
      </c>
      <c r="P67" s="104">
        <v>220034.45</v>
      </c>
      <c r="Q67" s="103">
        <v>0</v>
      </c>
      <c r="R67" s="102">
        <v>38829.61</v>
      </c>
    </row>
    <row r="68" spans="1:18" ht="39" customHeight="1" x14ac:dyDescent="0.25">
      <c r="A68" s="40" t="s">
        <v>671</v>
      </c>
      <c r="B68" s="272" t="s">
        <v>299</v>
      </c>
      <c r="C68" s="37" t="s">
        <v>1457</v>
      </c>
      <c r="D68" s="14" t="s">
        <v>927</v>
      </c>
      <c r="E68" s="14" t="s">
        <v>1032</v>
      </c>
      <c r="F68" s="14" t="s">
        <v>936</v>
      </c>
      <c r="G68" s="67" t="s">
        <v>819</v>
      </c>
      <c r="H68" s="67" t="s">
        <v>1027</v>
      </c>
      <c r="I68" s="67" t="s">
        <v>1024</v>
      </c>
      <c r="J68" s="67"/>
      <c r="K68" s="67"/>
      <c r="L68" s="67"/>
      <c r="M68" s="101">
        <v>2018</v>
      </c>
      <c r="N68" s="101">
        <v>2020</v>
      </c>
      <c r="O68" s="103">
        <f>P68+Q68+R68</f>
        <v>133639.67999999999</v>
      </c>
      <c r="P68" s="104">
        <v>113593.71</v>
      </c>
      <c r="Q68" s="103">
        <v>0</v>
      </c>
      <c r="R68" s="102">
        <v>20045.97</v>
      </c>
    </row>
    <row r="69" spans="1:18" ht="39" customHeight="1" x14ac:dyDescent="0.25">
      <c r="A69" s="40" t="s">
        <v>672</v>
      </c>
      <c r="B69" s="280" t="s">
        <v>1458</v>
      </c>
      <c r="C69" s="37" t="s">
        <v>87</v>
      </c>
      <c r="D69" s="14" t="s">
        <v>573</v>
      </c>
      <c r="E69" s="14" t="s">
        <v>1032</v>
      </c>
      <c r="F69" s="14" t="s">
        <v>894</v>
      </c>
      <c r="G69" s="67" t="s">
        <v>819</v>
      </c>
      <c r="H69" s="67" t="s">
        <v>1027</v>
      </c>
      <c r="I69" s="67" t="s">
        <v>1024</v>
      </c>
      <c r="J69" s="67"/>
      <c r="K69" s="67"/>
      <c r="L69" s="67"/>
      <c r="M69" s="101">
        <v>2019</v>
      </c>
      <c r="N69" s="101">
        <v>2021</v>
      </c>
      <c r="O69" s="103">
        <f>P69+Q69+R69</f>
        <v>1511579</v>
      </c>
      <c r="P69" s="104">
        <v>252000</v>
      </c>
      <c r="Q69" s="103">
        <v>0</v>
      </c>
      <c r="R69" s="102">
        <v>1259579</v>
      </c>
    </row>
    <row r="70" spans="1:18" ht="39" customHeight="1" x14ac:dyDescent="0.25">
      <c r="A70" s="40" t="s">
        <v>673</v>
      </c>
      <c r="B70" s="280" t="s">
        <v>300</v>
      </c>
      <c r="C70" s="37" t="s">
        <v>2263</v>
      </c>
      <c r="D70" s="14" t="s">
        <v>573</v>
      </c>
      <c r="E70" s="14" t="s">
        <v>1032</v>
      </c>
      <c r="F70" s="14" t="s">
        <v>894</v>
      </c>
      <c r="G70" s="67" t="s">
        <v>819</v>
      </c>
      <c r="H70" s="67" t="s">
        <v>1027</v>
      </c>
      <c r="I70" s="67" t="s">
        <v>1024</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1489</v>
      </c>
      <c r="B71" s="272" t="s">
        <v>301</v>
      </c>
      <c r="C71" s="37" t="s">
        <v>1265</v>
      </c>
      <c r="D71" s="14" t="s">
        <v>1025</v>
      </c>
      <c r="E71" s="14" t="s">
        <v>1032</v>
      </c>
      <c r="F71" s="14" t="s">
        <v>922</v>
      </c>
      <c r="G71" s="67" t="s">
        <v>819</v>
      </c>
      <c r="H71" s="67" t="s">
        <v>1027</v>
      </c>
      <c r="I71" s="67" t="s">
        <v>578</v>
      </c>
      <c r="J71" s="67"/>
      <c r="K71" s="67"/>
      <c r="L71" s="67"/>
      <c r="M71" s="101">
        <v>2017</v>
      </c>
      <c r="N71" s="100">
        <v>2021</v>
      </c>
      <c r="O71" s="103">
        <f t="shared" si="21"/>
        <v>963796</v>
      </c>
      <c r="P71" s="104">
        <v>724018.14</v>
      </c>
      <c r="Q71" s="103">
        <v>0</v>
      </c>
      <c r="R71" s="102">
        <v>239777.86</v>
      </c>
    </row>
    <row r="72" spans="1:18" ht="39" customHeight="1" x14ac:dyDescent="0.25">
      <c r="A72" s="40" t="s">
        <v>674</v>
      </c>
      <c r="B72" s="272" t="s">
        <v>302</v>
      </c>
      <c r="C72" s="37" t="s">
        <v>917</v>
      </c>
      <c r="D72" s="14" t="s">
        <v>763</v>
      </c>
      <c r="E72" s="14" t="s">
        <v>1032</v>
      </c>
      <c r="F72" s="14" t="s">
        <v>764</v>
      </c>
      <c r="G72" s="67" t="s">
        <v>819</v>
      </c>
      <c r="H72" s="67" t="s">
        <v>1027</v>
      </c>
      <c r="I72" s="67"/>
      <c r="J72" s="67"/>
      <c r="K72" s="67"/>
      <c r="L72" s="67"/>
      <c r="M72" s="101">
        <v>2017</v>
      </c>
      <c r="N72" s="100">
        <v>2020</v>
      </c>
      <c r="O72" s="103">
        <f t="shared" si="21"/>
        <v>196830.28</v>
      </c>
      <c r="P72" s="104">
        <v>142993.07</v>
      </c>
      <c r="Q72" s="103">
        <v>0</v>
      </c>
      <c r="R72" s="102">
        <v>53837.21</v>
      </c>
    </row>
    <row r="73" spans="1:18" ht="39" customHeight="1" x14ac:dyDescent="0.25">
      <c r="A73" s="40" t="s">
        <v>760</v>
      </c>
      <c r="B73" s="272" t="s">
        <v>303</v>
      </c>
      <c r="C73" s="37" t="s">
        <v>1468</v>
      </c>
      <c r="D73" s="14" t="s">
        <v>927</v>
      </c>
      <c r="E73" s="14" t="s">
        <v>1032</v>
      </c>
      <c r="F73" s="14" t="s">
        <v>936</v>
      </c>
      <c r="G73" s="67" t="s">
        <v>819</v>
      </c>
      <c r="H73" s="67" t="s">
        <v>1027</v>
      </c>
      <c r="I73" s="67" t="s">
        <v>578</v>
      </c>
      <c r="J73" s="67"/>
      <c r="K73" s="67"/>
      <c r="L73" s="67"/>
      <c r="M73" s="101">
        <v>2019</v>
      </c>
      <c r="N73" s="100">
        <v>2020</v>
      </c>
      <c r="O73" s="103">
        <f t="shared" si="21"/>
        <v>311823.59999999998</v>
      </c>
      <c r="P73" s="104">
        <v>265050.05</v>
      </c>
      <c r="Q73" s="103">
        <v>0</v>
      </c>
      <c r="R73" s="102">
        <v>46773.55</v>
      </c>
    </row>
    <row r="74" spans="1:18" ht="39" customHeight="1" x14ac:dyDescent="0.25">
      <c r="A74" s="40" t="s">
        <v>802</v>
      </c>
      <c r="B74" s="272" t="s">
        <v>304</v>
      </c>
      <c r="C74" s="37" t="s">
        <v>16</v>
      </c>
      <c r="D74" s="14" t="s">
        <v>927</v>
      </c>
      <c r="E74" s="14" t="s">
        <v>1032</v>
      </c>
      <c r="F74" s="14" t="s">
        <v>936</v>
      </c>
      <c r="G74" s="67" t="s">
        <v>819</v>
      </c>
      <c r="H74" s="67" t="s">
        <v>1027</v>
      </c>
      <c r="I74" s="67" t="s">
        <v>578</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72" t="s">
        <v>305</v>
      </c>
      <c r="C75" s="37" t="s">
        <v>1452</v>
      </c>
      <c r="D75" s="14" t="s">
        <v>927</v>
      </c>
      <c r="E75" s="14" t="s">
        <v>1032</v>
      </c>
      <c r="F75" s="14" t="s">
        <v>936</v>
      </c>
      <c r="G75" s="67" t="s">
        <v>819</v>
      </c>
      <c r="H75" s="67" t="s">
        <v>1027</v>
      </c>
      <c r="I75" s="67" t="s">
        <v>578</v>
      </c>
      <c r="J75" s="67"/>
      <c r="K75" s="67"/>
      <c r="L75" s="67"/>
      <c r="M75" s="101">
        <v>2018</v>
      </c>
      <c r="N75" s="100">
        <v>2019</v>
      </c>
      <c r="O75" s="103">
        <f t="shared" si="21"/>
        <v>96692.47</v>
      </c>
      <c r="P75" s="104">
        <v>82188.59</v>
      </c>
      <c r="Q75" s="103">
        <v>0</v>
      </c>
      <c r="R75" s="102">
        <v>14503.88</v>
      </c>
    </row>
    <row r="76" spans="1:18" ht="39" customHeight="1" x14ac:dyDescent="0.25">
      <c r="A76" s="40" t="s">
        <v>15</v>
      </c>
      <c r="B76" s="272" t="s">
        <v>306</v>
      </c>
      <c r="C76" s="37" t="s">
        <v>1451</v>
      </c>
      <c r="D76" s="14" t="s">
        <v>927</v>
      </c>
      <c r="E76" s="14" t="s">
        <v>1032</v>
      </c>
      <c r="F76" s="14" t="s">
        <v>936</v>
      </c>
      <c r="G76" s="67" t="s">
        <v>819</v>
      </c>
      <c r="H76" s="67" t="s">
        <v>1027</v>
      </c>
      <c r="I76" s="67" t="s">
        <v>578</v>
      </c>
      <c r="J76" s="67"/>
      <c r="K76" s="67"/>
      <c r="L76" s="67"/>
      <c r="M76" s="101">
        <v>2018</v>
      </c>
      <c r="N76" s="100">
        <v>2020</v>
      </c>
      <c r="O76" s="103">
        <f t="shared" si="21"/>
        <v>303768.69</v>
      </c>
      <c r="P76" s="104">
        <v>258203.38</v>
      </c>
      <c r="Q76" s="103">
        <v>0</v>
      </c>
      <c r="R76" s="102">
        <v>45565.31</v>
      </c>
    </row>
    <row r="77" spans="1:18" ht="39" customHeight="1" x14ac:dyDescent="0.25">
      <c r="A77" s="40" t="s">
        <v>853</v>
      </c>
      <c r="B77" s="272" t="s">
        <v>307</v>
      </c>
      <c r="C77" s="37" t="s">
        <v>1110</v>
      </c>
      <c r="D77" s="14" t="s">
        <v>1031</v>
      </c>
      <c r="E77" s="14" t="s">
        <v>1032</v>
      </c>
      <c r="F77" s="14" t="s">
        <v>929</v>
      </c>
      <c r="G77" s="67" t="s">
        <v>819</v>
      </c>
      <c r="H77" s="67" t="s">
        <v>1027</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854</v>
      </c>
      <c r="B78" s="272" t="s">
        <v>308</v>
      </c>
      <c r="C78" s="37" t="s">
        <v>1241</v>
      </c>
      <c r="D78" s="14" t="s">
        <v>1031</v>
      </c>
      <c r="E78" s="14" t="s">
        <v>1032</v>
      </c>
      <c r="F78" s="14" t="s">
        <v>929</v>
      </c>
      <c r="G78" s="67" t="s">
        <v>819</v>
      </c>
      <c r="H78" s="67" t="s">
        <v>1027</v>
      </c>
      <c r="I78" s="67" t="s">
        <v>578</v>
      </c>
      <c r="J78" s="67"/>
      <c r="K78" s="67"/>
      <c r="L78" s="67"/>
      <c r="M78" s="101">
        <v>2018</v>
      </c>
      <c r="N78" s="100">
        <v>2021</v>
      </c>
      <c r="O78" s="103">
        <f t="shared" si="21"/>
        <v>463889.80000000005</v>
      </c>
      <c r="P78" s="104">
        <v>394306.33</v>
      </c>
      <c r="Q78" s="103">
        <v>0</v>
      </c>
      <c r="R78" s="102">
        <v>69583.47</v>
      </c>
    </row>
    <row r="79" spans="1:18" ht="39" customHeight="1" x14ac:dyDescent="0.25">
      <c r="A79" s="40" t="s">
        <v>928</v>
      </c>
      <c r="B79" s="272" t="s">
        <v>309</v>
      </c>
      <c r="C79" s="58" t="s">
        <v>48</v>
      </c>
      <c r="D79" s="14" t="s">
        <v>1025</v>
      </c>
      <c r="E79" s="14" t="s">
        <v>1032</v>
      </c>
      <c r="F79" s="14" t="s">
        <v>922</v>
      </c>
      <c r="G79" s="14" t="s">
        <v>819</v>
      </c>
      <c r="H79" s="21" t="s">
        <v>1027</v>
      </c>
      <c r="I79" s="21" t="s">
        <v>578</v>
      </c>
      <c r="J79" s="21"/>
      <c r="K79" s="21"/>
      <c r="L79" s="21"/>
      <c r="M79" s="98">
        <v>2017</v>
      </c>
      <c r="N79" s="107">
        <v>2019</v>
      </c>
      <c r="O79" s="103">
        <f t="shared" si="21"/>
        <v>254452.66999999998</v>
      </c>
      <c r="P79" s="104">
        <v>216284.77</v>
      </c>
      <c r="Q79" s="105">
        <v>0</v>
      </c>
      <c r="R79" s="102">
        <v>38167.9</v>
      </c>
    </row>
    <row r="80" spans="1:18" ht="39" customHeight="1" x14ac:dyDescent="0.25">
      <c r="A80" s="40" t="s">
        <v>1490</v>
      </c>
      <c r="B80" s="272" t="s">
        <v>310</v>
      </c>
      <c r="C80" s="58" t="s">
        <v>2274</v>
      </c>
      <c r="D80" s="14" t="s">
        <v>1025</v>
      </c>
      <c r="E80" s="14" t="s">
        <v>1032</v>
      </c>
      <c r="F80" s="14" t="s">
        <v>922</v>
      </c>
      <c r="G80" s="14" t="s">
        <v>819</v>
      </c>
      <c r="H80" s="21" t="s">
        <v>1027</v>
      </c>
      <c r="I80" s="21" t="s">
        <v>578</v>
      </c>
      <c r="J80" s="21"/>
      <c r="K80" s="21"/>
      <c r="L80" s="21"/>
      <c r="M80" s="98">
        <v>2019</v>
      </c>
      <c r="N80" s="107">
        <v>2020</v>
      </c>
      <c r="O80" s="103">
        <f t="shared" si="21"/>
        <v>186230.86000000002</v>
      </c>
      <c r="P80" s="104">
        <v>158296.23000000001</v>
      </c>
      <c r="Q80" s="105">
        <v>0</v>
      </c>
      <c r="R80" s="102">
        <v>27934.63</v>
      </c>
    </row>
    <row r="81" spans="1:19" ht="39" customHeight="1" x14ac:dyDescent="0.25">
      <c r="A81" s="40" t="s">
        <v>950</v>
      </c>
      <c r="B81" s="272" t="s">
        <v>311</v>
      </c>
      <c r="C81" s="58" t="s">
        <v>38</v>
      </c>
      <c r="D81" s="14" t="s">
        <v>1022</v>
      </c>
      <c r="E81" s="14" t="s">
        <v>1032</v>
      </c>
      <c r="F81" s="14" t="s">
        <v>937</v>
      </c>
      <c r="G81" s="14" t="s">
        <v>819</v>
      </c>
      <c r="H81" s="21" t="s">
        <v>1027</v>
      </c>
      <c r="I81" s="21"/>
      <c r="J81" s="21"/>
      <c r="K81" s="21"/>
      <c r="L81" s="21"/>
      <c r="M81" s="98">
        <v>2019</v>
      </c>
      <c r="N81" s="107">
        <v>2021</v>
      </c>
      <c r="O81" s="103">
        <f t="shared" si="21"/>
        <v>516307</v>
      </c>
      <c r="P81" s="104">
        <v>387036.08</v>
      </c>
      <c r="Q81" s="105">
        <v>0</v>
      </c>
      <c r="R81" s="102">
        <v>129270.92</v>
      </c>
    </row>
    <row r="82" spans="1:19" ht="39" customHeight="1" x14ac:dyDescent="0.25">
      <c r="A82" s="40" t="s">
        <v>953</v>
      </c>
      <c r="B82" s="272" t="s">
        <v>312</v>
      </c>
      <c r="C82" s="58" t="s">
        <v>40</v>
      </c>
      <c r="D82" s="14" t="s">
        <v>1022</v>
      </c>
      <c r="E82" s="14" t="s">
        <v>1032</v>
      </c>
      <c r="F82" s="14" t="s">
        <v>937</v>
      </c>
      <c r="G82" s="14" t="s">
        <v>819</v>
      </c>
      <c r="H82" s="21" t="s">
        <v>1027</v>
      </c>
      <c r="I82" s="21"/>
      <c r="J82" s="21"/>
      <c r="K82" s="21"/>
      <c r="L82" s="21" t="s">
        <v>540</v>
      </c>
      <c r="M82" s="98">
        <v>2017</v>
      </c>
      <c r="N82" s="107">
        <v>2023</v>
      </c>
      <c r="O82" s="103">
        <f t="shared" si="21"/>
        <v>103137.5</v>
      </c>
      <c r="P82" s="104">
        <v>94775</v>
      </c>
      <c r="Q82" s="105">
        <v>0</v>
      </c>
      <c r="R82" s="102">
        <v>8362.5</v>
      </c>
    </row>
    <row r="83" spans="1:19" ht="39" customHeight="1" x14ac:dyDescent="0.25">
      <c r="A83" s="40" t="s">
        <v>37</v>
      </c>
      <c r="B83" s="272" t="s">
        <v>1269</v>
      </c>
      <c r="C83" s="58" t="s">
        <v>2268</v>
      </c>
      <c r="D83" s="14" t="s">
        <v>1028</v>
      </c>
      <c r="E83" s="14" t="s">
        <v>1032</v>
      </c>
      <c r="F83" s="14" t="s">
        <v>935</v>
      </c>
      <c r="G83" s="14" t="s">
        <v>819</v>
      </c>
      <c r="H83" s="21" t="s">
        <v>1027</v>
      </c>
      <c r="I83" s="21" t="s">
        <v>578</v>
      </c>
      <c r="J83" s="21"/>
      <c r="K83" s="21"/>
      <c r="L83" s="21"/>
      <c r="M83" s="98">
        <v>2019</v>
      </c>
      <c r="N83" s="107">
        <v>2021</v>
      </c>
      <c r="O83" s="103">
        <f t="shared" si="21"/>
        <v>497125.63</v>
      </c>
      <c r="P83" s="104">
        <v>321815.62</v>
      </c>
      <c r="Q83" s="105">
        <v>0</v>
      </c>
      <c r="R83" s="326">
        <f>138025.59+37284.42</f>
        <v>175310.01</v>
      </c>
    </row>
    <row r="84" spans="1:19" ht="39" customHeight="1" x14ac:dyDescent="0.25">
      <c r="A84" s="40" t="s">
        <v>39</v>
      </c>
      <c r="B84" s="272" t="s">
        <v>1270</v>
      </c>
      <c r="C84" s="58" t="s">
        <v>1271</v>
      </c>
      <c r="D84" s="14" t="s">
        <v>1030</v>
      </c>
      <c r="E84" s="14" t="s">
        <v>1032</v>
      </c>
      <c r="F84" s="14" t="s">
        <v>925</v>
      </c>
      <c r="G84" s="14" t="s">
        <v>819</v>
      </c>
      <c r="H84" s="21" t="s">
        <v>1027</v>
      </c>
      <c r="I84" s="21" t="s">
        <v>578</v>
      </c>
      <c r="J84" s="21"/>
      <c r="K84" s="21"/>
      <c r="L84" s="21"/>
      <c r="M84" s="98">
        <v>2020</v>
      </c>
      <c r="N84" s="107">
        <v>2023</v>
      </c>
      <c r="O84" s="103">
        <f t="shared" si="21"/>
        <v>150980.38</v>
      </c>
      <c r="P84" s="104">
        <v>128333.33</v>
      </c>
      <c r="Q84" s="105">
        <v>0</v>
      </c>
      <c r="R84" s="104">
        <v>22647.05</v>
      </c>
    </row>
    <row r="85" spans="1:19" ht="39" customHeight="1" x14ac:dyDescent="0.25">
      <c r="A85" s="40" t="s">
        <v>1268</v>
      </c>
      <c r="B85" s="272" t="s">
        <v>1442</v>
      </c>
      <c r="C85" s="58" t="s">
        <v>2269</v>
      </c>
      <c r="D85" s="14" t="s">
        <v>927</v>
      </c>
      <c r="E85" s="14" t="s">
        <v>1032</v>
      </c>
      <c r="F85" s="14" t="s">
        <v>936</v>
      </c>
      <c r="G85" s="14" t="s">
        <v>819</v>
      </c>
      <c r="H85" s="21" t="s">
        <v>1027</v>
      </c>
      <c r="I85" s="21" t="s">
        <v>578</v>
      </c>
      <c r="J85" s="21"/>
      <c r="K85" s="21"/>
      <c r="L85" s="536"/>
      <c r="M85" s="98">
        <v>2020</v>
      </c>
      <c r="N85" s="107">
        <v>2020</v>
      </c>
      <c r="O85" s="103">
        <f t="shared" si="21"/>
        <v>350000</v>
      </c>
      <c r="P85" s="104">
        <v>260630.59</v>
      </c>
      <c r="Q85" s="105">
        <v>0</v>
      </c>
      <c r="R85" s="104">
        <v>89369.41</v>
      </c>
    </row>
    <row r="86" spans="1:19" ht="39" customHeight="1" x14ac:dyDescent="0.25">
      <c r="A86" s="40" t="s">
        <v>2270</v>
      </c>
      <c r="B86" s="272" t="s">
        <v>2271</v>
      </c>
      <c r="C86" s="58" t="s">
        <v>2272</v>
      </c>
      <c r="D86" s="14" t="s">
        <v>1031</v>
      </c>
      <c r="E86" s="14" t="s">
        <v>1032</v>
      </c>
      <c r="F86" s="14" t="s">
        <v>929</v>
      </c>
      <c r="G86" s="14" t="s">
        <v>819</v>
      </c>
      <c r="H86" s="21" t="s">
        <v>1027</v>
      </c>
      <c r="I86" s="21" t="s">
        <v>578</v>
      </c>
      <c r="J86" s="21"/>
      <c r="K86" s="21"/>
      <c r="L86" s="21"/>
      <c r="M86" s="98">
        <v>2020</v>
      </c>
      <c r="N86" s="107">
        <v>2022</v>
      </c>
      <c r="O86" s="103">
        <f t="shared" si="21"/>
        <v>251686.38</v>
      </c>
      <c r="P86" s="104">
        <v>213921.38</v>
      </c>
      <c r="Q86" s="105">
        <v>0</v>
      </c>
      <c r="R86" s="104">
        <v>37765</v>
      </c>
    </row>
    <row r="87" spans="1:19" ht="39" customHeight="1" x14ac:dyDescent="0.25">
      <c r="A87" s="250" t="s">
        <v>646</v>
      </c>
      <c r="B87" s="276"/>
      <c r="C87" s="250" t="s">
        <v>1038</v>
      </c>
      <c r="D87" s="252"/>
      <c r="E87" s="252"/>
      <c r="F87" s="252"/>
      <c r="G87" s="252"/>
      <c r="H87" s="252"/>
      <c r="I87" s="252"/>
      <c r="J87" s="252"/>
      <c r="K87" s="252"/>
      <c r="L87" s="252"/>
      <c r="M87" s="251"/>
      <c r="N87" s="251"/>
      <c r="O87" s="249">
        <f>SUM(O88:O100)</f>
        <v>7982058.0999999996</v>
      </c>
      <c r="P87" s="249">
        <f>SUM(P88:P100)</f>
        <v>6299395.25</v>
      </c>
      <c r="Q87" s="249">
        <f>SUM(Q88:Q100)</f>
        <v>0</v>
      </c>
      <c r="R87" s="249">
        <f>SUM(R88:R100)</f>
        <v>1682662.85</v>
      </c>
    </row>
    <row r="88" spans="1:19" ht="39" customHeight="1" x14ac:dyDescent="0.25">
      <c r="A88" s="40" t="s">
        <v>675</v>
      </c>
      <c r="B88" s="160" t="s">
        <v>313</v>
      </c>
      <c r="C88" s="40" t="s">
        <v>1017</v>
      </c>
      <c r="D88" s="14" t="s">
        <v>1028</v>
      </c>
      <c r="E88" s="14" t="s">
        <v>1032</v>
      </c>
      <c r="F88" s="14" t="s">
        <v>935</v>
      </c>
      <c r="G88" s="14" t="s">
        <v>896</v>
      </c>
      <c r="H88" s="14" t="s">
        <v>1033</v>
      </c>
      <c r="I88" s="14" t="s">
        <v>1024</v>
      </c>
      <c r="J88" s="14"/>
      <c r="K88" s="14"/>
      <c r="L88" s="14"/>
      <c r="M88" s="94">
        <v>2017</v>
      </c>
      <c r="N88" s="97">
        <v>2017</v>
      </c>
      <c r="O88" s="104">
        <f>P88+Q88+R88</f>
        <v>17545</v>
      </c>
      <c r="P88" s="104">
        <v>14913.25</v>
      </c>
      <c r="Q88" s="105">
        <v>0</v>
      </c>
      <c r="R88" s="104">
        <v>2631.75</v>
      </c>
    </row>
    <row r="89" spans="1:19" ht="39" customHeight="1" x14ac:dyDescent="0.25">
      <c r="A89" s="40" t="s">
        <v>676</v>
      </c>
      <c r="B89" s="272" t="s">
        <v>314</v>
      </c>
      <c r="C89" s="40" t="s">
        <v>1018</v>
      </c>
      <c r="D89" s="14" t="s">
        <v>1028</v>
      </c>
      <c r="E89" s="14" t="s">
        <v>1032</v>
      </c>
      <c r="F89" s="14" t="s">
        <v>935</v>
      </c>
      <c r="G89" s="14" t="s">
        <v>820</v>
      </c>
      <c r="H89" s="14" t="s">
        <v>1027</v>
      </c>
      <c r="I89" s="14" t="s">
        <v>1024</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1465</v>
      </c>
      <c r="B90" s="280" t="s">
        <v>315</v>
      </c>
      <c r="C90" s="23" t="s">
        <v>574</v>
      </c>
      <c r="D90" s="11" t="s">
        <v>573</v>
      </c>
      <c r="E90" s="11" t="s">
        <v>1032</v>
      </c>
      <c r="F90" s="11" t="s">
        <v>894</v>
      </c>
      <c r="G90" s="68" t="s">
        <v>819</v>
      </c>
      <c r="H90" s="22" t="s">
        <v>1027</v>
      </c>
      <c r="I90" s="11" t="s">
        <v>1024</v>
      </c>
      <c r="J90" s="11"/>
      <c r="K90" s="11"/>
      <c r="L90" s="11"/>
      <c r="M90" s="94">
        <v>2018</v>
      </c>
      <c r="N90" s="94">
        <v>2019</v>
      </c>
      <c r="O90" s="104">
        <f t="shared" si="22"/>
        <v>827754</v>
      </c>
      <c r="P90" s="106">
        <v>293760</v>
      </c>
      <c r="Q90" s="106">
        <v>0</v>
      </c>
      <c r="R90" s="104">
        <v>533994</v>
      </c>
    </row>
    <row r="91" spans="1:19" ht="39" customHeight="1" x14ac:dyDescent="0.25">
      <c r="A91" s="40" t="s">
        <v>677</v>
      </c>
      <c r="B91" s="280" t="s">
        <v>316</v>
      </c>
      <c r="C91" s="23" t="s">
        <v>575</v>
      </c>
      <c r="D91" s="11" t="s">
        <v>573</v>
      </c>
      <c r="E91" s="11" t="s">
        <v>1032</v>
      </c>
      <c r="F91" s="11" t="s">
        <v>894</v>
      </c>
      <c r="G91" s="68" t="s">
        <v>819</v>
      </c>
      <c r="H91" s="22" t="s">
        <v>1027</v>
      </c>
      <c r="I91" s="11" t="s">
        <v>1024</v>
      </c>
      <c r="J91" s="11"/>
      <c r="K91" s="11"/>
      <c r="L91" s="11"/>
      <c r="M91" s="94">
        <v>2018</v>
      </c>
      <c r="N91" s="94">
        <v>2019</v>
      </c>
      <c r="O91" s="104">
        <f t="shared" si="22"/>
        <v>75204</v>
      </c>
      <c r="P91" s="106">
        <v>35698</v>
      </c>
      <c r="Q91" s="106">
        <v>0</v>
      </c>
      <c r="R91" s="104">
        <v>39506</v>
      </c>
    </row>
    <row r="92" spans="1:19" ht="39" customHeight="1" x14ac:dyDescent="0.25">
      <c r="A92" s="40" t="s">
        <v>678</v>
      </c>
      <c r="B92" s="280" t="s">
        <v>317</v>
      </c>
      <c r="C92" s="23" t="s">
        <v>184</v>
      </c>
      <c r="D92" s="11" t="s">
        <v>573</v>
      </c>
      <c r="E92" s="11" t="s">
        <v>1032</v>
      </c>
      <c r="F92" s="11" t="s">
        <v>894</v>
      </c>
      <c r="G92" s="68" t="s">
        <v>819</v>
      </c>
      <c r="H92" s="22" t="s">
        <v>1027</v>
      </c>
      <c r="I92" s="11" t="s">
        <v>1024</v>
      </c>
      <c r="J92" s="11"/>
      <c r="K92" s="11"/>
      <c r="L92" s="11"/>
      <c r="M92" s="94">
        <v>2018</v>
      </c>
      <c r="N92" s="94">
        <v>2019</v>
      </c>
      <c r="O92" s="104">
        <f t="shared" si="22"/>
        <v>82952</v>
      </c>
      <c r="P92" s="106">
        <v>35698</v>
      </c>
      <c r="Q92" s="106">
        <v>0</v>
      </c>
      <c r="R92" s="104">
        <v>47254</v>
      </c>
    </row>
    <row r="93" spans="1:19" ht="39" customHeight="1" x14ac:dyDescent="0.25">
      <c r="A93" s="40" t="s">
        <v>679</v>
      </c>
      <c r="B93" s="272" t="s">
        <v>318</v>
      </c>
      <c r="C93" s="23" t="s">
        <v>762</v>
      </c>
      <c r="D93" s="11" t="s">
        <v>763</v>
      </c>
      <c r="E93" s="11" t="s">
        <v>1032</v>
      </c>
      <c r="F93" s="11" t="s">
        <v>764</v>
      </c>
      <c r="G93" s="12" t="s">
        <v>820</v>
      </c>
      <c r="H93" s="11" t="s">
        <v>1027</v>
      </c>
      <c r="I93" s="11"/>
      <c r="J93" s="11"/>
      <c r="K93" s="11"/>
      <c r="L93" s="11"/>
      <c r="M93" s="94">
        <v>2019</v>
      </c>
      <c r="N93" s="94">
        <v>2021</v>
      </c>
      <c r="O93" s="104">
        <f t="shared" si="22"/>
        <v>179941.57</v>
      </c>
      <c r="P93" s="104">
        <v>152950.32</v>
      </c>
      <c r="Q93" s="104">
        <v>0</v>
      </c>
      <c r="R93" s="104">
        <v>26991.25</v>
      </c>
      <c r="S93" s="57"/>
    </row>
    <row r="94" spans="1:19" ht="39" customHeight="1" x14ac:dyDescent="0.25">
      <c r="A94" s="40" t="s">
        <v>680</v>
      </c>
      <c r="B94" s="272" t="s">
        <v>319</v>
      </c>
      <c r="C94" s="23" t="s">
        <v>1261</v>
      </c>
      <c r="D94" s="10" t="s">
        <v>763</v>
      </c>
      <c r="E94" s="10" t="s">
        <v>1032</v>
      </c>
      <c r="F94" s="10" t="s">
        <v>764</v>
      </c>
      <c r="G94" s="12" t="s">
        <v>896</v>
      </c>
      <c r="H94" s="10" t="s">
        <v>1033</v>
      </c>
      <c r="I94" s="10"/>
      <c r="J94" s="10"/>
      <c r="K94" s="10"/>
      <c r="L94" s="10"/>
      <c r="M94" s="94">
        <v>2016</v>
      </c>
      <c r="N94" s="94">
        <v>2017</v>
      </c>
      <c r="O94" s="104">
        <f t="shared" si="22"/>
        <v>14750</v>
      </c>
      <c r="P94" s="104">
        <v>12537.5</v>
      </c>
      <c r="Q94" s="104">
        <v>0</v>
      </c>
      <c r="R94" s="104">
        <v>2212.5</v>
      </c>
      <c r="S94" s="57"/>
    </row>
    <row r="95" spans="1:19" ht="39" customHeight="1" x14ac:dyDescent="0.25">
      <c r="A95" s="40" t="s">
        <v>681</v>
      </c>
      <c r="B95" s="280" t="s">
        <v>320</v>
      </c>
      <c r="C95" s="23" t="s">
        <v>2264</v>
      </c>
      <c r="D95" s="11" t="s">
        <v>573</v>
      </c>
      <c r="E95" s="11" t="s">
        <v>1032</v>
      </c>
      <c r="F95" s="11" t="s">
        <v>894</v>
      </c>
      <c r="G95" s="12" t="s">
        <v>896</v>
      </c>
      <c r="H95" s="22" t="s">
        <v>1033</v>
      </c>
      <c r="I95" s="11" t="s">
        <v>578</v>
      </c>
      <c r="J95" s="11"/>
      <c r="K95" s="11"/>
      <c r="L95" s="11"/>
      <c r="M95" s="94">
        <v>2018</v>
      </c>
      <c r="N95" s="94">
        <v>2019</v>
      </c>
      <c r="O95" s="104">
        <f t="shared" si="22"/>
        <v>239943</v>
      </c>
      <c r="P95" s="104">
        <v>203951.55</v>
      </c>
      <c r="Q95" s="104">
        <v>0</v>
      </c>
      <c r="R95" s="104">
        <v>35991.449999999997</v>
      </c>
    </row>
    <row r="96" spans="1:19" ht="39" customHeight="1" x14ac:dyDescent="0.25">
      <c r="A96" s="40" t="s">
        <v>682</v>
      </c>
      <c r="B96" s="272" t="s">
        <v>1438</v>
      </c>
      <c r="C96" s="23" t="s">
        <v>1439</v>
      </c>
      <c r="D96" s="11" t="s">
        <v>763</v>
      </c>
      <c r="E96" s="11" t="s">
        <v>1032</v>
      </c>
      <c r="F96" s="11" t="s">
        <v>764</v>
      </c>
      <c r="G96" s="12" t="s">
        <v>820</v>
      </c>
      <c r="H96" s="11" t="s">
        <v>1027</v>
      </c>
      <c r="I96" s="11"/>
      <c r="J96" s="11"/>
      <c r="K96" s="11"/>
      <c r="L96" s="11"/>
      <c r="M96" s="94">
        <v>2020</v>
      </c>
      <c r="N96" s="94">
        <v>2022</v>
      </c>
      <c r="O96" s="104">
        <f t="shared" si="22"/>
        <v>348066.94</v>
      </c>
      <c r="P96" s="104">
        <v>295856.90000000002</v>
      </c>
      <c r="Q96" s="104">
        <v>0</v>
      </c>
      <c r="R96" s="104">
        <v>52210.04</v>
      </c>
    </row>
    <row r="97" spans="1:18" ht="39" customHeight="1" x14ac:dyDescent="0.25">
      <c r="A97" s="40" t="s">
        <v>1437</v>
      </c>
      <c r="B97" s="272" t="s">
        <v>2222</v>
      </c>
      <c r="C97" s="23" t="s">
        <v>2223</v>
      </c>
      <c r="D97" s="14" t="s">
        <v>1028</v>
      </c>
      <c r="E97" s="14" t="s">
        <v>1032</v>
      </c>
      <c r="F97" s="14" t="s">
        <v>935</v>
      </c>
      <c r="G97" s="14" t="s">
        <v>820</v>
      </c>
      <c r="H97" s="14" t="s">
        <v>1027</v>
      </c>
      <c r="I97" s="11"/>
      <c r="J97" s="11"/>
      <c r="K97" s="11"/>
      <c r="L97" s="11"/>
      <c r="M97" s="94">
        <v>2020</v>
      </c>
      <c r="N97" s="94">
        <v>2022</v>
      </c>
      <c r="O97" s="104">
        <f t="shared" ref="O97:O100" si="23">P97+Q97+R97</f>
        <v>100000</v>
      </c>
      <c r="P97" s="104">
        <v>72513.38</v>
      </c>
      <c r="Q97" s="104">
        <v>0</v>
      </c>
      <c r="R97" s="104">
        <v>27486.62</v>
      </c>
    </row>
    <row r="98" spans="1:18" ht="39" customHeight="1" x14ac:dyDescent="0.25">
      <c r="A98" s="40" t="s">
        <v>2221</v>
      </c>
      <c r="B98" s="272" t="s">
        <v>2225</v>
      </c>
      <c r="C98" s="23" t="s">
        <v>2226</v>
      </c>
      <c r="D98" s="10" t="s">
        <v>573</v>
      </c>
      <c r="E98" s="10" t="s">
        <v>1032</v>
      </c>
      <c r="F98" s="10" t="s">
        <v>894</v>
      </c>
      <c r="G98" s="8" t="s">
        <v>820</v>
      </c>
      <c r="H98" s="11" t="s">
        <v>1027</v>
      </c>
      <c r="I98" s="10"/>
      <c r="J98" s="10"/>
      <c r="K98" s="10"/>
      <c r="L98" s="10"/>
      <c r="M98" s="94">
        <v>2020</v>
      </c>
      <c r="N98" s="95">
        <v>2022</v>
      </c>
      <c r="O98" s="104">
        <f t="shared" si="23"/>
        <v>1810000</v>
      </c>
      <c r="P98" s="105">
        <v>1538500</v>
      </c>
      <c r="Q98" s="104">
        <v>0</v>
      </c>
      <c r="R98" s="105">
        <v>271500</v>
      </c>
    </row>
    <row r="99" spans="1:18" ht="39" customHeight="1" x14ac:dyDescent="0.25">
      <c r="A99" s="40" t="s">
        <v>2233</v>
      </c>
      <c r="B99" s="272" t="s">
        <v>2228</v>
      </c>
      <c r="C99" s="23" t="s">
        <v>2229</v>
      </c>
      <c r="D99" s="10" t="s">
        <v>573</v>
      </c>
      <c r="E99" s="10" t="s">
        <v>1032</v>
      </c>
      <c r="F99" s="10" t="s">
        <v>894</v>
      </c>
      <c r="G99" s="8" t="s">
        <v>820</v>
      </c>
      <c r="H99" s="11" t="s">
        <v>1027</v>
      </c>
      <c r="I99" s="10"/>
      <c r="J99" s="10"/>
      <c r="K99" s="10"/>
      <c r="L99" s="10"/>
      <c r="M99" s="94">
        <v>2020</v>
      </c>
      <c r="N99" s="95">
        <v>2022</v>
      </c>
      <c r="O99" s="104">
        <f t="shared" si="23"/>
        <v>2141378.35</v>
      </c>
      <c r="P99" s="105">
        <v>1820171.6</v>
      </c>
      <c r="Q99" s="104">
        <v>0</v>
      </c>
      <c r="R99" s="105">
        <v>321206.75</v>
      </c>
    </row>
    <row r="100" spans="1:18" ht="39" customHeight="1" x14ac:dyDescent="0.25">
      <c r="A100" s="40" t="s">
        <v>2234</v>
      </c>
      <c r="B100" s="272" t="s">
        <v>2231</v>
      </c>
      <c r="C100" s="23" t="s">
        <v>2232</v>
      </c>
      <c r="D100" s="10" t="s">
        <v>573</v>
      </c>
      <c r="E100" s="10" t="s">
        <v>1032</v>
      </c>
      <c r="F100" s="10" t="s">
        <v>894</v>
      </c>
      <c r="G100" s="8" t="s">
        <v>820</v>
      </c>
      <c r="H100" s="11" t="s">
        <v>1027</v>
      </c>
      <c r="I100" s="10"/>
      <c r="J100" s="10"/>
      <c r="K100" s="10"/>
      <c r="L100" s="10"/>
      <c r="M100" s="94">
        <v>2020</v>
      </c>
      <c r="N100" s="95">
        <v>2022</v>
      </c>
      <c r="O100" s="104">
        <f t="shared" si="23"/>
        <v>1020000</v>
      </c>
      <c r="P100" s="105">
        <v>867000</v>
      </c>
      <c r="Q100" s="104">
        <v>0</v>
      </c>
      <c r="R100" s="105">
        <v>153000</v>
      </c>
    </row>
    <row r="101" spans="1:18" ht="39" customHeight="1" x14ac:dyDescent="0.25">
      <c r="A101" s="250" t="s">
        <v>647</v>
      </c>
      <c r="B101" s="276"/>
      <c r="C101" s="250" t="s">
        <v>1039</v>
      </c>
      <c r="D101" s="252"/>
      <c r="E101" s="252"/>
      <c r="F101" s="252"/>
      <c r="G101" s="252"/>
      <c r="H101" s="252"/>
      <c r="I101" s="252"/>
      <c r="J101" s="252"/>
      <c r="K101" s="252"/>
      <c r="L101" s="252"/>
      <c r="M101" s="251"/>
      <c r="N101" s="251"/>
      <c r="O101" s="249">
        <f>SUM(O102:O116)</f>
        <v>6394342.9300000006</v>
      </c>
      <c r="P101" s="249">
        <f t="shared" ref="P101:R101" si="24">SUM(P102:P116)</f>
        <v>2437496.5099999998</v>
      </c>
      <c r="Q101" s="249">
        <f t="shared" si="24"/>
        <v>0</v>
      </c>
      <c r="R101" s="249">
        <f t="shared" si="24"/>
        <v>3956846.42</v>
      </c>
    </row>
    <row r="102" spans="1:18" ht="78" customHeight="1" x14ac:dyDescent="0.25">
      <c r="A102" s="40" t="s">
        <v>683</v>
      </c>
      <c r="B102" s="160" t="s">
        <v>321</v>
      </c>
      <c r="C102" s="40" t="s">
        <v>1272</v>
      </c>
      <c r="D102" s="14" t="s">
        <v>1028</v>
      </c>
      <c r="E102" s="14" t="s">
        <v>1032</v>
      </c>
      <c r="F102" s="14" t="s">
        <v>935</v>
      </c>
      <c r="G102" s="14" t="s">
        <v>821</v>
      </c>
      <c r="H102" s="14" t="s">
        <v>1027</v>
      </c>
      <c r="I102" s="14" t="s">
        <v>1024</v>
      </c>
      <c r="J102" s="14"/>
      <c r="K102" s="14"/>
      <c r="L102" s="14"/>
      <c r="M102" s="93">
        <v>2018</v>
      </c>
      <c r="N102" s="93">
        <v>2020</v>
      </c>
      <c r="O102" s="104">
        <f>P102+Q102+R102</f>
        <v>178538.19</v>
      </c>
      <c r="P102" s="104">
        <v>145117.39000000001</v>
      </c>
      <c r="Q102" s="104">
        <v>0</v>
      </c>
      <c r="R102" s="104">
        <v>33420.800000000003</v>
      </c>
    </row>
    <row r="103" spans="1:18" ht="39" customHeight="1" x14ac:dyDescent="0.25">
      <c r="A103" s="40" t="s">
        <v>684</v>
      </c>
      <c r="B103" s="160" t="s">
        <v>322</v>
      </c>
      <c r="C103" s="37" t="s">
        <v>1020</v>
      </c>
      <c r="D103" s="67" t="s">
        <v>1022</v>
      </c>
      <c r="E103" s="67" t="s">
        <v>1032</v>
      </c>
      <c r="F103" s="67" t="s">
        <v>937</v>
      </c>
      <c r="G103" s="8" t="s">
        <v>821</v>
      </c>
      <c r="H103" s="67" t="s">
        <v>1027</v>
      </c>
      <c r="I103" s="67" t="s">
        <v>1024</v>
      </c>
      <c r="J103" s="67"/>
      <c r="K103" s="67"/>
      <c r="L103" s="67"/>
      <c r="M103" s="101">
        <v>2017</v>
      </c>
      <c r="N103" s="100">
        <v>2020</v>
      </c>
      <c r="O103" s="104">
        <f t="shared" ref="O103:O112" si="25">P103+Q103+R103</f>
        <v>120410.93</v>
      </c>
      <c r="P103" s="104">
        <v>102349.29</v>
      </c>
      <c r="Q103" s="104">
        <v>0</v>
      </c>
      <c r="R103" s="104">
        <v>18061.64</v>
      </c>
    </row>
    <row r="104" spans="1:18" ht="39" customHeight="1" x14ac:dyDescent="0.25">
      <c r="A104" s="40" t="s">
        <v>685</v>
      </c>
      <c r="B104" s="160" t="s">
        <v>323</v>
      </c>
      <c r="C104" s="54" t="s">
        <v>842</v>
      </c>
      <c r="D104" s="11" t="s">
        <v>1030</v>
      </c>
      <c r="E104" s="11" t="s">
        <v>1032</v>
      </c>
      <c r="F104" s="11" t="s">
        <v>925</v>
      </c>
      <c r="G104" s="8" t="s">
        <v>820</v>
      </c>
      <c r="H104" s="11" t="s">
        <v>1027</v>
      </c>
      <c r="I104" s="11" t="s">
        <v>1024</v>
      </c>
      <c r="J104" s="11"/>
      <c r="K104" s="11"/>
      <c r="L104" s="11"/>
      <c r="M104" s="101">
        <v>2020</v>
      </c>
      <c r="N104" s="100">
        <v>2021</v>
      </c>
      <c r="O104" s="104">
        <f t="shared" si="25"/>
        <v>347544</v>
      </c>
      <c r="P104" s="104">
        <v>295412</v>
      </c>
      <c r="Q104" s="105">
        <v>0</v>
      </c>
      <c r="R104" s="104">
        <v>52132</v>
      </c>
    </row>
    <row r="105" spans="1:18" ht="39" customHeight="1" x14ac:dyDescent="0.25">
      <c r="A105" s="40" t="s">
        <v>686</v>
      </c>
      <c r="B105" s="160" t="s">
        <v>324</v>
      </c>
      <c r="C105" s="37" t="s">
        <v>954</v>
      </c>
      <c r="D105" s="67" t="s">
        <v>1025</v>
      </c>
      <c r="E105" s="67" t="s">
        <v>1032</v>
      </c>
      <c r="F105" s="67" t="s">
        <v>922</v>
      </c>
      <c r="G105" s="67" t="s">
        <v>821</v>
      </c>
      <c r="H105" s="67" t="s">
        <v>1027</v>
      </c>
      <c r="I105" s="14" t="s">
        <v>1024</v>
      </c>
      <c r="J105" s="14"/>
      <c r="K105" s="14"/>
      <c r="L105" s="67"/>
      <c r="M105" s="101">
        <v>2017</v>
      </c>
      <c r="N105" s="100" t="s">
        <v>2267</v>
      </c>
      <c r="O105" s="104">
        <f t="shared" si="25"/>
        <v>203799.9</v>
      </c>
      <c r="P105" s="102">
        <v>173229.91</v>
      </c>
      <c r="Q105" s="103">
        <v>0</v>
      </c>
      <c r="R105" s="102">
        <v>30569.99</v>
      </c>
    </row>
    <row r="106" spans="1:18" ht="39" customHeight="1" x14ac:dyDescent="0.25">
      <c r="A106" s="37" t="s">
        <v>687</v>
      </c>
      <c r="B106" s="160" t="s">
        <v>325</v>
      </c>
      <c r="C106" s="28" t="s">
        <v>44</v>
      </c>
      <c r="D106" s="27" t="s">
        <v>1031</v>
      </c>
      <c r="E106" s="27" t="s">
        <v>1032</v>
      </c>
      <c r="F106" s="27" t="s">
        <v>929</v>
      </c>
      <c r="G106" s="27" t="s">
        <v>821</v>
      </c>
      <c r="H106" s="36" t="s">
        <v>1027</v>
      </c>
      <c r="I106" s="537"/>
      <c r="J106" s="537"/>
      <c r="K106" s="537"/>
      <c r="L106" s="27"/>
      <c r="M106" s="108">
        <v>2018</v>
      </c>
      <c r="N106" s="108">
        <v>2020</v>
      </c>
      <c r="O106" s="104">
        <f t="shared" si="25"/>
        <v>168342.00999999998</v>
      </c>
      <c r="P106" s="102">
        <v>143090.01999999999</v>
      </c>
      <c r="Q106" s="103">
        <v>0</v>
      </c>
      <c r="R106" s="102">
        <v>25251.99</v>
      </c>
    </row>
    <row r="107" spans="1:18" ht="39" customHeight="1" x14ac:dyDescent="0.25">
      <c r="A107" s="40" t="s">
        <v>688</v>
      </c>
      <c r="B107" s="160" t="s">
        <v>326</v>
      </c>
      <c r="C107" s="28" t="s">
        <v>17</v>
      </c>
      <c r="D107" s="13" t="s">
        <v>927</v>
      </c>
      <c r="E107" s="13" t="s">
        <v>1032</v>
      </c>
      <c r="F107" s="32" t="s">
        <v>936</v>
      </c>
      <c r="G107" s="27" t="s">
        <v>821</v>
      </c>
      <c r="H107" s="13" t="s">
        <v>1027</v>
      </c>
      <c r="I107" s="10" t="s">
        <v>578</v>
      </c>
      <c r="J107" s="10"/>
      <c r="K107" s="10"/>
      <c r="L107" s="10"/>
      <c r="M107" s="94">
        <v>2020</v>
      </c>
      <c r="N107" s="109">
        <v>2020</v>
      </c>
      <c r="O107" s="104">
        <f t="shared" si="25"/>
        <v>362800</v>
      </c>
      <c r="P107" s="106">
        <v>224179.89</v>
      </c>
      <c r="Q107" s="106">
        <v>0</v>
      </c>
      <c r="R107" s="106">
        <v>138620.10999999999</v>
      </c>
    </row>
    <row r="108" spans="1:18" ht="39" customHeight="1" x14ac:dyDescent="0.25">
      <c r="A108" s="37" t="s">
        <v>689</v>
      </c>
      <c r="B108" s="535" t="s">
        <v>327</v>
      </c>
      <c r="C108" s="23" t="s">
        <v>897</v>
      </c>
      <c r="D108" s="10" t="s">
        <v>573</v>
      </c>
      <c r="E108" s="10" t="s">
        <v>1032</v>
      </c>
      <c r="F108" s="10" t="s">
        <v>894</v>
      </c>
      <c r="G108" s="9" t="s">
        <v>821</v>
      </c>
      <c r="H108" s="24" t="s">
        <v>1027</v>
      </c>
      <c r="I108" s="10" t="s">
        <v>1024</v>
      </c>
      <c r="J108" s="10"/>
      <c r="K108" s="10"/>
      <c r="L108" s="10"/>
      <c r="M108" s="94">
        <v>2017</v>
      </c>
      <c r="N108" s="94">
        <v>2018</v>
      </c>
      <c r="O108" s="104">
        <f t="shared" si="25"/>
        <v>1133405.57</v>
      </c>
      <c r="P108" s="106">
        <v>335362.46000000002</v>
      </c>
      <c r="Q108" s="106">
        <v>0</v>
      </c>
      <c r="R108" s="106">
        <v>798043.11</v>
      </c>
    </row>
    <row r="109" spans="1:18" ht="39" customHeight="1" x14ac:dyDescent="0.25">
      <c r="A109" s="37" t="s">
        <v>690</v>
      </c>
      <c r="B109" s="535" t="s">
        <v>328</v>
      </c>
      <c r="C109" s="23" t="s">
        <v>2262</v>
      </c>
      <c r="D109" s="10" t="s">
        <v>573</v>
      </c>
      <c r="E109" s="10" t="s">
        <v>1032</v>
      </c>
      <c r="F109" s="10" t="s">
        <v>894</v>
      </c>
      <c r="G109" s="9" t="s">
        <v>821</v>
      </c>
      <c r="H109" s="24" t="s">
        <v>1027</v>
      </c>
      <c r="I109" s="10" t="s">
        <v>1024</v>
      </c>
      <c r="J109" s="10"/>
      <c r="K109" s="10"/>
      <c r="L109" s="10"/>
      <c r="M109" s="94">
        <v>2017</v>
      </c>
      <c r="N109" s="94">
        <v>2018</v>
      </c>
      <c r="O109" s="104">
        <f t="shared" si="25"/>
        <v>1699859.06</v>
      </c>
      <c r="P109" s="106">
        <v>180000</v>
      </c>
      <c r="Q109" s="106">
        <v>0</v>
      </c>
      <c r="R109" s="106">
        <v>1519859.06</v>
      </c>
    </row>
    <row r="110" spans="1:18" ht="39" customHeight="1" x14ac:dyDescent="0.25">
      <c r="A110" s="37" t="s">
        <v>691</v>
      </c>
      <c r="B110" s="160" t="s">
        <v>329</v>
      </c>
      <c r="C110" s="23" t="s">
        <v>50</v>
      </c>
      <c r="D110" s="10" t="s">
        <v>763</v>
      </c>
      <c r="E110" s="10" t="s">
        <v>1032</v>
      </c>
      <c r="F110" s="10" t="s">
        <v>764</v>
      </c>
      <c r="G110" s="9" t="s">
        <v>821</v>
      </c>
      <c r="H110" s="10" t="s">
        <v>1027</v>
      </c>
      <c r="I110" s="10"/>
      <c r="J110" s="10"/>
      <c r="K110" s="10"/>
      <c r="L110" s="10"/>
      <c r="M110" s="94">
        <v>2018</v>
      </c>
      <c r="N110" s="95">
        <v>2020</v>
      </c>
      <c r="O110" s="104">
        <f t="shared" si="25"/>
        <v>182265.84</v>
      </c>
      <c r="P110" s="105">
        <v>154925.96</v>
      </c>
      <c r="Q110" s="104">
        <v>0</v>
      </c>
      <c r="R110" s="105">
        <v>27339.88</v>
      </c>
    </row>
    <row r="111" spans="1:18" ht="39" customHeight="1" x14ac:dyDescent="0.25">
      <c r="A111" s="37" t="s">
        <v>692</v>
      </c>
      <c r="B111" s="160" t="s">
        <v>330</v>
      </c>
      <c r="C111" s="472" t="s">
        <v>2070</v>
      </c>
      <c r="D111" s="10" t="s">
        <v>1022</v>
      </c>
      <c r="E111" s="10" t="s">
        <v>1032</v>
      </c>
      <c r="F111" s="10" t="s">
        <v>937</v>
      </c>
      <c r="G111" s="9" t="s">
        <v>821</v>
      </c>
      <c r="H111" s="10" t="s">
        <v>1027</v>
      </c>
      <c r="I111" s="10" t="s">
        <v>578</v>
      </c>
      <c r="J111" s="10"/>
      <c r="K111" s="10"/>
      <c r="L111" s="10"/>
      <c r="M111" s="94">
        <v>2020</v>
      </c>
      <c r="N111" s="95">
        <v>2023</v>
      </c>
      <c r="O111" s="104">
        <f t="shared" si="25"/>
        <v>43269.04</v>
      </c>
      <c r="P111" s="105">
        <v>36778.68</v>
      </c>
      <c r="Q111" s="104">
        <v>0</v>
      </c>
      <c r="R111" s="105">
        <v>6490.36</v>
      </c>
    </row>
    <row r="112" spans="1:18" ht="39" customHeight="1" x14ac:dyDescent="0.25">
      <c r="A112" s="489" t="s">
        <v>1450</v>
      </c>
      <c r="B112" s="490" t="s">
        <v>1448</v>
      </c>
      <c r="C112" s="472" t="s">
        <v>1449</v>
      </c>
      <c r="D112" s="447" t="s">
        <v>1030</v>
      </c>
      <c r="E112" s="447" t="s">
        <v>1032</v>
      </c>
      <c r="F112" s="447" t="s">
        <v>925</v>
      </c>
      <c r="G112" s="454" t="s">
        <v>821</v>
      </c>
      <c r="H112" s="447" t="s">
        <v>1027</v>
      </c>
      <c r="I112" s="447"/>
      <c r="J112" s="447"/>
      <c r="K112" s="447"/>
      <c r="L112" s="447"/>
      <c r="M112" s="491">
        <v>2019</v>
      </c>
      <c r="N112" s="492">
        <v>2022</v>
      </c>
      <c r="O112" s="493">
        <f t="shared" si="25"/>
        <v>382993.86</v>
      </c>
      <c r="P112" s="494">
        <v>250673.88</v>
      </c>
      <c r="Q112" s="493">
        <v>0</v>
      </c>
      <c r="R112" s="494">
        <v>132319.98000000001</v>
      </c>
    </row>
    <row r="113" spans="1:18" ht="39" customHeight="1" x14ac:dyDescent="0.25">
      <c r="A113" s="489" t="s">
        <v>1736</v>
      </c>
      <c r="B113" s="490" t="s">
        <v>1737</v>
      </c>
      <c r="C113" s="472" t="s">
        <v>1738</v>
      </c>
      <c r="D113" s="447" t="s">
        <v>1031</v>
      </c>
      <c r="E113" s="447" t="s">
        <v>1032</v>
      </c>
      <c r="F113" s="447" t="s">
        <v>929</v>
      </c>
      <c r="G113" s="454" t="s">
        <v>821</v>
      </c>
      <c r="H113" s="447" t="s">
        <v>1027</v>
      </c>
      <c r="I113" s="447"/>
      <c r="J113" s="447"/>
      <c r="K113" s="447"/>
      <c r="L113" s="447"/>
      <c r="M113" s="491">
        <v>2020</v>
      </c>
      <c r="N113" s="492">
        <v>2022</v>
      </c>
      <c r="O113" s="493">
        <f t="shared" ref="O113" si="26">P113+Q113+R113</f>
        <v>167568.99000000002</v>
      </c>
      <c r="P113" s="494">
        <v>142433.64000000001</v>
      </c>
      <c r="Q113" s="493">
        <v>0</v>
      </c>
      <c r="R113" s="494">
        <v>25135.35</v>
      </c>
    </row>
    <row r="114" spans="1:18" s="495" customFormat="1" ht="39" customHeight="1" x14ac:dyDescent="0.25">
      <c r="A114" s="489" t="s">
        <v>2072</v>
      </c>
      <c r="B114" s="490" t="s">
        <v>2192</v>
      </c>
      <c r="C114" s="472" t="s">
        <v>2193</v>
      </c>
      <c r="D114" s="447" t="s">
        <v>573</v>
      </c>
      <c r="E114" s="447" t="s">
        <v>1032</v>
      </c>
      <c r="F114" s="447" t="s">
        <v>894</v>
      </c>
      <c r="G114" s="454" t="s">
        <v>821</v>
      </c>
      <c r="H114" s="447" t="s">
        <v>1027</v>
      </c>
      <c r="I114" s="447"/>
      <c r="J114" s="447"/>
      <c r="K114" s="447"/>
      <c r="L114" s="447"/>
      <c r="M114" s="491">
        <v>2020</v>
      </c>
      <c r="N114" s="492">
        <v>2020</v>
      </c>
      <c r="O114" s="493">
        <f t="shared" ref="O114" si="27">P114+Q114+R114</f>
        <v>1056810</v>
      </c>
      <c r="P114" s="494">
        <v>129256.63</v>
      </c>
      <c r="Q114" s="493">
        <v>0</v>
      </c>
      <c r="R114" s="494">
        <v>927553.37</v>
      </c>
    </row>
    <row r="115" spans="1:18" s="495" customFormat="1" ht="39" customHeight="1" x14ac:dyDescent="0.25">
      <c r="A115" s="489" t="s">
        <v>2191</v>
      </c>
      <c r="B115" s="490" t="s">
        <v>2297</v>
      </c>
      <c r="C115" s="472" t="s">
        <v>2298</v>
      </c>
      <c r="D115" s="592" t="s">
        <v>1028</v>
      </c>
      <c r="E115" s="592" t="s">
        <v>1032</v>
      </c>
      <c r="F115" s="592" t="s">
        <v>935</v>
      </c>
      <c r="G115" s="592" t="s">
        <v>821</v>
      </c>
      <c r="H115" s="592" t="s">
        <v>1027</v>
      </c>
      <c r="I115" s="447"/>
      <c r="J115" s="447"/>
      <c r="K115" s="447"/>
      <c r="L115" s="447"/>
      <c r="M115" s="491">
        <v>2020</v>
      </c>
      <c r="N115" s="492">
        <v>2021</v>
      </c>
      <c r="O115" s="493">
        <f t="shared" ref="O115" si="28">P115+Q115+R115</f>
        <v>224282</v>
      </c>
      <c r="P115" s="494">
        <v>20601.25</v>
      </c>
      <c r="Q115" s="493">
        <v>0</v>
      </c>
      <c r="R115" s="494">
        <v>203680.75</v>
      </c>
    </row>
    <row r="116" spans="1:18" s="495" customFormat="1" ht="39" customHeight="1" x14ac:dyDescent="0.25">
      <c r="A116" s="489" t="s">
        <v>2300</v>
      </c>
      <c r="B116" s="490" t="s">
        <v>2301</v>
      </c>
      <c r="C116" s="472" t="s">
        <v>2302</v>
      </c>
      <c r="D116" s="593" t="s">
        <v>927</v>
      </c>
      <c r="E116" s="593" t="s">
        <v>1032</v>
      </c>
      <c r="F116" s="515" t="s">
        <v>936</v>
      </c>
      <c r="G116" s="594" t="s">
        <v>821</v>
      </c>
      <c r="H116" s="593" t="s">
        <v>1027</v>
      </c>
      <c r="I116" s="447"/>
      <c r="J116" s="447"/>
      <c r="K116" s="447"/>
      <c r="L116" s="447" t="s">
        <v>540</v>
      </c>
      <c r="M116" s="491">
        <v>2021</v>
      </c>
      <c r="N116" s="492">
        <v>2021</v>
      </c>
      <c r="O116" s="493">
        <f t="shared" ref="O116" si="29">P116+Q116+R116</f>
        <v>122453.54</v>
      </c>
      <c r="P116" s="494">
        <v>104085.51</v>
      </c>
      <c r="Q116" s="493">
        <v>0</v>
      </c>
      <c r="R116" s="494">
        <v>18368.03</v>
      </c>
    </row>
    <row r="117" spans="1:18" ht="39" customHeight="1" x14ac:dyDescent="0.25">
      <c r="A117" s="250" t="s">
        <v>648</v>
      </c>
      <c r="B117" s="276"/>
      <c r="C117" s="250" t="s">
        <v>1040</v>
      </c>
      <c r="D117" s="252"/>
      <c r="E117" s="252"/>
      <c r="F117" s="252"/>
      <c r="G117" s="252"/>
      <c r="H117" s="252"/>
      <c r="I117" s="252"/>
      <c r="J117" s="252"/>
      <c r="K117" s="252"/>
      <c r="L117" s="252"/>
      <c r="M117" s="251"/>
      <c r="N117" s="251"/>
      <c r="O117" s="249">
        <f>O118+O119</f>
        <v>1285172.51</v>
      </c>
      <c r="P117" s="249">
        <f t="shared" ref="P117:R117" si="30">P118+P119</f>
        <v>1092396.6200000001</v>
      </c>
      <c r="Q117" s="249">
        <f t="shared" si="30"/>
        <v>0</v>
      </c>
      <c r="R117" s="249">
        <f t="shared" si="30"/>
        <v>192775.89</v>
      </c>
    </row>
    <row r="118" spans="1:18" ht="39" customHeight="1" x14ac:dyDescent="0.25">
      <c r="A118" s="37" t="s">
        <v>693</v>
      </c>
      <c r="B118" s="160" t="s">
        <v>331</v>
      </c>
      <c r="C118" s="28" t="s">
        <v>1124</v>
      </c>
      <c r="D118" s="14" t="s">
        <v>1030</v>
      </c>
      <c r="E118" s="67" t="s">
        <v>1032</v>
      </c>
      <c r="F118" s="67" t="s">
        <v>925</v>
      </c>
      <c r="G118" s="67" t="s">
        <v>31</v>
      </c>
      <c r="H118" s="67" t="s">
        <v>1027</v>
      </c>
      <c r="I118" s="67"/>
      <c r="J118" s="67"/>
      <c r="K118" s="67"/>
      <c r="L118" s="67"/>
      <c r="M118" s="100" t="s">
        <v>1273</v>
      </c>
      <c r="N118" s="101">
        <v>2020</v>
      </c>
      <c r="O118" s="104">
        <f>P118+Q118+R118</f>
        <v>580492.01</v>
      </c>
      <c r="P118" s="102">
        <v>493418.2</v>
      </c>
      <c r="Q118" s="103">
        <v>0</v>
      </c>
      <c r="R118" s="102">
        <v>87073.81</v>
      </c>
    </row>
    <row r="119" spans="1:18" ht="39" customHeight="1" x14ac:dyDescent="0.25">
      <c r="A119" s="37" t="s">
        <v>694</v>
      </c>
      <c r="B119" s="160" t="s">
        <v>2236</v>
      </c>
      <c r="C119" s="40" t="s">
        <v>2237</v>
      </c>
      <c r="D119" s="14" t="s">
        <v>1028</v>
      </c>
      <c r="E119" s="14" t="s">
        <v>1032</v>
      </c>
      <c r="F119" s="14" t="s">
        <v>935</v>
      </c>
      <c r="G119" s="14" t="s">
        <v>31</v>
      </c>
      <c r="H119" s="14" t="s">
        <v>1027</v>
      </c>
      <c r="I119" s="67"/>
      <c r="J119" s="67"/>
      <c r="K119" s="67"/>
      <c r="L119" s="67"/>
      <c r="M119" s="100" t="s">
        <v>2238</v>
      </c>
      <c r="N119" s="101">
        <v>2022</v>
      </c>
      <c r="O119" s="104">
        <f>P119+Q119+R119</f>
        <v>704680.5</v>
      </c>
      <c r="P119" s="102">
        <v>598978.42000000004</v>
      </c>
      <c r="Q119" s="103">
        <v>0</v>
      </c>
      <c r="R119" s="102">
        <v>105702.08</v>
      </c>
    </row>
    <row r="120" spans="1:18" ht="39" customHeight="1" x14ac:dyDescent="0.25">
      <c r="A120" s="230" t="s">
        <v>1054</v>
      </c>
      <c r="B120" s="228"/>
      <c r="C120" s="223" t="s">
        <v>1057</v>
      </c>
      <c r="D120" s="229"/>
      <c r="E120" s="229"/>
      <c r="F120" s="229"/>
      <c r="G120" s="229"/>
      <c r="H120" s="229"/>
      <c r="I120" s="229"/>
      <c r="J120" s="229"/>
      <c r="K120" s="229"/>
      <c r="L120" s="229"/>
      <c r="M120" s="228"/>
      <c r="N120" s="228"/>
      <c r="O120" s="226">
        <f t="shared" ref="O120:R120" si="31">O121+O144</f>
        <v>51771555.739999995</v>
      </c>
      <c r="P120" s="226">
        <f t="shared" ref="P120:Q120" si="32">P121+P144</f>
        <v>38701444.25999999</v>
      </c>
      <c r="Q120" s="226">
        <f t="shared" si="32"/>
        <v>3703509.89</v>
      </c>
      <c r="R120" s="226">
        <f t="shared" si="31"/>
        <v>9366601.5899999999</v>
      </c>
    </row>
    <row r="121" spans="1:18" ht="60" customHeight="1" x14ac:dyDescent="0.25">
      <c r="A121" s="212" t="s">
        <v>1055</v>
      </c>
      <c r="B121" s="237"/>
      <c r="C121" s="234" t="s">
        <v>1058</v>
      </c>
      <c r="D121" s="213"/>
      <c r="E121" s="213"/>
      <c r="F121" s="213"/>
      <c r="G121" s="213"/>
      <c r="H121" s="213"/>
      <c r="I121" s="213"/>
      <c r="J121" s="213"/>
      <c r="K121" s="213"/>
      <c r="L121" s="213"/>
      <c r="M121" s="237"/>
      <c r="N121" s="237"/>
      <c r="O121" s="235">
        <f t="shared" ref="O121:R121" si="33">O122+O136+O137+O138</f>
        <v>50801536.069999993</v>
      </c>
      <c r="P121" s="235">
        <f t="shared" ref="P121:Q121" si="34">P122+P136+P137+P138</f>
        <v>37877921.319999993</v>
      </c>
      <c r="Q121" s="235">
        <f t="shared" si="34"/>
        <v>3703509.89</v>
      </c>
      <c r="R121" s="235">
        <f t="shared" si="33"/>
        <v>9220104.8599999994</v>
      </c>
    </row>
    <row r="122" spans="1:18" ht="39" customHeight="1" x14ac:dyDescent="0.25">
      <c r="A122" s="244" t="s">
        <v>157</v>
      </c>
      <c r="B122" s="252"/>
      <c r="C122" s="244" t="s">
        <v>161</v>
      </c>
      <c r="D122" s="252"/>
      <c r="E122" s="252"/>
      <c r="F122" s="252"/>
      <c r="G122" s="252"/>
      <c r="H122" s="252"/>
      <c r="I122" s="252"/>
      <c r="J122" s="252"/>
      <c r="K122" s="252"/>
      <c r="L122" s="252"/>
      <c r="M122" s="251"/>
      <c r="N122" s="251"/>
      <c r="O122" s="249">
        <f>SUM(O123:O135)</f>
        <v>22772228.169999998</v>
      </c>
      <c r="P122" s="249">
        <f t="shared" ref="P122:R122" si="35">SUM(P123:P135)</f>
        <v>17904870.569999997</v>
      </c>
      <c r="Q122" s="249">
        <f t="shared" si="35"/>
        <v>1941181.79</v>
      </c>
      <c r="R122" s="249">
        <f t="shared" si="35"/>
        <v>2926175.81</v>
      </c>
    </row>
    <row r="123" spans="1:18" ht="39" customHeight="1" x14ac:dyDescent="0.25">
      <c r="A123" s="23" t="s">
        <v>223</v>
      </c>
      <c r="B123" s="160" t="s">
        <v>332</v>
      </c>
      <c r="C123" s="23" t="s">
        <v>224</v>
      </c>
      <c r="D123" s="11" t="s">
        <v>1031</v>
      </c>
      <c r="E123" s="11" t="s">
        <v>1029</v>
      </c>
      <c r="F123" s="11" t="s">
        <v>929</v>
      </c>
      <c r="G123" s="11" t="s">
        <v>25</v>
      </c>
      <c r="H123" s="22" t="s">
        <v>1027</v>
      </c>
      <c r="I123" s="11"/>
      <c r="J123" s="11"/>
      <c r="K123" s="11"/>
      <c r="L123" s="11"/>
      <c r="M123" s="94">
        <v>2017</v>
      </c>
      <c r="N123" s="94">
        <v>2019</v>
      </c>
      <c r="O123" s="104">
        <f>P123+Q123+R123</f>
        <v>1158000</v>
      </c>
      <c r="P123" s="104">
        <v>627358.43999999994</v>
      </c>
      <c r="Q123" s="104">
        <v>0</v>
      </c>
      <c r="R123" s="104">
        <v>530641.56000000006</v>
      </c>
    </row>
    <row r="124" spans="1:18" ht="39" customHeight="1" x14ac:dyDescent="0.25">
      <c r="A124" s="23" t="s">
        <v>586</v>
      </c>
      <c r="B124" s="535" t="s">
        <v>333</v>
      </c>
      <c r="C124" s="23" t="s">
        <v>58</v>
      </c>
      <c r="D124" s="11" t="s">
        <v>2123</v>
      </c>
      <c r="E124" s="11" t="s">
        <v>534</v>
      </c>
      <c r="F124" s="11" t="s">
        <v>894</v>
      </c>
      <c r="G124" s="39" t="s">
        <v>59</v>
      </c>
      <c r="H124" s="22" t="s">
        <v>1033</v>
      </c>
      <c r="I124" s="11" t="s">
        <v>1024</v>
      </c>
      <c r="J124" s="11"/>
      <c r="K124" s="11"/>
      <c r="L124" s="11"/>
      <c r="M124" s="94">
        <v>2017</v>
      </c>
      <c r="N124" s="94">
        <v>2020</v>
      </c>
      <c r="O124" s="104">
        <f t="shared" ref="O124:O135" si="36">P124+Q124+R124</f>
        <v>11584800</v>
      </c>
      <c r="P124" s="104">
        <v>9847080</v>
      </c>
      <c r="Q124" s="104">
        <v>1737720</v>
      </c>
      <c r="R124" s="104">
        <v>0</v>
      </c>
    </row>
    <row r="125" spans="1:18" ht="39" customHeight="1" x14ac:dyDescent="0.25">
      <c r="A125" s="23" t="s">
        <v>587</v>
      </c>
      <c r="B125" s="535" t="s">
        <v>334</v>
      </c>
      <c r="C125" s="23" t="s">
        <v>576</v>
      </c>
      <c r="D125" s="11" t="s">
        <v>2124</v>
      </c>
      <c r="E125" s="11" t="s">
        <v>1029</v>
      </c>
      <c r="F125" s="11" t="s">
        <v>894</v>
      </c>
      <c r="G125" s="39" t="s">
        <v>25</v>
      </c>
      <c r="H125" s="22" t="s">
        <v>1027</v>
      </c>
      <c r="I125" s="11" t="s">
        <v>1024</v>
      </c>
      <c r="J125" s="11"/>
      <c r="K125" s="11"/>
      <c r="L125" s="11"/>
      <c r="M125" s="94">
        <v>2018</v>
      </c>
      <c r="N125" s="94">
        <v>2020</v>
      </c>
      <c r="O125" s="104">
        <f t="shared" si="36"/>
        <v>1280767</v>
      </c>
      <c r="P125" s="104">
        <v>1021767</v>
      </c>
      <c r="Q125" s="104">
        <v>0</v>
      </c>
      <c r="R125" s="104">
        <v>259000</v>
      </c>
    </row>
    <row r="126" spans="1:18" ht="39" customHeight="1" x14ac:dyDescent="0.25">
      <c r="A126" s="23" t="s">
        <v>588</v>
      </c>
      <c r="B126" s="535" t="s">
        <v>335</v>
      </c>
      <c r="C126" s="23" t="s">
        <v>796</v>
      </c>
      <c r="D126" s="11" t="s">
        <v>2125</v>
      </c>
      <c r="E126" s="11" t="s">
        <v>1029</v>
      </c>
      <c r="F126" s="11" t="s">
        <v>894</v>
      </c>
      <c r="G126" s="39" t="s">
        <v>25</v>
      </c>
      <c r="H126" s="22" t="s">
        <v>1027</v>
      </c>
      <c r="I126" s="11" t="s">
        <v>1024</v>
      </c>
      <c r="J126" s="11"/>
      <c r="K126" s="11"/>
      <c r="L126" s="11"/>
      <c r="M126" s="94">
        <v>2018</v>
      </c>
      <c r="N126" s="94">
        <v>2020</v>
      </c>
      <c r="O126" s="104">
        <f t="shared" si="36"/>
        <v>2322686.7199999997</v>
      </c>
      <c r="P126" s="104">
        <v>1021767</v>
      </c>
      <c r="Q126" s="104">
        <v>0</v>
      </c>
      <c r="R126" s="104">
        <v>1300919.72</v>
      </c>
    </row>
    <row r="127" spans="1:18" ht="64.5" customHeight="1" x14ac:dyDescent="0.25">
      <c r="A127" s="23" t="s">
        <v>589</v>
      </c>
      <c r="B127" s="535" t="s">
        <v>336</v>
      </c>
      <c r="C127" s="23" t="s">
        <v>2261</v>
      </c>
      <c r="D127" s="11" t="s">
        <v>2126</v>
      </c>
      <c r="E127" s="11" t="s">
        <v>1029</v>
      </c>
      <c r="F127" s="11" t="s">
        <v>894</v>
      </c>
      <c r="G127" s="14" t="s">
        <v>898</v>
      </c>
      <c r="H127" s="22" t="s">
        <v>1027</v>
      </c>
      <c r="I127" s="11" t="s">
        <v>1024</v>
      </c>
      <c r="J127" s="11"/>
      <c r="K127" s="11"/>
      <c r="L127" s="11"/>
      <c r="M127" s="94">
        <v>2017</v>
      </c>
      <c r="N127" s="94">
        <v>2020</v>
      </c>
      <c r="O127" s="104">
        <f t="shared" si="36"/>
        <v>1471479</v>
      </c>
      <c r="P127" s="106">
        <v>1250757</v>
      </c>
      <c r="Q127" s="106">
        <v>0</v>
      </c>
      <c r="R127" s="106">
        <v>220722</v>
      </c>
    </row>
    <row r="128" spans="1:18" ht="60" customHeight="1" x14ac:dyDescent="0.25">
      <c r="A128" s="23" t="s">
        <v>590</v>
      </c>
      <c r="B128" s="535" t="s">
        <v>337</v>
      </c>
      <c r="C128" s="23" t="s">
        <v>185</v>
      </c>
      <c r="D128" s="11" t="s">
        <v>189</v>
      </c>
      <c r="E128" s="11" t="s">
        <v>1029</v>
      </c>
      <c r="F128" s="11" t="s">
        <v>894</v>
      </c>
      <c r="G128" s="14" t="s">
        <v>898</v>
      </c>
      <c r="H128" s="22" t="s">
        <v>1027</v>
      </c>
      <c r="I128" s="11" t="s">
        <v>1024</v>
      </c>
      <c r="J128" s="11"/>
      <c r="K128" s="11"/>
      <c r="L128" s="11"/>
      <c r="M128" s="94">
        <v>2017</v>
      </c>
      <c r="N128" s="94">
        <v>2020</v>
      </c>
      <c r="O128" s="104">
        <f t="shared" si="36"/>
        <v>1312960.7000000002</v>
      </c>
      <c r="P128" s="106">
        <v>1116016.5900000001</v>
      </c>
      <c r="Q128" s="106">
        <v>0</v>
      </c>
      <c r="R128" s="106">
        <v>196944.11</v>
      </c>
    </row>
    <row r="129" spans="1:18" ht="39" customHeight="1" x14ac:dyDescent="0.25">
      <c r="A129" s="23" t="s">
        <v>591</v>
      </c>
      <c r="B129" s="535" t="s">
        <v>338</v>
      </c>
      <c r="C129" s="23" t="s">
        <v>797</v>
      </c>
      <c r="D129" s="11" t="s">
        <v>573</v>
      </c>
      <c r="E129" s="11" t="s">
        <v>1026</v>
      </c>
      <c r="F129" s="11" t="s">
        <v>894</v>
      </c>
      <c r="G129" s="67" t="s">
        <v>895</v>
      </c>
      <c r="H129" s="22" t="s">
        <v>1027</v>
      </c>
      <c r="I129" s="11" t="s">
        <v>1024</v>
      </c>
      <c r="J129" s="11"/>
      <c r="K129" s="11"/>
      <c r="L129" s="11"/>
      <c r="M129" s="94">
        <v>2017</v>
      </c>
      <c r="N129" s="94">
        <v>2019</v>
      </c>
      <c r="O129" s="104">
        <f t="shared" si="36"/>
        <v>1089122</v>
      </c>
      <c r="P129" s="106">
        <v>861236.34</v>
      </c>
      <c r="Q129" s="106">
        <v>75992.259999999995</v>
      </c>
      <c r="R129" s="106">
        <v>151893.4</v>
      </c>
    </row>
    <row r="130" spans="1:18" ht="39" customHeight="1" x14ac:dyDescent="0.25">
      <c r="A130" s="23" t="s">
        <v>592</v>
      </c>
      <c r="B130" s="535" t="s">
        <v>339</v>
      </c>
      <c r="C130" s="23" t="s">
        <v>798</v>
      </c>
      <c r="D130" s="11" t="s">
        <v>573</v>
      </c>
      <c r="E130" s="11" t="s">
        <v>1026</v>
      </c>
      <c r="F130" s="11" t="s">
        <v>894</v>
      </c>
      <c r="G130" s="67" t="s">
        <v>895</v>
      </c>
      <c r="H130" s="22" t="s">
        <v>1027</v>
      </c>
      <c r="I130" s="11" t="s">
        <v>1024</v>
      </c>
      <c r="J130" s="11"/>
      <c r="K130" s="11"/>
      <c r="L130" s="11"/>
      <c r="M130" s="94">
        <v>2017</v>
      </c>
      <c r="N130" s="94">
        <v>2019</v>
      </c>
      <c r="O130" s="104">
        <f t="shared" si="36"/>
        <v>1473386</v>
      </c>
      <c r="P130" s="106">
        <v>1252378</v>
      </c>
      <c r="Q130" s="106">
        <v>110504</v>
      </c>
      <c r="R130" s="106">
        <v>110504</v>
      </c>
    </row>
    <row r="131" spans="1:18" ht="54" customHeight="1" x14ac:dyDescent="0.25">
      <c r="A131" s="23" t="s">
        <v>593</v>
      </c>
      <c r="B131" s="535" t="s">
        <v>340</v>
      </c>
      <c r="C131" s="23" t="s">
        <v>111</v>
      </c>
      <c r="D131" s="11" t="s">
        <v>573</v>
      </c>
      <c r="E131" s="11" t="s">
        <v>1026</v>
      </c>
      <c r="F131" s="11" t="s">
        <v>894</v>
      </c>
      <c r="G131" s="67" t="s">
        <v>895</v>
      </c>
      <c r="H131" s="22" t="s">
        <v>1027</v>
      </c>
      <c r="I131" s="11" t="s">
        <v>1024</v>
      </c>
      <c r="J131" s="11"/>
      <c r="K131" s="11"/>
      <c r="L131" s="11"/>
      <c r="M131" s="94">
        <v>2017</v>
      </c>
      <c r="N131" s="94">
        <v>2019</v>
      </c>
      <c r="O131" s="104">
        <f t="shared" si="36"/>
        <v>226207.15999999997</v>
      </c>
      <c r="P131" s="106">
        <v>192276.08</v>
      </c>
      <c r="Q131" s="106">
        <v>16965.53</v>
      </c>
      <c r="R131" s="106">
        <v>16965.55</v>
      </c>
    </row>
    <row r="132" spans="1:18" ht="39" customHeight="1" x14ac:dyDescent="0.25">
      <c r="A132" s="23" t="s">
        <v>594</v>
      </c>
      <c r="B132" s="160" t="s">
        <v>341</v>
      </c>
      <c r="C132" s="23" t="s">
        <v>766</v>
      </c>
      <c r="D132" s="11" t="s">
        <v>763</v>
      </c>
      <c r="E132" s="11" t="s">
        <v>1029</v>
      </c>
      <c r="F132" s="11" t="s">
        <v>764</v>
      </c>
      <c r="G132" s="11" t="s">
        <v>25</v>
      </c>
      <c r="H132" s="22" t="s">
        <v>1027</v>
      </c>
      <c r="I132" s="11"/>
      <c r="J132" s="11"/>
      <c r="K132" s="11"/>
      <c r="L132" s="11"/>
      <c r="M132" s="94">
        <v>2018</v>
      </c>
      <c r="N132" s="94">
        <v>2020</v>
      </c>
      <c r="O132" s="104">
        <f t="shared" si="36"/>
        <v>107718.94</v>
      </c>
      <c r="P132" s="106">
        <v>80898.59</v>
      </c>
      <c r="Q132" s="106">
        <v>0</v>
      </c>
      <c r="R132" s="106">
        <v>26820.35</v>
      </c>
    </row>
    <row r="133" spans="1:18" ht="39" customHeight="1" x14ac:dyDescent="0.25">
      <c r="A133" s="23" t="s">
        <v>765</v>
      </c>
      <c r="B133" s="160" t="s">
        <v>342</v>
      </c>
      <c r="C133" s="28" t="s">
        <v>24</v>
      </c>
      <c r="D133" s="11" t="s">
        <v>1022</v>
      </c>
      <c r="E133" s="11" t="s">
        <v>1029</v>
      </c>
      <c r="F133" s="11" t="s">
        <v>937</v>
      </c>
      <c r="G133" s="39" t="s">
        <v>25</v>
      </c>
      <c r="H133" s="22" t="s">
        <v>1027</v>
      </c>
      <c r="I133" s="11"/>
      <c r="J133" s="11"/>
      <c r="K133" s="11"/>
      <c r="L133" s="11"/>
      <c r="M133" s="94">
        <v>2017</v>
      </c>
      <c r="N133" s="110">
        <v>2019</v>
      </c>
      <c r="O133" s="104">
        <f t="shared" si="36"/>
        <v>207906.16</v>
      </c>
      <c r="P133" s="106">
        <v>176720.23</v>
      </c>
      <c r="Q133" s="106">
        <v>0</v>
      </c>
      <c r="R133" s="106">
        <v>31185.93</v>
      </c>
    </row>
    <row r="134" spans="1:18" ht="39" customHeight="1" x14ac:dyDescent="0.25">
      <c r="A134" s="23" t="s">
        <v>767</v>
      </c>
      <c r="B134" s="160" t="s">
        <v>343</v>
      </c>
      <c r="C134" s="37" t="s">
        <v>891</v>
      </c>
      <c r="D134" s="67" t="s">
        <v>892</v>
      </c>
      <c r="E134" s="67" t="s">
        <v>1029</v>
      </c>
      <c r="F134" s="67" t="s">
        <v>936</v>
      </c>
      <c r="G134" s="14" t="s">
        <v>25</v>
      </c>
      <c r="H134" s="21" t="s">
        <v>1027</v>
      </c>
      <c r="I134" s="21"/>
      <c r="J134" s="21"/>
      <c r="K134" s="21"/>
      <c r="L134" s="21"/>
      <c r="M134" s="107">
        <v>2017</v>
      </c>
      <c r="N134" s="107">
        <v>2019</v>
      </c>
      <c r="O134" s="104">
        <f t="shared" si="36"/>
        <v>254108.18000000002</v>
      </c>
      <c r="P134" s="107">
        <v>215991.95</v>
      </c>
      <c r="Q134" s="107">
        <v>0</v>
      </c>
      <c r="R134" s="107">
        <v>38116.230000000003</v>
      </c>
    </row>
    <row r="135" spans="1:18" ht="39" customHeight="1" x14ac:dyDescent="0.25">
      <c r="A135" s="23" t="s">
        <v>43</v>
      </c>
      <c r="B135" s="160" t="s">
        <v>344</v>
      </c>
      <c r="C135" s="37" t="s">
        <v>1111</v>
      </c>
      <c r="D135" s="67" t="s">
        <v>1030</v>
      </c>
      <c r="E135" s="67" t="s">
        <v>1029</v>
      </c>
      <c r="F135" s="67" t="s">
        <v>925</v>
      </c>
      <c r="G135" s="14" t="s">
        <v>25</v>
      </c>
      <c r="H135" s="21" t="s">
        <v>1027</v>
      </c>
      <c r="I135" s="21"/>
      <c r="J135" s="21"/>
      <c r="K135" s="21"/>
      <c r="L135" s="21"/>
      <c r="M135" s="107">
        <v>2017</v>
      </c>
      <c r="N135" s="107">
        <v>2019</v>
      </c>
      <c r="O135" s="104">
        <f t="shared" si="36"/>
        <v>283086.31</v>
      </c>
      <c r="P135" s="107">
        <v>240623.35</v>
      </c>
      <c r="Q135" s="107">
        <v>0</v>
      </c>
      <c r="R135" s="107">
        <v>42462.96</v>
      </c>
    </row>
    <row r="136" spans="1:18" ht="39" customHeight="1" x14ac:dyDescent="0.25">
      <c r="A136" s="244" t="s">
        <v>158</v>
      </c>
      <c r="B136" s="252"/>
      <c r="C136" s="244" t="s">
        <v>162</v>
      </c>
      <c r="D136" s="252"/>
      <c r="E136" s="252"/>
      <c r="F136" s="252"/>
      <c r="G136" s="252"/>
      <c r="H136" s="252"/>
      <c r="I136" s="252"/>
      <c r="J136" s="252"/>
      <c r="K136" s="252"/>
      <c r="L136" s="252"/>
      <c r="M136" s="251"/>
      <c r="N136" s="251"/>
      <c r="O136" s="254">
        <v>0</v>
      </c>
      <c r="P136" s="254">
        <v>0</v>
      </c>
      <c r="Q136" s="254">
        <v>0</v>
      </c>
      <c r="R136" s="254">
        <v>0</v>
      </c>
    </row>
    <row r="137" spans="1:18" ht="39" customHeight="1" x14ac:dyDescent="0.25">
      <c r="A137" s="244" t="s">
        <v>159</v>
      </c>
      <c r="B137" s="252"/>
      <c r="C137" s="244" t="s">
        <v>163</v>
      </c>
      <c r="D137" s="252"/>
      <c r="E137" s="252"/>
      <c r="F137" s="252"/>
      <c r="G137" s="252"/>
      <c r="H137" s="252"/>
      <c r="I137" s="252"/>
      <c r="J137" s="252"/>
      <c r="K137" s="252"/>
      <c r="L137" s="252"/>
      <c r="M137" s="251"/>
      <c r="N137" s="251"/>
      <c r="O137" s="254">
        <v>0</v>
      </c>
      <c r="P137" s="254">
        <v>0</v>
      </c>
      <c r="Q137" s="254">
        <v>0</v>
      </c>
      <c r="R137" s="254">
        <v>0</v>
      </c>
    </row>
    <row r="138" spans="1:18" ht="39" customHeight="1" x14ac:dyDescent="0.25">
      <c r="A138" s="244" t="s">
        <v>160</v>
      </c>
      <c r="B138" s="252"/>
      <c r="C138" s="244" t="s">
        <v>164</v>
      </c>
      <c r="D138" s="252"/>
      <c r="E138" s="252"/>
      <c r="F138" s="252"/>
      <c r="G138" s="252"/>
      <c r="H138" s="252"/>
      <c r="I138" s="252"/>
      <c r="J138" s="252"/>
      <c r="K138" s="252"/>
      <c r="L138" s="252"/>
      <c r="M138" s="251"/>
      <c r="N138" s="251"/>
      <c r="O138" s="249">
        <f>SUM(O139:O142)</f>
        <v>28029307.899999999</v>
      </c>
      <c r="P138" s="249">
        <f t="shared" ref="P138:R138" si="37">SUM(P139:P142)</f>
        <v>19973050.75</v>
      </c>
      <c r="Q138" s="249">
        <f t="shared" si="37"/>
        <v>1762328.1</v>
      </c>
      <c r="R138" s="249">
        <f t="shared" si="37"/>
        <v>6293929.0499999998</v>
      </c>
    </row>
    <row r="139" spans="1:18" ht="39" customHeight="1" x14ac:dyDescent="0.25">
      <c r="A139" s="46" t="s">
        <v>546</v>
      </c>
      <c r="B139" s="535" t="s">
        <v>345</v>
      </c>
      <c r="C139" s="23" t="s">
        <v>577</v>
      </c>
      <c r="D139" s="11" t="s">
        <v>573</v>
      </c>
      <c r="E139" s="11" t="s">
        <v>1026</v>
      </c>
      <c r="F139" s="11" t="s">
        <v>894</v>
      </c>
      <c r="G139" s="67" t="s">
        <v>895</v>
      </c>
      <c r="H139" s="22" t="s">
        <v>1027</v>
      </c>
      <c r="I139" s="11" t="s">
        <v>1024</v>
      </c>
      <c r="J139" s="11"/>
      <c r="K139" s="11"/>
      <c r="L139" s="11"/>
      <c r="M139" s="110">
        <v>2019</v>
      </c>
      <c r="N139" s="110">
        <v>2021</v>
      </c>
      <c r="O139" s="104">
        <f>P139+Q139+R139</f>
        <v>9522599.3300000001</v>
      </c>
      <c r="P139" s="106">
        <v>7263715.0800000001</v>
      </c>
      <c r="Q139" s="106">
        <v>640915.77</v>
      </c>
      <c r="R139" s="106">
        <v>1617968.48</v>
      </c>
    </row>
    <row r="140" spans="1:18" ht="39" customHeight="1" x14ac:dyDescent="0.25">
      <c r="A140" s="46" t="s">
        <v>595</v>
      </c>
      <c r="B140" s="535" t="s">
        <v>1443</v>
      </c>
      <c r="C140" s="23" t="s">
        <v>799</v>
      </c>
      <c r="D140" s="11" t="s">
        <v>573</v>
      </c>
      <c r="E140" s="11" t="s">
        <v>1026</v>
      </c>
      <c r="F140" s="11" t="s">
        <v>894</v>
      </c>
      <c r="G140" s="67" t="s">
        <v>895</v>
      </c>
      <c r="H140" s="22" t="s">
        <v>1027</v>
      </c>
      <c r="I140" s="11" t="s">
        <v>1024</v>
      </c>
      <c r="J140" s="11"/>
      <c r="K140" s="11"/>
      <c r="L140" s="11"/>
      <c r="M140" s="110">
        <v>2019</v>
      </c>
      <c r="N140" s="110">
        <v>2021</v>
      </c>
      <c r="O140" s="104">
        <f t="shared" ref="O140:O142" si="38">P140+Q140+R140</f>
        <v>6978300</v>
      </c>
      <c r="P140" s="106">
        <v>4250000</v>
      </c>
      <c r="Q140" s="106">
        <v>375000</v>
      </c>
      <c r="R140" s="106">
        <v>2353300</v>
      </c>
    </row>
    <row r="141" spans="1:18" ht="39" customHeight="1" x14ac:dyDescent="0.25">
      <c r="A141" s="46" t="s">
        <v>596</v>
      </c>
      <c r="B141" s="535" t="s">
        <v>1445</v>
      </c>
      <c r="C141" s="23" t="s">
        <v>800</v>
      </c>
      <c r="D141" s="11" t="s">
        <v>573</v>
      </c>
      <c r="E141" s="11" t="s">
        <v>1026</v>
      </c>
      <c r="F141" s="11" t="s">
        <v>894</v>
      </c>
      <c r="G141" s="67" t="s">
        <v>895</v>
      </c>
      <c r="H141" s="22" t="s">
        <v>1027</v>
      </c>
      <c r="I141" s="11" t="s">
        <v>1024</v>
      </c>
      <c r="J141" s="11"/>
      <c r="K141" s="11"/>
      <c r="L141" s="11"/>
      <c r="M141" s="110">
        <v>2019</v>
      </c>
      <c r="N141" s="110">
        <v>2023</v>
      </c>
      <c r="O141" s="104">
        <f t="shared" si="38"/>
        <v>3296584.57</v>
      </c>
      <c r="P141" s="106">
        <v>2530215.67</v>
      </c>
      <c r="Q141" s="106">
        <v>223254.33</v>
      </c>
      <c r="R141" s="106">
        <v>543114.56999999995</v>
      </c>
    </row>
    <row r="142" spans="1:18" ht="54" customHeight="1" x14ac:dyDescent="0.25">
      <c r="A142" s="46" t="s">
        <v>597</v>
      </c>
      <c r="B142" s="535" t="s">
        <v>1444</v>
      </c>
      <c r="C142" s="23" t="s">
        <v>2239</v>
      </c>
      <c r="D142" s="11" t="s">
        <v>573</v>
      </c>
      <c r="E142" s="11" t="s">
        <v>1026</v>
      </c>
      <c r="F142" s="11" t="s">
        <v>894</v>
      </c>
      <c r="G142" s="67" t="s">
        <v>895</v>
      </c>
      <c r="H142" s="22" t="s">
        <v>1027</v>
      </c>
      <c r="I142" s="11" t="s">
        <v>1024</v>
      </c>
      <c r="J142" s="11"/>
      <c r="K142" s="11"/>
      <c r="L142" s="11"/>
      <c r="M142" s="110">
        <v>2019</v>
      </c>
      <c r="N142" s="110">
        <v>2022</v>
      </c>
      <c r="O142" s="104">
        <f t="shared" si="38"/>
        <v>8231824</v>
      </c>
      <c r="P142" s="106">
        <v>5929120</v>
      </c>
      <c r="Q142" s="106">
        <v>523158</v>
      </c>
      <c r="R142" s="106">
        <v>1779546</v>
      </c>
    </row>
    <row r="143" spans="1:18" ht="54" customHeight="1" x14ac:dyDescent="0.25">
      <c r="A143" s="46" t="s">
        <v>2253</v>
      </c>
      <c r="B143" s="535" t="s">
        <v>2255</v>
      </c>
      <c r="C143" s="23" t="s">
        <v>2254</v>
      </c>
      <c r="D143" s="11" t="s">
        <v>573</v>
      </c>
      <c r="E143" s="11" t="s">
        <v>1026</v>
      </c>
      <c r="F143" s="11" t="s">
        <v>894</v>
      </c>
      <c r="G143" s="67" t="s">
        <v>895</v>
      </c>
      <c r="H143" s="22" t="s">
        <v>1027</v>
      </c>
      <c r="I143" s="11" t="s">
        <v>1024</v>
      </c>
      <c r="J143" s="11"/>
      <c r="K143" s="11"/>
      <c r="L143" s="11"/>
      <c r="M143" s="110">
        <v>2020</v>
      </c>
      <c r="N143" s="110">
        <v>2022</v>
      </c>
      <c r="O143" s="104">
        <f t="shared" ref="O143" si="39">P143+Q143+R143</f>
        <v>28000000</v>
      </c>
      <c r="P143" s="106">
        <v>0</v>
      </c>
      <c r="Q143" s="106">
        <v>0</v>
      </c>
      <c r="R143" s="106">
        <v>28000000</v>
      </c>
    </row>
    <row r="144" spans="1:18" ht="39" customHeight="1" x14ac:dyDescent="0.25">
      <c r="A144" s="212" t="s">
        <v>1056</v>
      </c>
      <c r="B144" s="213"/>
      <c r="C144" s="212" t="s">
        <v>1059</v>
      </c>
      <c r="D144" s="213"/>
      <c r="E144" s="213"/>
      <c r="F144" s="213"/>
      <c r="G144" s="213"/>
      <c r="H144" s="213"/>
      <c r="I144" s="213"/>
      <c r="J144" s="213"/>
      <c r="K144" s="213"/>
      <c r="L144" s="213"/>
      <c r="M144" s="237"/>
      <c r="N144" s="237"/>
      <c r="O144" s="235">
        <f t="shared" ref="O144:R144" si="40">O145+O146+O150+O151</f>
        <v>970019.66999999993</v>
      </c>
      <c r="P144" s="235">
        <f t="shared" ref="P144:Q144" si="41">P145+P146+P150+P151</f>
        <v>823522.94</v>
      </c>
      <c r="Q144" s="235">
        <f t="shared" si="41"/>
        <v>0</v>
      </c>
      <c r="R144" s="235">
        <f t="shared" si="40"/>
        <v>146496.72999999998</v>
      </c>
    </row>
    <row r="145" spans="1:20" ht="39" customHeight="1" x14ac:dyDescent="0.25">
      <c r="A145" s="255" t="s">
        <v>165</v>
      </c>
      <c r="B145" s="252"/>
      <c r="C145" s="244" t="s">
        <v>166</v>
      </c>
      <c r="D145" s="252"/>
      <c r="E145" s="252"/>
      <c r="F145" s="252"/>
      <c r="G145" s="252"/>
      <c r="H145" s="252"/>
      <c r="I145" s="252"/>
      <c r="J145" s="252"/>
      <c r="K145" s="252"/>
      <c r="L145" s="252"/>
      <c r="M145" s="251"/>
      <c r="N145" s="251"/>
      <c r="O145" s="254">
        <v>0</v>
      </c>
      <c r="P145" s="254">
        <v>0</v>
      </c>
      <c r="Q145" s="254">
        <v>0</v>
      </c>
      <c r="R145" s="254">
        <v>0</v>
      </c>
    </row>
    <row r="146" spans="1:20" ht="39" customHeight="1" x14ac:dyDescent="0.25">
      <c r="A146" s="255" t="s">
        <v>756</v>
      </c>
      <c r="B146" s="252"/>
      <c r="C146" s="244" t="s">
        <v>167</v>
      </c>
      <c r="D146" s="252"/>
      <c r="E146" s="252"/>
      <c r="F146" s="252"/>
      <c r="G146" s="252"/>
      <c r="H146" s="252"/>
      <c r="I146" s="252"/>
      <c r="J146" s="252"/>
      <c r="K146" s="252"/>
      <c r="L146" s="252"/>
      <c r="M146" s="251"/>
      <c r="N146" s="251"/>
      <c r="O146" s="249">
        <f>SUM(O147:O149)</f>
        <v>970019.66999999993</v>
      </c>
      <c r="P146" s="249">
        <f t="shared" ref="P146:R146" si="42">SUM(P147:P149)</f>
        <v>823522.94</v>
      </c>
      <c r="Q146" s="249">
        <f t="shared" si="42"/>
        <v>0</v>
      </c>
      <c r="R146" s="249">
        <f t="shared" si="42"/>
        <v>146496.72999999998</v>
      </c>
    </row>
    <row r="147" spans="1:20" ht="79.5" customHeight="1" x14ac:dyDescent="0.25">
      <c r="A147" s="55" t="s">
        <v>759</v>
      </c>
      <c r="B147" s="160" t="s">
        <v>346</v>
      </c>
      <c r="C147" s="273" t="s">
        <v>260</v>
      </c>
      <c r="D147" s="12" t="s">
        <v>1030</v>
      </c>
      <c r="E147" s="12" t="s">
        <v>1023</v>
      </c>
      <c r="F147" s="12" t="s">
        <v>1275</v>
      </c>
      <c r="G147" s="13" t="s">
        <v>931</v>
      </c>
      <c r="H147" s="12" t="s">
        <v>1027</v>
      </c>
      <c r="I147" s="12"/>
      <c r="J147" s="12"/>
      <c r="K147" s="12"/>
      <c r="L147" s="12"/>
      <c r="M147" s="113">
        <v>2017</v>
      </c>
      <c r="N147" s="113">
        <v>2020</v>
      </c>
      <c r="O147" s="111">
        <f>P147+Q147+R147</f>
        <v>318071.64</v>
      </c>
      <c r="P147" s="111">
        <v>270360.89</v>
      </c>
      <c r="Q147" s="111">
        <v>0</v>
      </c>
      <c r="R147" s="111">
        <v>47710.75</v>
      </c>
    </row>
    <row r="148" spans="1:20" ht="79.5" customHeight="1" x14ac:dyDescent="0.25">
      <c r="A148" s="55" t="s">
        <v>0</v>
      </c>
      <c r="B148" s="160" t="s">
        <v>347</v>
      </c>
      <c r="C148" s="23" t="s">
        <v>188</v>
      </c>
      <c r="D148" s="11" t="s">
        <v>1022</v>
      </c>
      <c r="E148" s="11" t="s">
        <v>1023</v>
      </c>
      <c r="F148" s="11" t="s">
        <v>930</v>
      </c>
      <c r="G148" s="13" t="s">
        <v>931</v>
      </c>
      <c r="H148" s="22" t="s">
        <v>1027</v>
      </c>
      <c r="I148" s="11"/>
      <c r="J148" s="11"/>
      <c r="K148" s="11"/>
      <c r="L148" s="11"/>
      <c r="M148" s="114">
        <v>2017</v>
      </c>
      <c r="N148" s="114">
        <v>2019</v>
      </c>
      <c r="O148" s="111">
        <f t="shared" ref="O148:O149" si="43">P148+Q148+R148</f>
        <v>207290.72</v>
      </c>
      <c r="P148" s="104">
        <v>176197.1</v>
      </c>
      <c r="Q148" s="104">
        <v>0</v>
      </c>
      <c r="R148" s="111">
        <v>31093.62</v>
      </c>
      <c r="T148" s="83"/>
    </row>
    <row r="149" spans="1:20" ht="39" customHeight="1" x14ac:dyDescent="0.25">
      <c r="A149" s="55" t="s">
        <v>899</v>
      </c>
      <c r="B149" s="160" t="s">
        <v>348</v>
      </c>
      <c r="C149" s="23" t="s">
        <v>900</v>
      </c>
      <c r="D149" s="11" t="s">
        <v>1031</v>
      </c>
      <c r="E149" s="11" t="s">
        <v>1023</v>
      </c>
      <c r="F149" s="11" t="s">
        <v>1274</v>
      </c>
      <c r="G149" s="13" t="s">
        <v>931</v>
      </c>
      <c r="H149" s="22" t="s">
        <v>1027</v>
      </c>
      <c r="I149" s="11"/>
      <c r="J149" s="11"/>
      <c r="K149" s="11"/>
      <c r="L149" s="11"/>
      <c r="M149" s="114">
        <v>2018</v>
      </c>
      <c r="N149" s="114">
        <v>2021</v>
      </c>
      <c r="O149" s="111">
        <f t="shared" si="43"/>
        <v>444657.31</v>
      </c>
      <c r="P149" s="104">
        <v>376964.95</v>
      </c>
      <c r="Q149" s="104">
        <v>0</v>
      </c>
      <c r="R149" s="104">
        <v>67692.36</v>
      </c>
    </row>
    <row r="150" spans="1:20" ht="39" customHeight="1" x14ac:dyDescent="0.25">
      <c r="A150" s="255" t="s">
        <v>757</v>
      </c>
      <c r="B150" s="252"/>
      <c r="C150" s="244" t="s">
        <v>168</v>
      </c>
      <c r="D150" s="252"/>
      <c r="E150" s="252"/>
      <c r="F150" s="252"/>
      <c r="G150" s="252"/>
      <c r="H150" s="252"/>
      <c r="I150" s="252"/>
      <c r="J150" s="252"/>
      <c r="K150" s="252"/>
      <c r="L150" s="252"/>
      <c r="M150" s="251"/>
      <c r="N150" s="251"/>
      <c r="O150" s="254">
        <v>0</v>
      </c>
      <c r="P150" s="254">
        <v>0</v>
      </c>
      <c r="Q150" s="254">
        <v>0</v>
      </c>
      <c r="R150" s="254">
        <v>0</v>
      </c>
    </row>
    <row r="151" spans="1:20" ht="39" customHeight="1" x14ac:dyDescent="0.25">
      <c r="A151" s="255" t="s">
        <v>758</v>
      </c>
      <c r="B151" s="252"/>
      <c r="C151" s="244" t="s">
        <v>169</v>
      </c>
      <c r="D151" s="252"/>
      <c r="E151" s="252"/>
      <c r="F151" s="252"/>
      <c r="G151" s="252"/>
      <c r="H151" s="252"/>
      <c r="I151" s="252"/>
      <c r="J151" s="252"/>
      <c r="K151" s="252"/>
      <c r="L151" s="252"/>
      <c r="M151" s="251"/>
      <c r="N151" s="251"/>
      <c r="O151" s="254">
        <v>0</v>
      </c>
      <c r="P151" s="254">
        <v>0</v>
      </c>
      <c r="Q151" s="254">
        <v>0</v>
      </c>
      <c r="R151" s="254">
        <v>0</v>
      </c>
    </row>
    <row r="152" spans="1:20" ht="39" customHeight="1" x14ac:dyDescent="0.25">
      <c r="A152" s="217" t="s">
        <v>1060</v>
      </c>
      <c r="B152" s="221"/>
      <c r="C152" s="217" t="s">
        <v>1061</v>
      </c>
      <c r="D152" s="221"/>
      <c r="E152" s="221"/>
      <c r="F152" s="221"/>
      <c r="G152" s="221"/>
      <c r="H152" s="221"/>
      <c r="I152" s="221"/>
      <c r="J152" s="221"/>
      <c r="K152" s="221"/>
      <c r="L152" s="221"/>
      <c r="M152" s="222"/>
      <c r="N152" s="222"/>
      <c r="O152" s="220">
        <f>O153+O216+O242+O312+O340</f>
        <v>114497978.35000001</v>
      </c>
      <c r="P152" s="220">
        <f>P153+P216+P242+P312+P340</f>
        <v>79021650.939999998</v>
      </c>
      <c r="Q152" s="220">
        <f>Q153+Q216+Q242+Q312+Q340</f>
        <v>17100954.980000004</v>
      </c>
      <c r="R152" s="220">
        <f>R153+R216+R242+R312+R340</f>
        <v>18375372.43</v>
      </c>
    </row>
    <row r="153" spans="1:20" ht="39" customHeight="1" x14ac:dyDescent="0.25">
      <c r="A153" s="223" t="s">
        <v>1063</v>
      </c>
      <c r="B153" s="229"/>
      <c r="C153" s="223" t="s">
        <v>1064</v>
      </c>
      <c r="D153" s="229"/>
      <c r="E153" s="229"/>
      <c r="F153" s="229"/>
      <c r="G153" s="229"/>
      <c r="H153" s="229"/>
      <c r="I153" s="229"/>
      <c r="J153" s="229"/>
      <c r="K153" s="229"/>
      <c r="L153" s="229"/>
      <c r="M153" s="228"/>
      <c r="N153" s="228"/>
      <c r="O153" s="226">
        <f t="shared" ref="O153:R153" si="44">O154+O174+O195+O202</f>
        <v>27182771.329999998</v>
      </c>
      <c r="P153" s="226">
        <f t="shared" ref="P153:Q153" si="45">P154+P174+P195+P202</f>
        <v>13900141.91</v>
      </c>
      <c r="Q153" s="226">
        <f t="shared" si="45"/>
        <v>9174355.040000001</v>
      </c>
      <c r="R153" s="226">
        <f t="shared" si="44"/>
        <v>4108274.3800000004</v>
      </c>
    </row>
    <row r="154" spans="1:20" ht="39" customHeight="1" x14ac:dyDescent="0.25">
      <c r="A154" s="212" t="s">
        <v>1065</v>
      </c>
      <c r="B154" s="213"/>
      <c r="C154" s="212" t="s">
        <v>1066</v>
      </c>
      <c r="D154" s="213"/>
      <c r="E154" s="213"/>
      <c r="F154" s="213"/>
      <c r="G154" s="213"/>
      <c r="H154" s="213"/>
      <c r="I154" s="213"/>
      <c r="J154" s="213"/>
      <c r="K154" s="213"/>
      <c r="L154" s="213"/>
      <c r="M154" s="237"/>
      <c r="N154" s="237"/>
      <c r="O154" s="235">
        <f t="shared" ref="O154:R154" si="46">O155+O162+O168+O170+O172+O173</f>
        <v>12284035.779999999</v>
      </c>
      <c r="P154" s="235">
        <f t="shared" ref="P154:Q154" si="47">P155+P162+P168+P170+P172+P173</f>
        <v>4667284.3199999994</v>
      </c>
      <c r="Q154" s="235">
        <f t="shared" si="47"/>
        <v>5812559.1500000004</v>
      </c>
      <c r="R154" s="235">
        <f t="shared" si="46"/>
        <v>1804192.31</v>
      </c>
    </row>
    <row r="155" spans="1:20" ht="39" customHeight="1" x14ac:dyDescent="0.25">
      <c r="A155" s="244" t="s">
        <v>170</v>
      </c>
      <c r="B155" s="245"/>
      <c r="C155" s="244" t="s">
        <v>173</v>
      </c>
      <c r="D155" s="245"/>
      <c r="E155" s="245"/>
      <c r="F155" s="245"/>
      <c r="G155" s="245"/>
      <c r="H155" s="245"/>
      <c r="I155" s="245"/>
      <c r="J155" s="245"/>
      <c r="K155" s="245"/>
      <c r="L155" s="245"/>
      <c r="M155" s="247"/>
      <c r="N155" s="247"/>
      <c r="O155" s="249">
        <f>SUM(O156:O161)</f>
        <v>4138030.79</v>
      </c>
      <c r="P155" s="249">
        <f t="shared" ref="P155:R155" si="48">SUM(P156:P161)</f>
        <v>2819414.31</v>
      </c>
      <c r="Q155" s="249">
        <f t="shared" si="48"/>
        <v>907771.78999999992</v>
      </c>
      <c r="R155" s="249">
        <f t="shared" si="48"/>
        <v>410844.69</v>
      </c>
    </row>
    <row r="156" spans="1:20" ht="39" customHeight="1" x14ac:dyDescent="0.25">
      <c r="A156" s="55" t="s">
        <v>1491</v>
      </c>
      <c r="B156" s="160" t="s">
        <v>349</v>
      </c>
      <c r="C156" s="29" t="s">
        <v>541</v>
      </c>
      <c r="D156" s="39" t="s">
        <v>1028</v>
      </c>
      <c r="E156" s="31" t="s">
        <v>228</v>
      </c>
      <c r="F156" s="39" t="s">
        <v>935</v>
      </c>
      <c r="G156" s="31" t="s">
        <v>823</v>
      </c>
      <c r="H156" s="31" t="s">
        <v>1027</v>
      </c>
      <c r="I156" s="31"/>
      <c r="J156" s="31"/>
      <c r="K156" s="31"/>
      <c r="L156" s="31"/>
      <c r="M156" s="507">
        <v>2018</v>
      </c>
      <c r="N156" s="507">
        <v>2021</v>
      </c>
      <c r="O156" s="508">
        <f>P156+Q156+R156</f>
        <v>694774.08000000007</v>
      </c>
      <c r="P156" s="508">
        <v>463846</v>
      </c>
      <c r="Q156" s="509">
        <v>40927.58</v>
      </c>
      <c r="R156" s="508">
        <v>190000.5</v>
      </c>
    </row>
    <row r="157" spans="1:20" ht="39" customHeight="1" x14ac:dyDescent="0.25">
      <c r="A157" s="55" t="s">
        <v>598</v>
      </c>
      <c r="B157" s="535" t="s">
        <v>350</v>
      </c>
      <c r="C157" s="28" t="s">
        <v>2258</v>
      </c>
      <c r="D157" s="11" t="s">
        <v>573</v>
      </c>
      <c r="E157" s="11" t="s">
        <v>228</v>
      </c>
      <c r="F157" s="11" t="s">
        <v>894</v>
      </c>
      <c r="G157" s="31" t="s">
        <v>823</v>
      </c>
      <c r="H157" s="11" t="s">
        <v>1027</v>
      </c>
      <c r="I157" s="11" t="s">
        <v>1024</v>
      </c>
      <c r="J157" s="11"/>
      <c r="K157" s="11"/>
      <c r="L157" s="11"/>
      <c r="M157" s="510">
        <v>2018</v>
      </c>
      <c r="N157" s="511">
        <v>2020</v>
      </c>
      <c r="O157" s="508">
        <f t="shared" ref="O157:O161" si="49">P157+Q157+R157</f>
        <v>827908.37</v>
      </c>
      <c r="P157" s="512">
        <v>703722.11</v>
      </c>
      <c r="Q157" s="512">
        <v>62093.13</v>
      </c>
      <c r="R157" s="512">
        <v>62093.13</v>
      </c>
    </row>
    <row r="158" spans="1:20" ht="39" customHeight="1" x14ac:dyDescent="0.25">
      <c r="A158" s="55" t="s">
        <v>599</v>
      </c>
      <c r="B158" s="535" t="s">
        <v>351</v>
      </c>
      <c r="C158" s="28" t="s">
        <v>801</v>
      </c>
      <c r="D158" s="11" t="s">
        <v>573</v>
      </c>
      <c r="E158" s="11" t="s">
        <v>228</v>
      </c>
      <c r="F158" s="11" t="s">
        <v>894</v>
      </c>
      <c r="G158" s="31" t="s">
        <v>823</v>
      </c>
      <c r="H158" s="11" t="s">
        <v>1027</v>
      </c>
      <c r="I158" s="11" t="s">
        <v>1024</v>
      </c>
      <c r="J158" s="11"/>
      <c r="K158" s="11"/>
      <c r="L158" s="11"/>
      <c r="M158" s="510">
        <v>2018</v>
      </c>
      <c r="N158" s="511">
        <v>2020</v>
      </c>
      <c r="O158" s="508">
        <f t="shared" si="49"/>
        <v>886813.24</v>
      </c>
      <c r="P158" s="512">
        <v>753791.25</v>
      </c>
      <c r="Q158" s="512">
        <v>66510.990000000005</v>
      </c>
      <c r="R158" s="512">
        <v>66511</v>
      </c>
    </row>
    <row r="159" spans="1:20" ht="59.25" customHeight="1" x14ac:dyDescent="0.25">
      <c r="A159" s="55" t="s">
        <v>600</v>
      </c>
      <c r="B159" s="160" t="s">
        <v>352</v>
      </c>
      <c r="C159" s="28" t="s">
        <v>810</v>
      </c>
      <c r="D159" s="14" t="s">
        <v>927</v>
      </c>
      <c r="E159" s="11" t="s">
        <v>228</v>
      </c>
      <c r="F159" s="11" t="s">
        <v>936</v>
      </c>
      <c r="G159" s="11" t="s">
        <v>549</v>
      </c>
      <c r="H159" s="11" t="s">
        <v>1033</v>
      </c>
      <c r="I159" s="11"/>
      <c r="J159" s="11"/>
      <c r="K159" s="11"/>
      <c r="L159" s="11"/>
      <c r="M159" s="491">
        <v>2017</v>
      </c>
      <c r="N159" s="491">
        <v>2020</v>
      </c>
      <c r="O159" s="508">
        <f t="shared" si="49"/>
        <v>672000</v>
      </c>
      <c r="P159" s="512">
        <v>0</v>
      </c>
      <c r="Q159" s="512">
        <v>659000</v>
      </c>
      <c r="R159" s="512">
        <v>13000</v>
      </c>
    </row>
    <row r="160" spans="1:20" ht="39" customHeight="1" x14ac:dyDescent="0.25">
      <c r="A160" s="55" t="s">
        <v>809</v>
      </c>
      <c r="B160" s="160" t="s">
        <v>353</v>
      </c>
      <c r="C160" s="28" t="s">
        <v>106</v>
      </c>
      <c r="D160" s="14" t="s">
        <v>1030</v>
      </c>
      <c r="E160" s="11" t="s">
        <v>228</v>
      </c>
      <c r="F160" s="11" t="s">
        <v>925</v>
      </c>
      <c r="G160" s="11" t="s">
        <v>823</v>
      </c>
      <c r="H160" s="11" t="s">
        <v>1027</v>
      </c>
      <c r="I160" s="11"/>
      <c r="J160" s="11"/>
      <c r="K160" s="11"/>
      <c r="L160" s="521"/>
      <c r="M160" s="491">
        <v>2018</v>
      </c>
      <c r="N160" s="491">
        <v>2020</v>
      </c>
      <c r="O160" s="508">
        <f t="shared" si="49"/>
        <v>618623.30000000005</v>
      </c>
      <c r="P160" s="512">
        <v>525829.80000000005</v>
      </c>
      <c r="Q160" s="512">
        <v>46396.76</v>
      </c>
      <c r="R160" s="512">
        <v>46396.74</v>
      </c>
    </row>
    <row r="161" spans="1:18" ht="39" customHeight="1" x14ac:dyDescent="0.25">
      <c r="A161" s="55" t="s">
        <v>105</v>
      </c>
      <c r="B161" s="160" t="s">
        <v>354</v>
      </c>
      <c r="C161" s="28" t="s">
        <v>110</v>
      </c>
      <c r="D161" s="14" t="s">
        <v>1022</v>
      </c>
      <c r="E161" s="11" t="s">
        <v>228</v>
      </c>
      <c r="F161" s="11" t="s">
        <v>937</v>
      </c>
      <c r="G161" s="11" t="s">
        <v>823</v>
      </c>
      <c r="H161" s="11" t="s">
        <v>1027</v>
      </c>
      <c r="I161" s="11"/>
      <c r="J161" s="11"/>
      <c r="K161" s="11"/>
      <c r="L161" s="11"/>
      <c r="M161" s="491">
        <v>2018</v>
      </c>
      <c r="N161" s="491">
        <v>2020</v>
      </c>
      <c r="O161" s="508">
        <f t="shared" si="49"/>
        <v>437911.80000000005</v>
      </c>
      <c r="P161" s="512">
        <v>372225.15</v>
      </c>
      <c r="Q161" s="512">
        <v>32843.33</v>
      </c>
      <c r="R161" s="512">
        <v>32843.32</v>
      </c>
    </row>
    <row r="162" spans="1:18" ht="39" customHeight="1" x14ac:dyDescent="0.25">
      <c r="A162" s="244" t="s">
        <v>171</v>
      </c>
      <c r="B162" s="245"/>
      <c r="C162" s="244" t="s">
        <v>174</v>
      </c>
      <c r="D162" s="245"/>
      <c r="E162" s="245"/>
      <c r="F162" s="245"/>
      <c r="G162" s="245"/>
      <c r="H162" s="245"/>
      <c r="I162" s="245"/>
      <c r="J162" s="245"/>
      <c r="K162" s="245"/>
      <c r="L162" s="245"/>
      <c r="M162" s="247"/>
      <c r="N162" s="247"/>
      <c r="O162" s="249">
        <f>SUM(O163:O167)</f>
        <v>2018563.65</v>
      </c>
      <c r="P162" s="249">
        <f t="shared" ref="P162:R162" si="50">SUM(P163:P167)</f>
        <v>1677639.37</v>
      </c>
      <c r="Q162" s="249">
        <f t="shared" si="50"/>
        <v>148027.01</v>
      </c>
      <c r="R162" s="249">
        <f t="shared" si="50"/>
        <v>192897.27000000002</v>
      </c>
    </row>
    <row r="163" spans="1:18" ht="39" customHeight="1" x14ac:dyDescent="0.25">
      <c r="A163" s="55" t="s">
        <v>1492</v>
      </c>
      <c r="B163" s="535" t="s">
        <v>355</v>
      </c>
      <c r="C163" s="28" t="s">
        <v>186</v>
      </c>
      <c r="D163" s="11" t="s">
        <v>573</v>
      </c>
      <c r="E163" s="39" t="s">
        <v>228</v>
      </c>
      <c r="F163" s="11" t="s">
        <v>894</v>
      </c>
      <c r="G163" s="67" t="s">
        <v>822</v>
      </c>
      <c r="H163" s="11" t="s">
        <v>1027</v>
      </c>
      <c r="I163" s="11" t="s">
        <v>1024</v>
      </c>
      <c r="J163" s="11"/>
      <c r="K163" s="11"/>
      <c r="L163" s="39"/>
      <c r="M163" s="115">
        <v>2018</v>
      </c>
      <c r="N163" s="116">
        <v>2020</v>
      </c>
      <c r="O163" s="102">
        <f>P163+Q163+R163</f>
        <v>296653.09999999998</v>
      </c>
      <c r="P163" s="170">
        <v>226822.7</v>
      </c>
      <c r="Q163" s="117">
        <v>20013.77</v>
      </c>
      <c r="R163" s="102">
        <v>49816.63</v>
      </c>
    </row>
    <row r="164" spans="1:18" ht="39" customHeight="1" x14ac:dyDescent="0.25">
      <c r="A164" s="55" t="s">
        <v>601</v>
      </c>
      <c r="B164" s="535" t="s">
        <v>356</v>
      </c>
      <c r="C164" s="28" t="s">
        <v>95</v>
      </c>
      <c r="D164" s="11" t="s">
        <v>573</v>
      </c>
      <c r="E164" s="39" t="s">
        <v>228</v>
      </c>
      <c r="F164" s="11" t="s">
        <v>894</v>
      </c>
      <c r="G164" s="67" t="s">
        <v>822</v>
      </c>
      <c r="H164" s="11" t="s">
        <v>1027</v>
      </c>
      <c r="I164" s="11" t="s">
        <v>1024</v>
      </c>
      <c r="J164" s="11"/>
      <c r="K164" s="11"/>
      <c r="L164" s="39"/>
      <c r="M164" s="115">
        <v>2018</v>
      </c>
      <c r="N164" s="116">
        <v>2020</v>
      </c>
      <c r="O164" s="102">
        <f t="shared" ref="O164:O167" si="51">P164+Q164+R164</f>
        <v>432824.62</v>
      </c>
      <c r="P164" s="170">
        <v>355093.65</v>
      </c>
      <c r="Q164" s="117">
        <v>31331.79</v>
      </c>
      <c r="R164" s="102">
        <v>46399.18</v>
      </c>
    </row>
    <row r="165" spans="1:18" ht="39" customHeight="1" x14ac:dyDescent="0.25">
      <c r="A165" s="55" t="s">
        <v>1493</v>
      </c>
      <c r="B165" s="160" t="s">
        <v>357</v>
      </c>
      <c r="C165" s="171" t="s">
        <v>2276</v>
      </c>
      <c r="D165" s="167" t="s">
        <v>1030</v>
      </c>
      <c r="E165" s="30" t="s">
        <v>228</v>
      </c>
      <c r="F165" s="167" t="s">
        <v>925</v>
      </c>
      <c r="G165" s="167" t="s">
        <v>822</v>
      </c>
      <c r="H165" s="167" t="s">
        <v>1027</v>
      </c>
      <c r="I165" s="30"/>
      <c r="J165" s="30"/>
      <c r="K165" s="30"/>
      <c r="L165" s="539"/>
      <c r="M165" s="115">
        <v>2018</v>
      </c>
      <c r="N165" s="540">
        <v>2020</v>
      </c>
      <c r="O165" s="102">
        <f t="shared" si="51"/>
        <v>362997.99999999994</v>
      </c>
      <c r="P165" s="172">
        <v>308548.3</v>
      </c>
      <c r="Q165" s="173">
        <v>27224.85</v>
      </c>
      <c r="R165" s="102">
        <v>27224.85</v>
      </c>
    </row>
    <row r="166" spans="1:18" ht="39" customHeight="1" x14ac:dyDescent="0.25">
      <c r="A166" s="55" t="s">
        <v>94</v>
      </c>
      <c r="B166" s="160" t="s">
        <v>358</v>
      </c>
      <c r="C166" s="171" t="s">
        <v>2275</v>
      </c>
      <c r="D166" s="167" t="s">
        <v>1030</v>
      </c>
      <c r="E166" s="32" t="s">
        <v>228</v>
      </c>
      <c r="F166" s="167" t="s">
        <v>925</v>
      </c>
      <c r="G166" s="167" t="s">
        <v>822</v>
      </c>
      <c r="H166" s="541" t="s">
        <v>1027</v>
      </c>
      <c r="I166" s="32"/>
      <c r="J166" s="32"/>
      <c r="K166" s="32"/>
      <c r="L166" s="162"/>
      <c r="M166" s="115">
        <v>2018</v>
      </c>
      <c r="N166" s="542">
        <v>2020</v>
      </c>
      <c r="O166" s="102">
        <f t="shared" si="51"/>
        <v>234899.22000000003</v>
      </c>
      <c r="P166" s="172">
        <v>199664.32</v>
      </c>
      <c r="Q166" s="173">
        <v>17617.45</v>
      </c>
      <c r="R166" s="102">
        <v>17617.45</v>
      </c>
    </row>
    <row r="167" spans="1:18" ht="39" customHeight="1" x14ac:dyDescent="0.25">
      <c r="A167" s="55" t="s">
        <v>1494</v>
      </c>
      <c r="B167" s="535" t="s">
        <v>359</v>
      </c>
      <c r="C167" s="29" t="s">
        <v>1109</v>
      </c>
      <c r="D167" s="30" t="s">
        <v>573</v>
      </c>
      <c r="E167" s="30" t="s">
        <v>228</v>
      </c>
      <c r="F167" s="30" t="s">
        <v>894</v>
      </c>
      <c r="G167" s="167" t="s">
        <v>822</v>
      </c>
      <c r="H167" s="30" t="s">
        <v>1027</v>
      </c>
      <c r="I167" s="11" t="s">
        <v>578</v>
      </c>
      <c r="J167" s="11"/>
      <c r="K167" s="11"/>
      <c r="L167" s="29"/>
      <c r="M167" s="115">
        <v>2018</v>
      </c>
      <c r="N167" s="166">
        <v>2020</v>
      </c>
      <c r="O167" s="102">
        <f t="shared" si="51"/>
        <v>691188.71000000008</v>
      </c>
      <c r="P167" s="170">
        <v>587510.4</v>
      </c>
      <c r="Q167" s="170">
        <v>51839.15</v>
      </c>
      <c r="R167" s="102">
        <v>51839.16</v>
      </c>
    </row>
    <row r="168" spans="1:18" ht="39" customHeight="1" x14ac:dyDescent="0.25">
      <c r="A168" s="244" t="s">
        <v>1470</v>
      </c>
      <c r="B168" s="245"/>
      <c r="C168" s="244" t="s">
        <v>175</v>
      </c>
      <c r="D168" s="245"/>
      <c r="E168" s="245"/>
      <c r="F168" s="245"/>
      <c r="G168" s="245"/>
      <c r="H168" s="245"/>
      <c r="I168" s="245"/>
      <c r="J168" s="245"/>
      <c r="K168" s="245"/>
      <c r="L168" s="245"/>
      <c r="M168" s="247"/>
      <c r="N168" s="247"/>
      <c r="O168" s="249">
        <f t="shared" ref="O168:R168" si="52">O169</f>
        <v>200271.34000000003</v>
      </c>
      <c r="P168" s="249">
        <f t="shared" si="52"/>
        <v>170230.64</v>
      </c>
      <c r="Q168" s="249">
        <f t="shared" si="52"/>
        <v>15020.35</v>
      </c>
      <c r="R168" s="249">
        <f t="shared" si="52"/>
        <v>15020.35</v>
      </c>
    </row>
    <row r="169" spans="1:18" ht="39" customHeight="1" x14ac:dyDescent="0.25">
      <c r="A169" s="55" t="s">
        <v>1495</v>
      </c>
      <c r="B169" s="160" t="s">
        <v>360</v>
      </c>
      <c r="C169" s="29" t="s">
        <v>206</v>
      </c>
      <c r="D169" s="30" t="s">
        <v>763</v>
      </c>
      <c r="E169" s="30" t="s">
        <v>228</v>
      </c>
      <c r="F169" s="30" t="s">
        <v>764</v>
      </c>
      <c r="G169" s="167" t="s">
        <v>822</v>
      </c>
      <c r="H169" s="30" t="s">
        <v>1027</v>
      </c>
      <c r="I169" s="29"/>
      <c r="J169" s="29"/>
      <c r="K169" s="29"/>
      <c r="L169" s="29"/>
      <c r="M169" s="115">
        <v>2018</v>
      </c>
      <c r="N169" s="166">
        <v>2020</v>
      </c>
      <c r="O169" s="508">
        <f>P169+Q169+R169</f>
        <v>200271.34000000003</v>
      </c>
      <c r="P169" s="517">
        <v>170230.64</v>
      </c>
      <c r="Q169" s="517">
        <v>15020.35</v>
      </c>
      <c r="R169" s="508">
        <v>15020.35</v>
      </c>
    </row>
    <row r="170" spans="1:18" ht="39" customHeight="1" x14ac:dyDescent="0.25">
      <c r="A170" s="244" t="s">
        <v>172</v>
      </c>
      <c r="B170" s="245"/>
      <c r="C170" s="244" t="s">
        <v>176</v>
      </c>
      <c r="D170" s="245"/>
      <c r="E170" s="245"/>
      <c r="F170" s="245"/>
      <c r="G170" s="245"/>
      <c r="H170" s="245"/>
      <c r="I170" s="245"/>
      <c r="J170" s="245"/>
      <c r="K170" s="245"/>
      <c r="L170" s="245"/>
      <c r="M170" s="247"/>
      <c r="N170" s="247"/>
      <c r="O170" s="249">
        <f t="shared" ref="O170:R170" si="53">SUM(O171:O171)</f>
        <v>5927170</v>
      </c>
      <c r="P170" s="249">
        <f t="shared" si="53"/>
        <v>0</v>
      </c>
      <c r="Q170" s="249">
        <f t="shared" si="53"/>
        <v>4741740</v>
      </c>
      <c r="R170" s="249">
        <f t="shared" si="53"/>
        <v>1185430</v>
      </c>
    </row>
    <row r="171" spans="1:18" ht="39" customHeight="1" x14ac:dyDescent="0.25">
      <c r="A171" s="55" t="s">
        <v>1496</v>
      </c>
      <c r="B171" s="160" t="s">
        <v>361</v>
      </c>
      <c r="C171" s="28" t="s">
        <v>226</v>
      </c>
      <c r="D171" s="39" t="s">
        <v>1031</v>
      </c>
      <c r="E171" s="39" t="s">
        <v>227</v>
      </c>
      <c r="F171" s="39" t="s">
        <v>929</v>
      </c>
      <c r="G171" s="39" t="s">
        <v>549</v>
      </c>
      <c r="H171" s="64" t="s">
        <v>1033</v>
      </c>
      <c r="I171" s="39"/>
      <c r="J171" s="39"/>
      <c r="K171" s="39"/>
      <c r="L171" s="39"/>
      <c r="M171" s="94">
        <v>2017</v>
      </c>
      <c r="N171" s="94">
        <v>2020</v>
      </c>
      <c r="O171" s="102">
        <f>P171+Q171+R171</f>
        <v>5927170</v>
      </c>
      <c r="P171" s="102">
        <v>0</v>
      </c>
      <c r="Q171" s="102">
        <v>4741740</v>
      </c>
      <c r="R171" s="102">
        <v>1185430</v>
      </c>
    </row>
    <row r="172" spans="1:18" ht="39" customHeight="1" x14ac:dyDescent="0.25">
      <c r="A172" s="244" t="s">
        <v>1471</v>
      </c>
      <c r="B172" s="245"/>
      <c r="C172" s="244" t="s">
        <v>1125</v>
      </c>
      <c r="D172" s="245"/>
      <c r="E172" s="245"/>
      <c r="F172" s="245"/>
      <c r="G172" s="245"/>
      <c r="H172" s="245"/>
      <c r="I172" s="245"/>
      <c r="J172" s="245"/>
      <c r="K172" s="245"/>
      <c r="L172" s="245"/>
      <c r="M172" s="247"/>
      <c r="N172" s="247"/>
      <c r="O172" s="249">
        <v>0</v>
      </c>
      <c r="P172" s="249">
        <v>0</v>
      </c>
      <c r="Q172" s="249">
        <v>0</v>
      </c>
      <c r="R172" s="249">
        <v>0</v>
      </c>
    </row>
    <row r="173" spans="1:18" ht="39" customHeight="1" x14ac:dyDescent="0.25">
      <c r="A173" s="244" t="s">
        <v>1472</v>
      </c>
      <c r="B173" s="245"/>
      <c r="C173" s="244" t="s">
        <v>1126</v>
      </c>
      <c r="D173" s="245"/>
      <c r="E173" s="245"/>
      <c r="F173" s="245"/>
      <c r="G173" s="245"/>
      <c r="H173" s="245"/>
      <c r="I173" s="245"/>
      <c r="J173" s="245"/>
      <c r="K173" s="245"/>
      <c r="L173" s="245"/>
      <c r="M173" s="247"/>
      <c r="N173" s="247"/>
      <c r="O173" s="249">
        <v>0</v>
      </c>
      <c r="P173" s="249">
        <v>0</v>
      </c>
      <c r="Q173" s="249">
        <v>0</v>
      </c>
      <c r="R173" s="249">
        <v>0</v>
      </c>
    </row>
    <row r="174" spans="1:18" ht="39" customHeight="1" x14ac:dyDescent="0.25">
      <c r="A174" s="234" t="s">
        <v>1067</v>
      </c>
      <c r="B174" s="233"/>
      <c r="C174" s="234" t="s">
        <v>1068</v>
      </c>
      <c r="D174" s="233"/>
      <c r="E174" s="233"/>
      <c r="F174" s="233"/>
      <c r="G174" s="233"/>
      <c r="H174" s="233"/>
      <c r="I174" s="233"/>
      <c r="J174" s="233"/>
      <c r="K174" s="233"/>
      <c r="L174" s="233"/>
      <c r="M174" s="236"/>
      <c r="N174" s="236"/>
      <c r="O174" s="235">
        <f>O175</f>
        <v>10027490.839999998</v>
      </c>
      <c r="P174" s="235">
        <f t="shared" ref="P174:R174" si="54">P175</f>
        <v>5157501.6800000006</v>
      </c>
      <c r="Q174" s="235">
        <f t="shared" si="54"/>
        <v>3361795.89</v>
      </c>
      <c r="R174" s="235">
        <f t="shared" si="54"/>
        <v>1508193.2699999998</v>
      </c>
    </row>
    <row r="175" spans="1:18" ht="39" customHeight="1" x14ac:dyDescent="0.25">
      <c r="A175" s="244" t="s">
        <v>1473</v>
      </c>
      <c r="B175" s="245"/>
      <c r="C175" s="244" t="s">
        <v>1128</v>
      </c>
      <c r="D175" s="245"/>
      <c r="E175" s="245"/>
      <c r="F175" s="245"/>
      <c r="G175" s="245"/>
      <c r="H175" s="245"/>
      <c r="I175" s="245"/>
      <c r="J175" s="245"/>
      <c r="K175" s="245"/>
      <c r="L175" s="245"/>
      <c r="M175" s="247"/>
      <c r="N175" s="247"/>
      <c r="O175" s="249">
        <f>SUM(O176:O194)</f>
        <v>10027490.839999998</v>
      </c>
      <c r="P175" s="249">
        <f t="shared" ref="P175:R175" si="55">SUM(P176:P194)</f>
        <v>5157501.6800000006</v>
      </c>
      <c r="Q175" s="249">
        <f t="shared" si="55"/>
        <v>3361795.89</v>
      </c>
      <c r="R175" s="249">
        <f t="shared" si="55"/>
        <v>1508193.2699999998</v>
      </c>
    </row>
    <row r="176" spans="1:18" ht="39" customHeight="1" x14ac:dyDescent="0.25">
      <c r="A176" s="55" t="s">
        <v>1497</v>
      </c>
      <c r="B176" s="160" t="s">
        <v>362</v>
      </c>
      <c r="C176" s="29" t="s">
        <v>207</v>
      </c>
      <c r="D176" s="11" t="s">
        <v>1022</v>
      </c>
      <c r="E176" s="11" t="s">
        <v>228</v>
      </c>
      <c r="F176" s="11" t="s">
        <v>937</v>
      </c>
      <c r="G176" s="14" t="s">
        <v>822</v>
      </c>
      <c r="H176" s="11" t="s">
        <v>1027</v>
      </c>
      <c r="I176" s="14"/>
      <c r="J176" s="14"/>
      <c r="K176" s="14"/>
      <c r="L176" s="14"/>
      <c r="M176" s="115">
        <v>2018</v>
      </c>
      <c r="N176" s="507">
        <v>2019</v>
      </c>
      <c r="O176" s="518">
        <f>P176+Q176+R176</f>
        <v>344767.69</v>
      </c>
      <c r="P176" s="509">
        <v>286842.96000000002</v>
      </c>
      <c r="Q176" s="509">
        <v>25309.67</v>
      </c>
      <c r="R176" s="517">
        <v>32615.06</v>
      </c>
    </row>
    <row r="177" spans="1:19" ht="39" customHeight="1" x14ac:dyDescent="0.25">
      <c r="A177" s="55" t="s">
        <v>1498</v>
      </c>
      <c r="B177" s="160" t="s">
        <v>363</v>
      </c>
      <c r="C177" s="23" t="s">
        <v>973</v>
      </c>
      <c r="D177" s="11" t="s">
        <v>1028</v>
      </c>
      <c r="E177" s="11" t="s">
        <v>225</v>
      </c>
      <c r="F177" s="11" t="s">
        <v>935</v>
      </c>
      <c r="G177" s="14" t="s">
        <v>792</v>
      </c>
      <c r="H177" s="11" t="s">
        <v>1027</v>
      </c>
      <c r="I177" s="11"/>
      <c r="J177" s="11"/>
      <c r="K177" s="11"/>
      <c r="L177" s="11"/>
      <c r="M177" s="113">
        <v>2017</v>
      </c>
      <c r="N177" s="94">
        <v>2019</v>
      </c>
      <c r="O177" s="124">
        <f t="shared" ref="O177:O192" si="56">P177+Q177+R177</f>
        <v>331159</v>
      </c>
      <c r="P177" s="104">
        <v>200000</v>
      </c>
      <c r="Q177" s="105">
        <v>0</v>
      </c>
      <c r="R177" s="104">
        <v>131159</v>
      </c>
    </row>
    <row r="178" spans="1:19" ht="39" customHeight="1" x14ac:dyDescent="0.25">
      <c r="A178" s="55" t="s">
        <v>1499</v>
      </c>
      <c r="B178" s="160" t="s">
        <v>364</v>
      </c>
      <c r="C178" s="29" t="s">
        <v>32</v>
      </c>
      <c r="D178" s="39" t="s">
        <v>1028</v>
      </c>
      <c r="E178" s="31" t="s">
        <v>228</v>
      </c>
      <c r="F178" s="39" t="s">
        <v>935</v>
      </c>
      <c r="G178" s="14" t="s">
        <v>822</v>
      </c>
      <c r="H178" s="31" t="s">
        <v>1027</v>
      </c>
      <c r="I178" s="31"/>
      <c r="J178" s="31"/>
      <c r="K178" s="31"/>
      <c r="L178" s="119"/>
      <c r="M178" s="115">
        <v>2018</v>
      </c>
      <c r="N178" s="115">
        <v>2020</v>
      </c>
      <c r="O178" s="124">
        <f t="shared" si="56"/>
        <v>353960.46</v>
      </c>
      <c r="P178" s="89">
        <v>300866.39</v>
      </c>
      <c r="Q178" s="88">
        <v>26547.03</v>
      </c>
      <c r="R178" s="89">
        <v>26547.040000000001</v>
      </c>
    </row>
    <row r="179" spans="1:19" ht="39" customHeight="1" x14ac:dyDescent="0.25">
      <c r="A179" s="55" t="s">
        <v>1500</v>
      </c>
      <c r="B179" s="160" t="s">
        <v>365</v>
      </c>
      <c r="C179" s="19" t="s">
        <v>90</v>
      </c>
      <c r="D179" s="14" t="s">
        <v>927</v>
      </c>
      <c r="E179" s="12" t="s">
        <v>228</v>
      </c>
      <c r="F179" s="12" t="s">
        <v>936</v>
      </c>
      <c r="G179" s="14" t="s">
        <v>823</v>
      </c>
      <c r="H179" s="12" t="s">
        <v>1027</v>
      </c>
      <c r="I179" s="12"/>
      <c r="J179" s="12"/>
      <c r="K179" s="12"/>
      <c r="L179" s="12"/>
      <c r="M179" s="113">
        <v>2018</v>
      </c>
      <c r="N179" s="113">
        <v>2020</v>
      </c>
      <c r="O179" s="124">
        <f t="shared" si="56"/>
        <v>513630</v>
      </c>
      <c r="P179" s="111">
        <v>436585</v>
      </c>
      <c r="Q179" s="111">
        <v>38522</v>
      </c>
      <c r="R179" s="111">
        <v>38523</v>
      </c>
    </row>
    <row r="180" spans="1:19" ht="39" customHeight="1" x14ac:dyDescent="0.25">
      <c r="A180" s="55" t="s">
        <v>1501</v>
      </c>
      <c r="B180" s="160" t="s">
        <v>366</v>
      </c>
      <c r="C180" s="162" t="s">
        <v>208</v>
      </c>
      <c r="D180" s="14" t="s">
        <v>927</v>
      </c>
      <c r="E180" s="12" t="s">
        <v>228</v>
      </c>
      <c r="F180" s="16" t="s">
        <v>936</v>
      </c>
      <c r="G180" s="14" t="s">
        <v>822</v>
      </c>
      <c r="H180" s="12" t="s">
        <v>1027</v>
      </c>
      <c r="I180" s="16"/>
      <c r="J180" s="16"/>
      <c r="K180" s="16"/>
      <c r="L180" s="16"/>
      <c r="M180" s="113">
        <v>2018</v>
      </c>
      <c r="N180" s="113">
        <v>2020</v>
      </c>
      <c r="O180" s="124">
        <f t="shared" si="56"/>
        <v>243885.19</v>
      </c>
      <c r="P180" s="124">
        <v>200585.84</v>
      </c>
      <c r="Q180" s="124">
        <v>17698</v>
      </c>
      <c r="R180" s="121">
        <v>25601.35</v>
      </c>
    </row>
    <row r="181" spans="1:19" ht="39" customHeight="1" x14ac:dyDescent="0.25">
      <c r="A181" s="55" t="s">
        <v>1502</v>
      </c>
      <c r="B181" s="160" t="s">
        <v>1212</v>
      </c>
      <c r="C181" s="34" t="s">
        <v>548</v>
      </c>
      <c r="D181" s="14" t="s">
        <v>927</v>
      </c>
      <c r="E181" s="12" t="s">
        <v>228</v>
      </c>
      <c r="F181" s="12" t="s">
        <v>936</v>
      </c>
      <c r="G181" s="12" t="s">
        <v>549</v>
      </c>
      <c r="H181" s="12" t="s">
        <v>1027</v>
      </c>
      <c r="I181" s="16"/>
      <c r="J181" s="16"/>
      <c r="K181" s="16"/>
      <c r="L181" s="16"/>
      <c r="M181" s="113">
        <v>2016</v>
      </c>
      <c r="N181" s="113">
        <v>2017</v>
      </c>
      <c r="O181" s="124">
        <f t="shared" si="56"/>
        <v>1727000</v>
      </c>
      <c r="P181" s="121">
        <v>727000</v>
      </c>
      <c r="Q181" s="121">
        <v>715000</v>
      </c>
      <c r="R181" s="121">
        <v>285000</v>
      </c>
    </row>
    <row r="182" spans="1:19" ht="39" customHeight="1" x14ac:dyDescent="0.25">
      <c r="A182" s="55" t="s">
        <v>1503</v>
      </c>
      <c r="B182" s="160" t="s">
        <v>1211</v>
      </c>
      <c r="C182" s="34" t="s">
        <v>811</v>
      </c>
      <c r="D182" s="14" t="s">
        <v>927</v>
      </c>
      <c r="E182" s="12" t="s">
        <v>228</v>
      </c>
      <c r="F182" s="33" t="s">
        <v>936</v>
      </c>
      <c r="G182" s="12" t="s">
        <v>1210</v>
      </c>
      <c r="H182" s="12" t="s">
        <v>1027</v>
      </c>
      <c r="I182" s="16"/>
      <c r="J182" s="16"/>
      <c r="K182" s="16"/>
      <c r="L182" s="16"/>
      <c r="M182" s="113">
        <v>2016</v>
      </c>
      <c r="N182" s="113">
        <v>2020</v>
      </c>
      <c r="O182" s="124">
        <f t="shared" si="56"/>
        <v>2241000</v>
      </c>
      <c r="P182" s="121">
        <v>922000</v>
      </c>
      <c r="Q182" s="121">
        <v>1001000</v>
      </c>
      <c r="R182" s="121">
        <v>318000</v>
      </c>
    </row>
    <row r="183" spans="1:19" ht="39" customHeight="1" x14ac:dyDescent="0.25">
      <c r="A183" s="55" t="s">
        <v>1504</v>
      </c>
      <c r="B183" s="160" t="s">
        <v>367</v>
      </c>
      <c r="C183" s="34" t="s">
        <v>550</v>
      </c>
      <c r="D183" s="14" t="s">
        <v>927</v>
      </c>
      <c r="E183" s="12" t="s">
        <v>228</v>
      </c>
      <c r="F183" s="12" t="s">
        <v>936</v>
      </c>
      <c r="G183" s="12" t="s">
        <v>549</v>
      </c>
      <c r="H183" s="12" t="s">
        <v>1027</v>
      </c>
      <c r="I183" s="16"/>
      <c r="J183" s="16"/>
      <c r="K183" s="16"/>
      <c r="L183" s="16"/>
      <c r="M183" s="113">
        <v>2017</v>
      </c>
      <c r="N183" s="113">
        <v>2020</v>
      </c>
      <c r="O183" s="124">
        <f t="shared" si="56"/>
        <v>738000</v>
      </c>
      <c r="P183" s="120">
        <v>0</v>
      </c>
      <c r="Q183" s="121">
        <v>628000</v>
      </c>
      <c r="R183" s="121">
        <v>110000</v>
      </c>
    </row>
    <row r="184" spans="1:19" ht="39" customHeight="1" x14ac:dyDescent="0.25">
      <c r="A184" s="55" t="s">
        <v>1505</v>
      </c>
      <c r="B184" s="160" t="s">
        <v>1213</v>
      </c>
      <c r="C184" s="34" t="s">
        <v>551</v>
      </c>
      <c r="D184" s="12" t="s">
        <v>927</v>
      </c>
      <c r="E184" s="12" t="s">
        <v>552</v>
      </c>
      <c r="F184" s="33" t="s">
        <v>936</v>
      </c>
      <c r="G184" s="12" t="s">
        <v>549</v>
      </c>
      <c r="H184" s="12" t="s">
        <v>1027</v>
      </c>
      <c r="I184" s="16"/>
      <c r="J184" s="16"/>
      <c r="K184" s="16"/>
      <c r="L184" s="16"/>
      <c r="M184" s="113">
        <v>2016</v>
      </c>
      <c r="N184" s="113">
        <v>2020</v>
      </c>
      <c r="O184" s="124">
        <f t="shared" si="56"/>
        <v>260658</v>
      </c>
      <c r="P184" s="120">
        <v>0</v>
      </c>
      <c r="Q184" s="121">
        <v>260658</v>
      </c>
      <c r="R184" s="121">
        <v>0</v>
      </c>
    </row>
    <row r="185" spans="1:19" ht="39" customHeight="1" x14ac:dyDescent="0.25">
      <c r="A185" s="55" t="s">
        <v>1506</v>
      </c>
      <c r="B185" s="160" t="s">
        <v>1214</v>
      </c>
      <c r="C185" s="34" t="s">
        <v>553</v>
      </c>
      <c r="D185" s="12" t="s">
        <v>927</v>
      </c>
      <c r="E185" s="12" t="s">
        <v>552</v>
      </c>
      <c r="F185" s="33" t="s">
        <v>936</v>
      </c>
      <c r="G185" s="12" t="s">
        <v>549</v>
      </c>
      <c r="H185" s="12" t="s">
        <v>1027</v>
      </c>
      <c r="I185" s="16"/>
      <c r="J185" s="16"/>
      <c r="K185" s="16"/>
      <c r="L185" s="16"/>
      <c r="M185" s="113">
        <v>2017</v>
      </c>
      <c r="N185" s="113">
        <v>2018</v>
      </c>
      <c r="O185" s="124">
        <f t="shared" si="56"/>
        <v>175220</v>
      </c>
      <c r="P185" s="120">
        <v>0</v>
      </c>
      <c r="Q185" s="121">
        <v>175220</v>
      </c>
      <c r="R185" s="121">
        <v>0</v>
      </c>
    </row>
    <row r="186" spans="1:19" ht="39" customHeight="1" x14ac:dyDescent="0.25">
      <c r="A186" s="55" t="s">
        <v>1507</v>
      </c>
      <c r="B186" s="160" t="s">
        <v>368</v>
      </c>
      <c r="C186" s="19" t="s">
        <v>554</v>
      </c>
      <c r="D186" s="14" t="s">
        <v>927</v>
      </c>
      <c r="E186" s="12" t="s">
        <v>228</v>
      </c>
      <c r="F186" s="12" t="s">
        <v>936</v>
      </c>
      <c r="G186" s="12" t="s">
        <v>549</v>
      </c>
      <c r="H186" s="12" t="s">
        <v>1027</v>
      </c>
      <c r="I186" s="12"/>
      <c r="J186" s="12"/>
      <c r="K186" s="12"/>
      <c r="L186" s="12"/>
      <c r="M186" s="113">
        <v>2016</v>
      </c>
      <c r="N186" s="113">
        <v>2018</v>
      </c>
      <c r="O186" s="124">
        <f t="shared" si="56"/>
        <v>435000</v>
      </c>
      <c r="P186" s="121">
        <v>0</v>
      </c>
      <c r="Q186" s="121">
        <v>290000</v>
      </c>
      <c r="R186" s="121">
        <v>145000</v>
      </c>
    </row>
    <row r="187" spans="1:19" ht="39" customHeight="1" x14ac:dyDescent="0.25">
      <c r="A187" s="55" t="s">
        <v>1508</v>
      </c>
      <c r="B187" s="160" t="s">
        <v>369</v>
      </c>
      <c r="C187" s="28" t="s">
        <v>812</v>
      </c>
      <c r="D187" s="11" t="s">
        <v>927</v>
      </c>
      <c r="E187" s="11" t="s">
        <v>228</v>
      </c>
      <c r="F187" s="39" t="s">
        <v>936</v>
      </c>
      <c r="G187" s="67" t="s">
        <v>549</v>
      </c>
      <c r="H187" s="11" t="s">
        <v>1033</v>
      </c>
      <c r="I187" s="11"/>
      <c r="J187" s="11"/>
      <c r="K187" s="11"/>
      <c r="L187" s="39"/>
      <c r="M187" s="94">
        <v>2017</v>
      </c>
      <c r="N187" s="116">
        <v>2017</v>
      </c>
      <c r="O187" s="124">
        <f t="shared" si="56"/>
        <v>1452</v>
      </c>
      <c r="P187" s="122">
        <v>0</v>
      </c>
      <c r="Q187" s="122">
        <v>0</v>
      </c>
      <c r="R187" s="122">
        <v>1452</v>
      </c>
    </row>
    <row r="188" spans="1:19" ht="39" customHeight="1" x14ac:dyDescent="0.25">
      <c r="A188" s="55" t="s">
        <v>1509</v>
      </c>
      <c r="B188" s="160" t="s">
        <v>370</v>
      </c>
      <c r="C188" s="28" t="s">
        <v>100</v>
      </c>
      <c r="D188" s="11" t="s">
        <v>1025</v>
      </c>
      <c r="E188" s="11" t="s">
        <v>228</v>
      </c>
      <c r="F188" s="39" t="s">
        <v>922</v>
      </c>
      <c r="G188" s="14" t="s">
        <v>823</v>
      </c>
      <c r="H188" s="11" t="s">
        <v>1027</v>
      </c>
      <c r="I188" s="11"/>
      <c r="J188" s="11"/>
      <c r="K188" s="11"/>
      <c r="L188" s="39"/>
      <c r="M188" s="113">
        <v>2018</v>
      </c>
      <c r="N188" s="116">
        <v>2020</v>
      </c>
      <c r="O188" s="124">
        <f t="shared" si="56"/>
        <v>364669.00999999995</v>
      </c>
      <c r="P188" s="122">
        <v>309968.65999999997</v>
      </c>
      <c r="Q188" s="122">
        <v>27350.17</v>
      </c>
      <c r="R188" s="122">
        <v>27350.18</v>
      </c>
      <c r="S188" s="84"/>
    </row>
    <row r="189" spans="1:19" ht="39" customHeight="1" x14ac:dyDescent="0.25">
      <c r="A189" s="55" t="s">
        <v>1510</v>
      </c>
      <c r="B189" s="160" t="s">
        <v>371</v>
      </c>
      <c r="C189" s="28" t="s">
        <v>109</v>
      </c>
      <c r="D189" s="11" t="s">
        <v>1031</v>
      </c>
      <c r="E189" s="11" t="s">
        <v>228</v>
      </c>
      <c r="F189" s="39" t="s">
        <v>929</v>
      </c>
      <c r="G189" s="14" t="s">
        <v>823</v>
      </c>
      <c r="H189" s="11" t="s">
        <v>1027</v>
      </c>
      <c r="I189" s="11"/>
      <c r="J189" s="11"/>
      <c r="K189" s="11"/>
      <c r="L189" s="39"/>
      <c r="M189" s="113">
        <v>2018</v>
      </c>
      <c r="N189" s="116">
        <v>2021</v>
      </c>
      <c r="O189" s="124">
        <f t="shared" si="56"/>
        <v>556846.53999999992</v>
      </c>
      <c r="P189" s="122">
        <v>473319.55</v>
      </c>
      <c r="Q189" s="122">
        <v>41763.480000000003</v>
      </c>
      <c r="R189" s="122">
        <v>41763.51</v>
      </c>
    </row>
    <row r="190" spans="1:19" ht="39" customHeight="1" x14ac:dyDescent="0.25">
      <c r="A190" s="55" t="s">
        <v>1511</v>
      </c>
      <c r="B190" s="160" t="s">
        <v>372</v>
      </c>
      <c r="C190" s="28" t="s">
        <v>103</v>
      </c>
      <c r="D190" s="11" t="s">
        <v>763</v>
      </c>
      <c r="E190" s="11" t="s">
        <v>228</v>
      </c>
      <c r="F190" s="39" t="s">
        <v>764</v>
      </c>
      <c r="G190" s="14" t="s">
        <v>823</v>
      </c>
      <c r="H190" s="11" t="s">
        <v>1027</v>
      </c>
      <c r="I190" s="11"/>
      <c r="J190" s="11"/>
      <c r="K190" s="11"/>
      <c r="L190" s="39"/>
      <c r="M190" s="113">
        <v>2017</v>
      </c>
      <c r="N190" s="116">
        <v>2019</v>
      </c>
      <c r="O190" s="124">
        <f t="shared" si="56"/>
        <v>176779.39</v>
      </c>
      <c r="P190" s="122">
        <v>150262.48000000001</v>
      </c>
      <c r="Q190" s="122">
        <v>13258.46</v>
      </c>
      <c r="R190" s="122">
        <v>13258.45</v>
      </c>
    </row>
    <row r="191" spans="1:19" ht="39" customHeight="1" x14ac:dyDescent="0.25">
      <c r="A191" s="55" t="s">
        <v>1512</v>
      </c>
      <c r="B191" s="160" t="s">
        <v>373</v>
      </c>
      <c r="C191" s="29" t="s">
        <v>209</v>
      </c>
      <c r="D191" s="167" t="s">
        <v>210</v>
      </c>
      <c r="E191" s="32" t="s">
        <v>228</v>
      </c>
      <c r="F191" s="32" t="s">
        <v>929</v>
      </c>
      <c r="G191" s="167" t="s">
        <v>822</v>
      </c>
      <c r="H191" s="32" t="s">
        <v>1027</v>
      </c>
      <c r="I191" s="162"/>
      <c r="J191" s="162"/>
      <c r="K191" s="162"/>
      <c r="L191" s="162"/>
      <c r="M191" s="125">
        <v>2018</v>
      </c>
      <c r="N191" s="125">
        <v>2020</v>
      </c>
      <c r="O191" s="124">
        <f t="shared" si="56"/>
        <v>952384.33</v>
      </c>
      <c r="P191" s="124">
        <v>666518.87</v>
      </c>
      <c r="Q191" s="124">
        <v>58810.49</v>
      </c>
      <c r="R191" s="122">
        <v>227054.97</v>
      </c>
    </row>
    <row r="192" spans="1:19" ht="39" customHeight="1" x14ac:dyDescent="0.25">
      <c r="A192" s="55" t="s">
        <v>1513</v>
      </c>
      <c r="B192" s="160" t="s">
        <v>374</v>
      </c>
      <c r="C192" s="162" t="s">
        <v>1108</v>
      </c>
      <c r="D192" s="167" t="s">
        <v>1025</v>
      </c>
      <c r="E192" s="32" t="s">
        <v>228</v>
      </c>
      <c r="F192" s="30" t="s">
        <v>922</v>
      </c>
      <c r="G192" s="167" t="s">
        <v>822</v>
      </c>
      <c r="H192" s="32" t="s">
        <v>1027</v>
      </c>
      <c r="I192" s="162"/>
      <c r="J192" s="162"/>
      <c r="K192" s="162"/>
      <c r="L192" s="162"/>
      <c r="M192" s="125">
        <v>2018</v>
      </c>
      <c r="N192" s="125">
        <v>2020</v>
      </c>
      <c r="O192" s="124">
        <f t="shared" si="56"/>
        <v>355381.29000000004</v>
      </c>
      <c r="P192" s="124">
        <v>270907.24</v>
      </c>
      <c r="Q192" s="124">
        <v>23903.58</v>
      </c>
      <c r="R192" s="124">
        <v>60570.47</v>
      </c>
    </row>
    <row r="193" spans="1:19" ht="39" customHeight="1" x14ac:dyDescent="0.25">
      <c r="A193" s="519" t="s">
        <v>2211</v>
      </c>
      <c r="B193" s="490" t="s">
        <v>2212</v>
      </c>
      <c r="C193" s="516" t="s">
        <v>2213</v>
      </c>
      <c r="D193" s="513" t="s">
        <v>1025</v>
      </c>
      <c r="E193" s="515" t="s">
        <v>228</v>
      </c>
      <c r="F193" s="514" t="s">
        <v>922</v>
      </c>
      <c r="G193" s="513" t="s">
        <v>822</v>
      </c>
      <c r="H193" s="515" t="s">
        <v>1027</v>
      </c>
      <c r="I193" s="516"/>
      <c r="J193" s="516"/>
      <c r="K193" s="516"/>
      <c r="L193" s="516"/>
      <c r="M193" s="520">
        <v>2020</v>
      </c>
      <c r="N193" s="520">
        <v>2021</v>
      </c>
      <c r="O193" s="518">
        <f t="shared" ref="O193" si="57">P193+Q193+R193</f>
        <v>100000</v>
      </c>
      <c r="P193" s="518">
        <v>80296.75</v>
      </c>
      <c r="Q193" s="518">
        <v>7085.01</v>
      </c>
      <c r="R193" s="518">
        <v>12618.24</v>
      </c>
    </row>
    <row r="194" spans="1:19" ht="39" customHeight="1" x14ac:dyDescent="0.25">
      <c r="A194" s="519" t="s">
        <v>2215</v>
      </c>
      <c r="B194" s="490" t="s">
        <v>2216</v>
      </c>
      <c r="C194" s="516" t="s">
        <v>2217</v>
      </c>
      <c r="D194" s="521" t="s">
        <v>1031</v>
      </c>
      <c r="E194" s="521" t="s">
        <v>228</v>
      </c>
      <c r="F194" s="522" t="s">
        <v>929</v>
      </c>
      <c r="G194" s="513" t="s">
        <v>822</v>
      </c>
      <c r="H194" s="521" t="s">
        <v>1027</v>
      </c>
      <c r="I194" s="516"/>
      <c r="J194" s="516"/>
      <c r="K194" s="516"/>
      <c r="L194" s="516"/>
      <c r="M194" s="520">
        <v>2020</v>
      </c>
      <c r="N194" s="520">
        <v>2022</v>
      </c>
      <c r="O194" s="518">
        <f t="shared" ref="O194" si="58">P194+Q194+R194</f>
        <v>155697.94</v>
      </c>
      <c r="P194" s="518">
        <v>132347.94</v>
      </c>
      <c r="Q194" s="518">
        <v>11670</v>
      </c>
      <c r="R194" s="518">
        <v>11680</v>
      </c>
    </row>
    <row r="195" spans="1:19" ht="39" customHeight="1" x14ac:dyDescent="0.25">
      <c r="A195" s="234" t="s">
        <v>639</v>
      </c>
      <c r="B195" s="241"/>
      <c r="C195" s="234" t="s">
        <v>640</v>
      </c>
      <c r="D195" s="241"/>
      <c r="E195" s="241"/>
      <c r="F195" s="241"/>
      <c r="G195" s="213"/>
      <c r="H195" s="241"/>
      <c r="I195" s="241"/>
      <c r="J195" s="241"/>
      <c r="K195" s="241"/>
      <c r="L195" s="241"/>
      <c r="M195" s="242"/>
      <c r="N195" s="243"/>
      <c r="O195" s="235">
        <f t="shared" ref="O195:R195" si="59">O196+O201</f>
        <v>2224489.46</v>
      </c>
      <c r="P195" s="235">
        <f t="shared" ref="P195:Q195" si="60">P196+P201</f>
        <v>1890815.53</v>
      </c>
      <c r="Q195" s="235">
        <f t="shared" si="60"/>
        <v>0</v>
      </c>
      <c r="R195" s="235">
        <f t="shared" si="59"/>
        <v>333673.93</v>
      </c>
    </row>
    <row r="196" spans="1:19" ht="92.25" customHeight="1" x14ac:dyDescent="0.25">
      <c r="A196" s="244" t="s">
        <v>1127</v>
      </c>
      <c r="B196" s="252"/>
      <c r="C196" s="244" t="s">
        <v>1118</v>
      </c>
      <c r="D196" s="252"/>
      <c r="E196" s="252"/>
      <c r="F196" s="252"/>
      <c r="G196" s="252"/>
      <c r="H196" s="252"/>
      <c r="I196" s="252"/>
      <c r="J196" s="252"/>
      <c r="K196" s="252"/>
      <c r="L196" s="252"/>
      <c r="M196" s="251"/>
      <c r="N196" s="251"/>
      <c r="O196" s="249">
        <f t="shared" ref="O196:R196" si="61">SUM(O197:O200)</f>
        <v>2224489.46</v>
      </c>
      <c r="P196" s="249">
        <f t="shared" si="61"/>
        <v>1890815.53</v>
      </c>
      <c r="Q196" s="249">
        <f t="shared" si="61"/>
        <v>0</v>
      </c>
      <c r="R196" s="249">
        <f t="shared" si="61"/>
        <v>333673.93</v>
      </c>
    </row>
    <row r="197" spans="1:19" ht="39" customHeight="1" x14ac:dyDescent="0.25">
      <c r="A197" s="55" t="s">
        <v>1514</v>
      </c>
      <c r="B197" s="160" t="s">
        <v>375</v>
      </c>
      <c r="C197" s="19" t="s">
        <v>1464</v>
      </c>
      <c r="D197" s="11" t="s">
        <v>573</v>
      </c>
      <c r="E197" s="11" t="s">
        <v>1026</v>
      </c>
      <c r="F197" s="10" t="s">
        <v>894</v>
      </c>
      <c r="G197" s="10" t="s">
        <v>74</v>
      </c>
      <c r="H197" s="11" t="s">
        <v>1027</v>
      </c>
      <c r="I197" s="11"/>
      <c r="J197" s="11"/>
      <c r="K197" s="11"/>
      <c r="L197" s="11"/>
      <c r="M197" s="113">
        <v>2018</v>
      </c>
      <c r="N197" s="113">
        <v>2020</v>
      </c>
      <c r="O197" s="111">
        <f>P197+Q197+R197</f>
        <v>1052970</v>
      </c>
      <c r="P197" s="111">
        <v>895024</v>
      </c>
      <c r="Q197" s="121">
        <v>0</v>
      </c>
      <c r="R197" s="111">
        <v>157946</v>
      </c>
    </row>
    <row r="198" spans="1:19" ht="39" customHeight="1" x14ac:dyDescent="0.25">
      <c r="A198" s="55" t="s">
        <v>1515</v>
      </c>
      <c r="B198" s="160" t="s">
        <v>376</v>
      </c>
      <c r="C198" s="19" t="s">
        <v>108</v>
      </c>
      <c r="D198" s="11" t="s">
        <v>1030</v>
      </c>
      <c r="E198" s="11" t="s">
        <v>1026</v>
      </c>
      <c r="F198" s="10" t="s">
        <v>925</v>
      </c>
      <c r="G198" s="10" t="s">
        <v>74</v>
      </c>
      <c r="H198" s="11" t="s">
        <v>1027</v>
      </c>
      <c r="I198" s="11"/>
      <c r="J198" s="11"/>
      <c r="K198" s="11"/>
      <c r="L198" s="11"/>
      <c r="M198" s="113">
        <v>2018</v>
      </c>
      <c r="N198" s="113">
        <v>2020</v>
      </c>
      <c r="O198" s="111">
        <f t="shared" ref="O198:O200" si="62">P198+Q198+R198</f>
        <v>557647.34</v>
      </c>
      <c r="P198" s="111">
        <v>474000.23</v>
      </c>
      <c r="Q198" s="121">
        <v>0</v>
      </c>
      <c r="R198" s="111">
        <v>83647.11</v>
      </c>
    </row>
    <row r="199" spans="1:19" ht="39" customHeight="1" x14ac:dyDescent="0.25">
      <c r="A199" s="55" t="s">
        <v>97</v>
      </c>
      <c r="B199" s="160" t="s">
        <v>377</v>
      </c>
      <c r="C199" s="19" t="s">
        <v>1116</v>
      </c>
      <c r="D199" s="11" t="s">
        <v>1028</v>
      </c>
      <c r="E199" s="11" t="s">
        <v>1026</v>
      </c>
      <c r="F199" s="10" t="s">
        <v>935</v>
      </c>
      <c r="G199" s="10" t="s">
        <v>74</v>
      </c>
      <c r="H199" s="11" t="s">
        <v>1027</v>
      </c>
      <c r="I199" s="11"/>
      <c r="J199" s="11"/>
      <c r="K199" s="11"/>
      <c r="L199" s="11"/>
      <c r="M199" s="113">
        <v>2018</v>
      </c>
      <c r="N199" s="113">
        <v>2020</v>
      </c>
      <c r="O199" s="111">
        <f t="shared" si="62"/>
        <v>314260</v>
      </c>
      <c r="P199" s="111">
        <v>267121</v>
      </c>
      <c r="Q199" s="121">
        <v>0</v>
      </c>
      <c r="R199" s="111">
        <v>47139</v>
      </c>
    </row>
    <row r="200" spans="1:19" ht="39" customHeight="1" x14ac:dyDescent="0.25">
      <c r="A200" s="55" t="s">
        <v>107</v>
      </c>
      <c r="B200" s="160" t="s">
        <v>378</v>
      </c>
      <c r="C200" s="19" t="s">
        <v>1117</v>
      </c>
      <c r="D200" s="11" t="s">
        <v>1022</v>
      </c>
      <c r="E200" s="11" t="s">
        <v>1026</v>
      </c>
      <c r="F200" s="10" t="s">
        <v>937</v>
      </c>
      <c r="G200" s="10" t="s">
        <v>74</v>
      </c>
      <c r="H200" s="11" t="s">
        <v>1027</v>
      </c>
      <c r="I200" s="11"/>
      <c r="J200" s="11"/>
      <c r="K200" s="11"/>
      <c r="L200" s="11"/>
      <c r="M200" s="113">
        <v>2018</v>
      </c>
      <c r="N200" s="113">
        <v>2021</v>
      </c>
      <c r="O200" s="111">
        <f t="shared" si="62"/>
        <v>299612.12</v>
      </c>
      <c r="P200" s="111">
        <v>254670.3</v>
      </c>
      <c r="Q200" s="121">
        <v>0</v>
      </c>
      <c r="R200" s="111">
        <v>44941.82</v>
      </c>
    </row>
    <row r="201" spans="1:19" ht="39" customHeight="1" x14ac:dyDescent="0.25">
      <c r="A201" s="244" t="s">
        <v>1474</v>
      </c>
      <c r="B201" s="252"/>
      <c r="C201" s="244" t="s">
        <v>1129</v>
      </c>
      <c r="D201" s="252"/>
      <c r="E201" s="252"/>
      <c r="F201" s="252"/>
      <c r="G201" s="252"/>
      <c r="H201" s="252"/>
      <c r="I201" s="252"/>
      <c r="J201" s="252"/>
      <c r="K201" s="252"/>
      <c r="L201" s="252"/>
      <c r="M201" s="251"/>
      <c r="N201" s="251"/>
      <c r="O201" s="256">
        <v>0</v>
      </c>
      <c r="P201" s="256">
        <v>0</v>
      </c>
      <c r="Q201" s="256">
        <v>0</v>
      </c>
      <c r="R201" s="256">
        <v>0</v>
      </c>
    </row>
    <row r="202" spans="1:19" ht="39" customHeight="1" x14ac:dyDescent="0.25">
      <c r="A202" s="212" t="s">
        <v>1069</v>
      </c>
      <c r="B202" s="213"/>
      <c r="C202" s="212" t="s">
        <v>1070</v>
      </c>
      <c r="D202" s="213"/>
      <c r="E202" s="213"/>
      <c r="F202" s="213"/>
      <c r="G202" s="213"/>
      <c r="H202" s="213"/>
      <c r="I202" s="213"/>
      <c r="J202" s="213"/>
      <c r="K202" s="213"/>
      <c r="L202" s="213"/>
      <c r="M202" s="237"/>
      <c r="N202" s="237"/>
      <c r="O202" s="235">
        <f t="shared" ref="O202:R202" si="63">O203+O215</f>
        <v>2646755.2500000005</v>
      </c>
      <c r="P202" s="235">
        <f t="shared" ref="P202:Q202" si="64">P203+P215</f>
        <v>2184540.38</v>
      </c>
      <c r="Q202" s="235">
        <f t="shared" si="64"/>
        <v>0</v>
      </c>
      <c r="R202" s="235">
        <f t="shared" si="63"/>
        <v>462214.86999999994</v>
      </c>
    </row>
    <row r="203" spans="1:19" ht="60.75" customHeight="1" x14ac:dyDescent="0.25">
      <c r="A203" s="244" t="s">
        <v>1130</v>
      </c>
      <c r="B203" s="252"/>
      <c r="C203" s="244" t="s">
        <v>1145</v>
      </c>
      <c r="D203" s="252"/>
      <c r="E203" s="252"/>
      <c r="F203" s="252"/>
      <c r="G203" s="252"/>
      <c r="H203" s="252"/>
      <c r="I203" s="252"/>
      <c r="J203" s="252"/>
      <c r="K203" s="252"/>
      <c r="L203" s="252"/>
      <c r="M203" s="251"/>
      <c r="N203" s="251"/>
      <c r="O203" s="249">
        <f>SUM(O204:O214)</f>
        <v>2646755.2500000005</v>
      </c>
      <c r="P203" s="249">
        <f t="shared" ref="P203:R203" si="65">SUM(P204:P214)</f>
        <v>2184540.38</v>
      </c>
      <c r="Q203" s="249">
        <f t="shared" si="65"/>
        <v>0</v>
      </c>
      <c r="R203" s="249">
        <f t="shared" si="65"/>
        <v>462214.86999999994</v>
      </c>
    </row>
    <row r="204" spans="1:19" ht="39" customHeight="1" x14ac:dyDescent="0.25">
      <c r="A204" s="29" t="s">
        <v>555</v>
      </c>
      <c r="B204" s="160" t="s">
        <v>379</v>
      </c>
      <c r="C204" s="29" t="s">
        <v>98</v>
      </c>
      <c r="D204" s="31" t="s">
        <v>1028</v>
      </c>
      <c r="E204" s="31" t="s">
        <v>228</v>
      </c>
      <c r="F204" s="39" t="s">
        <v>935</v>
      </c>
      <c r="G204" s="31" t="s">
        <v>901</v>
      </c>
      <c r="H204" s="31" t="s">
        <v>1027</v>
      </c>
      <c r="I204" s="31"/>
      <c r="J204" s="31"/>
      <c r="K204" s="31"/>
      <c r="L204" s="31"/>
      <c r="M204" s="115">
        <v>2017</v>
      </c>
      <c r="N204" s="115">
        <v>2020</v>
      </c>
      <c r="O204" s="102">
        <f>P204+Q204+R204</f>
        <v>228880.24000000002</v>
      </c>
      <c r="P204" s="102">
        <v>194548.2</v>
      </c>
      <c r="Q204" s="88">
        <v>0</v>
      </c>
      <c r="R204" s="102">
        <v>34332.04</v>
      </c>
    </row>
    <row r="205" spans="1:19" ht="39" customHeight="1" x14ac:dyDescent="0.25">
      <c r="A205" s="29" t="s">
        <v>602</v>
      </c>
      <c r="B205" s="160" t="s">
        <v>380</v>
      </c>
      <c r="C205" s="19" t="s">
        <v>84</v>
      </c>
      <c r="D205" s="12" t="s">
        <v>927</v>
      </c>
      <c r="E205" s="12" t="s">
        <v>228</v>
      </c>
      <c r="F205" s="12" t="s">
        <v>936</v>
      </c>
      <c r="G205" s="31" t="s">
        <v>901</v>
      </c>
      <c r="H205" s="20" t="s">
        <v>1027</v>
      </c>
      <c r="I205" s="16"/>
      <c r="J205" s="16"/>
      <c r="K205" s="16"/>
      <c r="L205" s="16"/>
      <c r="M205" s="123">
        <v>2017</v>
      </c>
      <c r="N205" s="125">
        <v>2021</v>
      </c>
      <c r="O205" s="102">
        <f t="shared" ref="O205:O213" si="66">P205+Q205+R205</f>
        <v>465662.17</v>
      </c>
      <c r="P205" s="124">
        <v>330611.56</v>
      </c>
      <c r="Q205" s="121">
        <v>0</v>
      </c>
      <c r="R205" s="121">
        <v>135050.60999999999</v>
      </c>
    </row>
    <row r="206" spans="1:19" ht="39" customHeight="1" x14ac:dyDescent="0.25">
      <c r="A206" s="29" t="s">
        <v>1453</v>
      </c>
      <c r="B206" s="160" t="s">
        <v>1454</v>
      </c>
      <c r="C206" s="19" t="s">
        <v>1455</v>
      </c>
      <c r="D206" s="12" t="s">
        <v>573</v>
      </c>
      <c r="E206" s="12" t="s">
        <v>228</v>
      </c>
      <c r="F206" s="12" t="s">
        <v>894</v>
      </c>
      <c r="G206" s="31" t="s">
        <v>901</v>
      </c>
      <c r="H206" s="20" t="s">
        <v>1027</v>
      </c>
      <c r="I206" s="16"/>
      <c r="J206" s="16"/>
      <c r="K206" s="16"/>
      <c r="L206" s="16"/>
      <c r="M206" s="123">
        <v>2019</v>
      </c>
      <c r="N206" s="125">
        <v>2020</v>
      </c>
      <c r="O206" s="102">
        <f t="shared" si="66"/>
        <v>388350.8</v>
      </c>
      <c r="P206" s="124">
        <v>330098.18</v>
      </c>
      <c r="Q206" s="121">
        <v>0</v>
      </c>
      <c r="R206" s="121">
        <v>58252.62</v>
      </c>
    </row>
    <row r="207" spans="1:19" ht="50.25" customHeight="1" x14ac:dyDescent="0.25">
      <c r="A207" s="29" t="s">
        <v>603</v>
      </c>
      <c r="B207" s="535" t="s">
        <v>381</v>
      </c>
      <c r="C207" s="23" t="s">
        <v>2256</v>
      </c>
      <c r="D207" s="11" t="s">
        <v>2257</v>
      </c>
      <c r="E207" s="11" t="s">
        <v>228</v>
      </c>
      <c r="F207" s="11" t="s">
        <v>894</v>
      </c>
      <c r="G207" s="14" t="s">
        <v>901</v>
      </c>
      <c r="H207" s="11" t="s">
        <v>1027</v>
      </c>
      <c r="I207" s="11" t="s">
        <v>1024</v>
      </c>
      <c r="J207" s="11"/>
      <c r="K207" s="11"/>
      <c r="L207" s="11"/>
      <c r="M207" s="94">
        <v>2017</v>
      </c>
      <c r="N207" s="94">
        <v>2018</v>
      </c>
      <c r="O207" s="102">
        <f t="shared" si="66"/>
        <v>40931.300000000003</v>
      </c>
      <c r="P207" s="124">
        <v>34791.46</v>
      </c>
      <c r="Q207" s="106">
        <v>0</v>
      </c>
      <c r="R207" s="121">
        <v>6139.84</v>
      </c>
      <c r="S207" s="57"/>
    </row>
    <row r="208" spans="1:19" ht="54" customHeight="1" x14ac:dyDescent="0.25">
      <c r="A208" s="29" t="s">
        <v>604</v>
      </c>
      <c r="B208" s="280" t="s">
        <v>382</v>
      </c>
      <c r="C208" s="23" t="s">
        <v>2259</v>
      </c>
      <c r="D208" s="11" t="s">
        <v>96</v>
      </c>
      <c r="E208" s="11" t="s">
        <v>228</v>
      </c>
      <c r="F208" s="11" t="s">
        <v>894</v>
      </c>
      <c r="G208" s="14" t="s">
        <v>901</v>
      </c>
      <c r="H208" s="11" t="s">
        <v>1027</v>
      </c>
      <c r="I208" s="11" t="s">
        <v>1024</v>
      </c>
      <c r="J208" s="11"/>
      <c r="K208" s="11"/>
      <c r="L208" s="11"/>
      <c r="M208" s="94">
        <v>2017</v>
      </c>
      <c r="N208" s="94">
        <v>2018</v>
      </c>
      <c r="O208" s="102">
        <f t="shared" si="66"/>
        <v>41059</v>
      </c>
      <c r="P208" s="106">
        <v>34900</v>
      </c>
      <c r="Q208" s="106">
        <v>0</v>
      </c>
      <c r="R208" s="106">
        <v>6159</v>
      </c>
      <c r="S208" s="57"/>
    </row>
    <row r="209" spans="1:19" ht="39" customHeight="1" x14ac:dyDescent="0.25">
      <c r="A209" s="55" t="s">
        <v>1516</v>
      </c>
      <c r="B209" s="272" t="s">
        <v>383</v>
      </c>
      <c r="C209" s="23" t="s">
        <v>86</v>
      </c>
      <c r="D209" s="10" t="s">
        <v>1022</v>
      </c>
      <c r="E209" s="10" t="s">
        <v>228</v>
      </c>
      <c r="F209" s="10" t="s">
        <v>937</v>
      </c>
      <c r="G209" s="9" t="s">
        <v>901</v>
      </c>
      <c r="H209" s="10" t="s">
        <v>1027</v>
      </c>
      <c r="I209" s="10"/>
      <c r="J209" s="10"/>
      <c r="K209" s="10"/>
      <c r="L209" s="10"/>
      <c r="M209" s="94">
        <v>2017</v>
      </c>
      <c r="N209" s="95">
        <v>2020</v>
      </c>
      <c r="O209" s="102">
        <f t="shared" si="66"/>
        <v>215903.41</v>
      </c>
      <c r="P209" s="95">
        <v>183517.9</v>
      </c>
      <c r="Q209" s="104">
        <v>0</v>
      </c>
      <c r="R209" s="104">
        <v>32385.51</v>
      </c>
      <c r="S209" s="57"/>
    </row>
    <row r="210" spans="1:19" ht="39" customHeight="1" x14ac:dyDescent="0.25">
      <c r="A210" s="55" t="s">
        <v>1517</v>
      </c>
      <c r="B210" s="272" t="s">
        <v>384</v>
      </c>
      <c r="C210" s="23" t="s">
        <v>89</v>
      </c>
      <c r="D210" s="10" t="s">
        <v>1031</v>
      </c>
      <c r="E210" s="10" t="s">
        <v>228</v>
      </c>
      <c r="F210" s="10" t="s">
        <v>929</v>
      </c>
      <c r="G210" s="9" t="s">
        <v>901</v>
      </c>
      <c r="H210" s="10" t="s">
        <v>1027</v>
      </c>
      <c r="I210" s="10"/>
      <c r="J210" s="10"/>
      <c r="K210" s="10"/>
      <c r="L210" s="10"/>
      <c r="M210" s="94">
        <v>2017</v>
      </c>
      <c r="N210" s="95">
        <v>2020</v>
      </c>
      <c r="O210" s="102">
        <f t="shared" si="66"/>
        <v>339655.87</v>
      </c>
      <c r="P210" s="95">
        <v>288707.49</v>
      </c>
      <c r="Q210" s="104">
        <v>0</v>
      </c>
      <c r="R210" s="104">
        <v>50948.38</v>
      </c>
      <c r="S210" s="57"/>
    </row>
    <row r="211" spans="1:19" ht="39" customHeight="1" x14ac:dyDescent="0.25">
      <c r="A211" s="55" t="s">
        <v>85</v>
      </c>
      <c r="B211" s="272" t="s">
        <v>385</v>
      </c>
      <c r="C211" s="23" t="s">
        <v>92</v>
      </c>
      <c r="D211" s="10" t="s">
        <v>1025</v>
      </c>
      <c r="E211" s="10" t="s">
        <v>228</v>
      </c>
      <c r="F211" s="10" t="s">
        <v>922</v>
      </c>
      <c r="G211" s="9" t="s">
        <v>901</v>
      </c>
      <c r="H211" s="10" t="s">
        <v>1027</v>
      </c>
      <c r="I211" s="10"/>
      <c r="J211" s="10"/>
      <c r="K211" s="10"/>
      <c r="L211" s="10"/>
      <c r="M211" s="94">
        <v>2018</v>
      </c>
      <c r="N211" s="95">
        <v>2020</v>
      </c>
      <c r="O211" s="102">
        <f t="shared" si="66"/>
        <v>206044.79999999999</v>
      </c>
      <c r="P211" s="95">
        <v>175138.08</v>
      </c>
      <c r="Q211" s="104">
        <v>0</v>
      </c>
      <c r="R211" s="104">
        <v>30906.720000000001</v>
      </c>
      <c r="S211" s="57"/>
    </row>
    <row r="212" spans="1:19" ht="39" customHeight="1" x14ac:dyDescent="0.25">
      <c r="A212" s="55" t="s">
        <v>88</v>
      </c>
      <c r="B212" s="272" t="s">
        <v>386</v>
      </c>
      <c r="C212" s="23" t="s">
        <v>93</v>
      </c>
      <c r="D212" s="10" t="s">
        <v>763</v>
      </c>
      <c r="E212" s="10" t="s">
        <v>228</v>
      </c>
      <c r="F212" s="10" t="s">
        <v>764</v>
      </c>
      <c r="G212" s="9" t="s">
        <v>901</v>
      </c>
      <c r="H212" s="10" t="s">
        <v>1027</v>
      </c>
      <c r="I212" s="10"/>
      <c r="J212" s="10"/>
      <c r="K212" s="10"/>
      <c r="L212" s="10"/>
      <c r="M212" s="94">
        <v>2017</v>
      </c>
      <c r="N212" s="95">
        <v>2019</v>
      </c>
      <c r="O212" s="102">
        <f t="shared" si="66"/>
        <v>99870.840000000011</v>
      </c>
      <c r="P212" s="95">
        <v>84890.21</v>
      </c>
      <c r="Q212" s="104">
        <v>0</v>
      </c>
      <c r="R212" s="104">
        <v>14980.63</v>
      </c>
      <c r="S212" s="57"/>
    </row>
    <row r="213" spans="1:19" ht="39" customHeight="1" x14ac:dyDescent="0.25">
      <c r="A213" s="55" t="s">
        <v>91</v>
      </c>
      <c r="B213" s="272" t="s">
        <v>1266</v>
      </c>
      <c r="C213" s="23" t="s">
        <v>1267</v>
      </c>
      <c r="D213" s="11" t="s">
        <v>1030</v>
      </c>
      <c r="E213" s="10" t="s">
        <v>228</v>
      </c>
      <c r="F213" s="10" t="s">
        <v>925</v>
      </c>
      <c r="G213" s="9" t="s">
        <v>901</v>
      </c>
      <c r="H213" s="10" t="s">
        <v>1027</v>
      </c>
      <c r="I213" s="10"/>
      <c r="J213" s="10"/>
      <c r="K213" s="10"/>
      <c r="L213" s="10"/>
      <c r="M213" s="94">
        <v>2018</v>
      </c>
      <c r="N213" s="95">
        <v>2020</v>
      </c>
      <c r="O213" s="102">
        <f t="shared" si="66"/>
        <v>298223.2</v>
      </c>
      <c r="P213" s="95">
        <v>253489.72</v>
      </c>
      <c r="Q213" s="104">
        <v>0</v>
      </c>
      <c r="R213" s="104">
        <v>44733.48</v>
      </c>
      <c r="S213" s="57"/>
    </row>
    <row r="214" spans="1:19" ht="39" customHeight="1" x14ac:dyDescent="0.25">
      <c r="A214" s="55" t="s">
        <v>2062</v>
      </c>
      <c r="B214" s="272" t="s">
        <v>2063</v>
      </c>
      <c r="C214" s="23" t="s">
        <v>2064</v>
      </c>
      <c r="D214" s="11" t="s">
        <v>573</v>
      </c>
      <c r="E214" s="10" t="s">
        <v>228</v>
      </c>
      <c r="F214" s="11" t="s">
        <v>894</v>
      </c>
      <c r="G214" s="9" t="s">
        <v>901</v>
      </c>
      <c r="H214" s="10" t="s">
        <v>1027</v>
      </c>
      <c r="I214" s="10"/>
      <c r="J214" s="10"/>
      <c r="K214" s="10"/>
      <c r="L214" s="10"/>
      <c r="M214" s="491">
        <v>2020</v>
      </c>
      <c r="N214" s="492">
        <v>2020</v>
      </c>
      <c r="O214" s="508">
        <f t="shared" ref="O214" si="67">P214+Q214+R214</f>
        <v>322173.62</v>
      </c>
      <c r="P214" s="492">
        <v>273847.58</v>
      </c>
      <c r="Q214" s="493">
        <v>0</v>
      </c>
      <c r="R214" s="493">
        <v>48326.04</v>
      </c>
      <c r="S214" s="57"/>
    </row>
    <row r="215" spans="1:19" ht="39" customHeight="1" x14ac:dyDescent="0.25">
      <c r="A215" s="244" t="s">
        <v>1131</v>
      </c>
      <c r="B215" s="252"/>
      <c r="C215" s="244" t="s">
        <v>1146</v>
      </c>
      <c r="D215" s="252"/>
      <c r="E215" s="252"/>
      <c r="F215" s="252"/>
      <c r="G215" s="252"/>
      <c r="H215" s="252"/>
      <c r="I215" s="252"/>
      <c r="J215" s="252"/>
      <c r="K215" s="252"/>
      <c r="L215" s="252"/>
      <c r="M215" s="251"/>
      <c r="N215" s="251"/>
      <c r="O215" s="256">
        <v>0</v>
      </c>
      <c r="P215" s="256">
        <v>0</v>
      </c>
      <c r="Q215" s="256">
        <v>0</v>
      </c>
      <c r="R215" s="256">
        <v>0</v>
      </c>
    </row>
    <row r="216" spans="1:19" ht="39" customHeight="1" x14ac:dyDescent="0.25">
      <c r="A216" s="223" t="s">
        <v>1042</v>
      </c>
      <c r="B216" s="229"/>
      <c r="C216" s="223" t="s">
        <v>1041</v>
      </c>
      <c r="D216" s="229"/>
      <c r="E216" s="229"/>
      <c r="F216" s="229"/>
      <c r="G216" s="229"/>
      <c r="H216" s="229"/>
      <c r="I216" s="229"/>
      <c r="J216" s="229"/>
      <c r="K216" s="229"/>
      <c r="L216" s="229"/>
      <c r="M216" s="228"/>
      <c r="N216" s="228"/>
      <c r="O216" s="226">
        <f t="shared" ref="O216:R216" si="68">O217+O231</f>
        <v>15900717.639999999</v>
      </c>
      <c r="P216" s="226">
        <f t="shared" ref="P216:Q216" si="69">P217+P231</f>
        <v>13227189.120000001</v>
      </c>
      <c r="Q216" s="226">
        <f t="shared" si="69"/>
        <v>207312.96</v>
      </c>
      <c r="R216" s="226">
        <f t="shared" si="68"/>
        <v>2466215.5599999996</v>
      </c>
    </row>
    <row r="217" spans="1:19" ht="55.5" customHeight="1" x14ac:dyDescent="0.25">
      <c r="A217" s="212" t="s">
        <v>1071</v>
      </c>
      <c r="B217" s="213"/>
      <c r="C217" s="212" t="s">
        <v>1072</v>
      </c>
      <c r="D217" s="213"/>
      <c r="E217" s="213"/>
      <c r="F217" s="213"/>
      <c r="G217" s="213"/>
      <c r="H217" s="213"/>
      <c r="I217" s="213"/>
      <c r="J217" s="213"/>
      <c r="K217" s="213"/>
      <c r="L217" s="213"/>
      <c r="M217" s="237"/>
      <c r="N217" s="237"/>
      <c r="O217" s="235">
        <f>O218+O220+O226+O228</f>
        <v>4804823.1899999995</v>
      </c>
      <c r="P217" s="235">
        <f t="shared" ref="P217:Q217" si="70">P218+P220+P226+P228</f>
        <v>3795678.9999999995</v>
      </c>
      <c r="Q217" s="235">
        <f t="shared" si="70"/>
        <v>207312.96</v>
      </c>
      <c r="R217" s="235">
        <f t="shared" ref="R217" si="71">R218+R220+R226+R228</f>
        <v>801831.23</v>
      </c>
    </row>
    <row r="218" spans="1:19" ht="39" customHeight="1" x14ac:dyDescent="0.25">
      <c r="A218" s="244" t="s">
        <v>1475</v>
      </c>
      <c r="B218" s="252"/>
      <c r="C218" s="244" t="s">
        <v>1147</v>
      </c>
      <c r="D218" s="252"/>
      <c r="E218" s="252"/>
      <c r="F218" s="252"/>
      <c r="G218" s="252"/>
      <c r="H218" s="252"/>
      <c r="I218" s="252"/>
      <c r="J218" s="252"/>
      <c r="K218" s="252"/>
      <c r="L218" s="252"/>
      <c r="M218" s="251"/>
      <c r="N218" s="251"/>
      <c r="O218" s="256">
        <f t="shared" ref="O218:R218" si="72">O219</f>
        <v>874196.95</v>
      </c>
      <c r="P218" s="256">
        <f t="shared" si="72"/>
        <v>454646.31</v>
      </c>
      <c r="Q218" s="256">
        <f t="shared" si="72"/>
        <v>0</v>
      </c>
      <c r="R218" s="256">
        <f t="shared" si="72"/>
        <v>419550.64</v>
      </c>
    </row>
    <row r="219" spans="1:19" ht="39" customHeight="1" x14ac:dyDescent="0.25">
      <c r="A219" s="55" t="s">
        <v>1518</v>
      </c>
      <c r="B219" s="160" t="s">
        <v>387</v>
      </c>
      <c r="C219" s="23" t="s">
        <v>34</v>
      </c>
      <c r="D219" s="14" t="s">
        <v>26</v>
      </c>
      <c r="E219" s="14" t="s">
        <v>1046</v>
      </c>
      <c r="F219" s="14" t="s">
        <v>937</v>
      </c>
      <c r="G219" s="39" t="s">
        <v>21</v>
      </c>
      <c r="H219" s="14" t="s">
        <v>1027</v>
      </c>
      <c r="I219" s="14"/>
      <c r="J219" s="14"/>
      <c r="K219" s="14"/>
      <c r="L219" s="14"/>
      <c r="M219" s="93">
        <v>2017</v>
      </c>
      <c r="N219" s="93">
        <v>2021</v>
      </c>
      <c r="O219" s="126">
        <f>P219+Q219+R219</f>
        <v>874196.95</v>
      </c>
      <c r="P219" s="126">
        <v>454646.31</v>
      </c>
      <c r="Q219" s="126">
        <v>0</v>
      </c>
      <c r="R219" s="126">
        <v>419550.64</v>
      </c>
    </row>
    <row r="220" spans="1:19" ht="39" customHeight="1" x14ac:dyDescent="0.25">
      <c r="A220" s="244" t="s">
        <v>1476</v>
      </c>
      <c r="B220" s="252"/>
      <c r="C220" s="244" t="s">
        <v>1148</v>
      </c>
      <c r="D220" s="252"/>
      <c r="E220" s="252"/>
      <c r="F220" s="252"/>
      <c r="G220" s="252"/>
      <c r="H220" s="252"/>
      <c r="I220" s="252"/>
      <c r="J220" s="252"/>
      <c r="K220" s="252"/>
      <c r="L220" s="252"/>
      <c r="M220" s="251"/>
      <c r="N220" s="251"/>
      <c r="O220" s="249">
        <f>SUM(O221:O225)</f>
        <v>2983819.07</v>
      </c>
      <c r="P220" s="249">
        <f t="shared" ref="P220:R220" si="73">SUM(P221:P225)</f>
        <v>2536246.5999999996</v>
      </c>
      <c r="Q220" s="249">
        <f t="shared" si="73"/>
        <v>117271.23</v>
      </c>
      <c r="R220" s="249">
        <f t="shared" si="73"/>
        <v>330301.24</v>
      </c>
    </row>
    <row r="221" spans="1:19" ht="39" customHeight="1" x14ac:dyDescent="0.25">
      <c r="A221" s="55" t="s">
        <v>1519</v>
      </c>
      <c r="B221" s="160" t="s">
        <v>388</v>
      </c>
      <c r="C221" s="29" t="s">
        <v>542</v>
      </c>
      <c r="D221" s="30" t="s">
        <v>1028</v>
      </c>
      <c r="E221" s="30" t="s">
        <v>1046</v>
      </c>
      <c r="F221" s="30" t="s">
        <v>935</v>
      </c>
      <c r="G221" s="27" t="s">
        <v>21</v>
      </c>
      <c r="H221" s="30" t="s">
        <v>1027</v>
      </c>
      <c r="I221" s="30"/>
      <c r="J221" s="30"/>
      <c r="K221" s="30"/>
      <c r="L221" s="30"/>
      <c r="M221" s="115">
        <v>2018</v>
      </c>
      <c r="N221" s="94">
        <v>2020</v>
      </c>
      <c r="O221" s="102">
        <f>P221+Q221+R221</f>
        <v>411066.76</v>
      </c>
      <c r="P221" s="175">
        <v>349406.74</v>
      </c>
      <c r="Q221" s="175">
        <v>0</v>
      </c>
      <c r="R221" s="128">
        <v>61660.02</v>
      </c>
    </row>
    <row r="222" spans="1:19" ht="39" customHeight="1" x14ac:dyDescent="0.25">
      <c r="A222" s="55" t="s">
        <v>1520</v>
      </c>
      <c r="B222" s="160" t="s">
        <v>389</v>
      </c>
      <c r="C222" s="19" t="s">
        <v>18</v>
      </c>
      <c r="D222" s="82" t="s">
        <v>885</v>
      </c>
      <c r="E222" s="82" t="s">
        <v>1046</v>
      </c>
      <c r="F222" s="82" t="s">
        <v>936</v>
      </c>
      <c r="G222" s="27" t="s">
        <v>21</v>
      </c>
      <c r="H222" s="127" t="s">
        <v>1027</v>
      </c>
      <c r="I222" s="82"/>
      <c r="J222" s="82"/>
      <c r="K222" s="82"/>
      <c r="L222" s="82"/>
      <c r="M222" s="113">
        <v>2017</v>
      </c>
      <c r="N222" s="113">
        <v>2019</v>
      </c>
      <c r="O222" s="102">
        <f t="shared" ref="O222:O225" si="74">P222+Q222+R222</f>
        <v>420924.68</v>
      </c>
      <c r="P222" s="175">
        <v>357785.97</v>
      </c>
      <c r="Q222" s="175">
        <v>63138.71</v>
      </c>
      <c r="R222" s="128">
        <v>0</v>
      </c>
    </row>
    <row r="223" spans="1:19" ht="39" customHeight="1" x14ac:dyDescent="0.25">
      <c r="A223" s="55" t="s">
        <v>1521</v>
      </c>
      <c r="B223" s="535" t="s">
        <v>390</v>
      </c>
      <c r="C223" s="23" t="s">
        <v>187</v>
      </c>
      <c r="D223" s="10" t="s">
        <v>2260</v>
      </c>
      <c r="E223" s="10" t="s">
        <v>1046</v>
      </c>
      <c r="F223" s="10" t="s">
        <v>894</v>
      </c>
      <c r="G223" s="30" t="s">
        <v>21</v>
      </c>
      <c r="H223" s="24" t="s">
        <v>1027</v>
      </c>
      <c r="I223" s="10" t="s">
        <v>1024</v>
      </c>
      <c r="J223" s="10"/>
      <c r="K223" s="10"/>
      <c r="L223" s="10"/>
      <c r="M223" s="94">
        <v>2017</v>
      </c>
      <c r="N223" s="94">
        <v>2020</v>
      </c>
      <c r="O223" s="102">
        <f t="shared" si="74"/>
        <v>1289496</v>
      </c>
      <c r="P223" s="106">
        <v>1096072</v>
      </c>
      <c r="Q223" s="106">
        <v>0</v>
      </c>
      <c r="R223" s="106">
        <v>193424</v>
      </c>
    </row>
    <row r="224" spans="1:19" ht="39" customHeight="1" x14ac:dyDescent="0.25">
      <c r="A224" s="55" t="s">
        <v>1522</v>
      </c>
      <c r="B224" s="160" t="s">
        <v>391</v>
      </c>
      <c r="C224" s="23" t="s">
        <v>944</v>
      </c>
      <c r="D224" s="10" t="s">
        <v>945</v>
      </c>
      <c r="E224" s="10" t="s">
        <v>1046</v>
      </c>
      <c r="F224" s="10" t="s">
        <v>929</v>
      </c>
      <c r="G224" s="30" t="s">
        <v>21</v>
      </c>
      <c r="H224" s="24" t="s">
        <v>1027</v>
      </c>
      <c r="I224" s="10"/>
      <c r="J224" s="10"/>
      <c r="K224" s="10"/>
      <c r="L224" s="10"/>
      <c r="M224" s="94">
        <v>2017</v>
      </c>
      <c r="N224" s="94">
        <v>2019</v>
      </c>
      <c r="O224" s="102">
        <f t="shared" si="74"/>
        <v>360883.49</v>
      </c>
      <c r="P224" s="106">
        <v>306750.96999999997</v>
      </c>
      <c r="Q224" s="106">
        <v>54132.52</v>
      </c>
      <c r="R224" s="106">
        <v>0</v>
      </c>
    </row>
    <row r="225" spans="1:18" ht="39" customHeight="1" x14ac:dyDescent="0.25">
      <c r="A225" s="55" t="s">
        <v>1523</v>
      </c>
      <c r="B225" s="160" t="s">
        <v>392</v>
      </c>
      <c r="C225" s="23" t="s">
        <v>42</v>
      </c>
      <c r="D225" s="10" t="s">
        <v>1030</v>
      </c>
      <c r="E225" s="10" t="s">
        <v>1046</v>
      </c>
      <c r="F225" s="10" t="s">
        <v>925</v>
      </c>
      <c r="G225" s="30" t="s">
        <v>21</v>
      </c>
      <c r="H225" s="24" t="s">
        <v>1027</v>
      </c>
      <c r="I225" s="10"/>
      <c r="J225" s="10"/>
      <c r="K225" s="10"/>
      <c r="L225" s="10"/>
      <c r="M225" s="94">
        <v>2017</v>
      </c>
      <c r="N225" s="94">
        <v>2019</v>
      </c>
      <c r="O225" s="102">
        <f t="shared" si="74"/>
        <v>501448.14</v>
      </c>
      <c r="P225" s="106">
        <v>426230.92</v>
      </c>
      <c r="Q225" s="106">
        <v>0</v>
      </c>
      <c r="R225" s="106">
        <v>75217.22</v>
      </c>
    </row>
    <row r="226" spans="1:18" ht="63" customHeight="1" x14ac:dyDescent="0.25">
      <c r="A226" s="244" t="s">
        <v>1477</v>
      </c>
      <c r="B226" s="252"/>
      <c r="C226" s="244" t="s">
        <v>1149</v>
      </c>
      <c r="D226" s="252"/>
      <c r="E226" s="252"/>
      <c r="F226" s="252"/>
      <c r="G226" s="252"/>
      <c r="H226" s="252"/>
      <c r="I226" s="252"/>
      <c r="J226" s="252"/>
      <c r="K226" s="252"/>
      <c r="L226" s="252"/>
      <c r="M226" s="251"/>
      <c r="N226" s="251"/>
      <c r="O226" s="256">
        <f t="shared" ref="O226:R226" si="75">O227</f>
        <v>210278.17</v>
      </c>
      <c r="P226" s="256">
        <f t="shared" si="75"/>
        <v>178736.44</v>
      </c>
      <c r="Q226" s="256">
        <f t="shared" si="75"/>
        <v>31541.73</v>
      </c>
      <c r="R226" s="256">
        <f t="shared" si="75"/>
        <v>0</v>
      </c>
    </row>
    <row r="227" spans="1:18" ht="39" customHeight="1" x14ac:dyDescent="0.25">
      <c r="A227" s="55" t="s">
        <v>1524</v>
      </c>
      <c r="B227" s="160" t="s">
        <v>393</v>
      </c>
      <c r="C227" s="23" t="s">
        <v>41</v>
      </c>
      <c r="D227" s="14" t="s">
        <v>236</v>
      </c>
      <c r="E227" s="14" t="s">
        <v>1046</v>
      </c>
      <c r="F227" s="14" t="s">
        <v>929</v>
      </c>
      <c r="G227" s="31" t="s">
        <v>21</v>
      </c>
      <c r="H227" s="14" t="s">
        <v>1027</v>
      </c>
      <c r="I227" s="14"/>
      <c r="J227" s="14"/>
      <c r="K227" s="14"/>
      <c r="L227" s="14"/>
      <c r="M227" s="93">
        <v>2017</v>
      </c>
      <c r="N227" s="93">
        <v>2019</v>
      </c>
      <c r="O227" s="126">
        <f>P227+Q227+R227</f>
        <v>210278.17</v>
      </c>
      <c r="P227" s="126">
        <v>178736.44</v>
      </c>
      <c r="Q227" s="126">
        <v>31541.73</v>
      </c>
      <c r="R227" s="126">
        <v>0</v>
      </c>
    </row>
    <row r="228" spans="1:18" ht="39" customHeight="1" x14ac:dyDescent="0.25">
      <c r="A228" s="244" t="s">
        <v>1478</v>
      </c>
      <c r="B228" s="252"/>
      <c r="C228" s="244" t="s">
        <v>1150</v>
      </c>
      <c r="D228" s="252"/>
      <c r="E228" s="252"/>
      <c r="F228" s="252"/>
      <c r="G228" s="252"/>
      <c r="H228" s="252"/>
      <c r="I228" s="252"/>
      <c r="J228" s="252"/>
      <c r="K228" s="252"/>
      <c r="L228" s="252"/>
      <c r="M228" s="251"/>
      <c r="N228" s="251"/>
      <c r="O228" s="249">
        <f>SUM(O229:O230)</f>
        <v>736529</v>
      </c>
      <c r="P228" s="249">
        <f t="shared" ref="P228:R228" si="76">SUM(P229:P230)</f>
        <v>626049.65</v>
      </c>
      <c r="Q228" s="249">
        <f t="shared" si="76"/>
        <v>58500</v>
      </c>
      <c r="R228" s="249">
        <f t="shared" si="76"/>
        <v>51979.35</v>
      </c>
    </row>
    <row r="229" spans="1:18" ht="39" customHeight="1" x14ac:dyDescent="0.25">
      <c r="A229" s="55" t="s">
        <v>1525</v>
      </c>
      <c r="B229" s="160" t="s">
        <v>394</v>
      </c>
      <c r="C229" s="23" t="s">
        <v>957</v>
      </c>
      <c r="D229" s="12" t="s">
        <v>1025</v>
      </c>
      <c r="E229" s="11" t="s">
        <v>1046</v>
      </c>
      <c r="F229" s="12" t="s">
        <v>922</v>
      </c>
      <c r="G229" s="11" t="s">
        <v>21</v>
      </c>
      <c r="H229" s="22" t="s">
        <v>1027</v>
      </c>
      <c r="I229" s="11"/>
      <c r="J229" s="11"/>
      <c r="K229" s="11"/>
      <c r="L229" s="11"/>
      <c r="M229" s="94">
        <v>2017</v>
      </c>
      <c r="N229" s="94">
        <v>2021</v>
      </c>
      <c r="O229" s="104">
        <f>P229+Q229+R229</f>
        <v>346529</v>
      </c>
      <c r="P229" s="104">
        <v>294549.65000000002</v>
      </c>
      <c r="Q229" s="105">
        <v>0</v>
      </c>
      <c r="R229" s="104">
        <v>51979.35</v>
      </c>
    </row>
    <row r="230" spans="1:18" ht="39" customHeight="1" x14ac:dyDescent="0.25">
      <c r="A230" s="55" t="s">
        <v>1526</v>
      </c>
      <c r="B230" s="272" t="s">
        <v>395</v>
      </c>
      <c r="C230" s="23" t="s">
        <v>237</v>
      </c>
      <c r="D230" s="12" t="s">
        <v>238</v>
      </c>
      <c r="E230" s="11" t="s">
        <v>1046</v>
      </c>
      <c r="F230" s="10" t="s">
        <v>929</v>
      </c>
      <c r="G230" s="11" t="s">
        <v>21</v>
      </c>
      <c r="H230" s="22" t="s">
        <v>1027</v>
      </c>
      <c r="I230" s="11"/>
      <c r="J230" s="11"/>
      <c r="K230" s="11"/>
      <c r="L230" s="11" t="s">
        <v>540</v>
      </c>
      <c r="M230" s="94">
        <v>2019</v>
      </c>
      <c r="N230" s="94">
        <v>2021</v>
      </c>
      <c r="O230" s="104">
        <f>P230+Q230+R230</f>
        <v>390000</v>
      </c>
      <c r="P230" s="104">
        <v>331500</v>
      </c>
      <c r="Q230" s="105">
        <v>58500</v>
      </c>
      <c r="R230" s="104">
        <v>0</v>
      </c>
    </row>
    <row r="231" spans="1:18" ht="39" customHeight="1" x14ac:dyDescent="0.25">
      <c r="A231" s="212" t="s">
        <v>1044</v>
      </c>
      <c r="B231" s="213"/>
      <c r="C231" s="212" t="s">
        <v>1043</v>
      </c>
      <c r="D231" s="213"/>
      <c r="E231" s="213"/>
      <c r="F231" s="213"/>
      <c r="G231" s="213"/>
      <c r="H231" s="213"/>
      <c r="I231" s="213"/>
      <c r="J231" s="213"/>
      <c r="K231" s="213"/>
      <c r="L231" s="213"/>
      <c r="M231" s="237"/>
      <c r="N231" s="237"/>
      <c r="O231" s="235">
        <f>O232+O234</f>
        <v>11095894.449999999</v>
      </c>
      <c r="P231" s="235">
        <f t="shared" ref="P231:Q231" si="77">P232+P234</f>
        <v>9431510.120000001</v>
      </c>
      <c r="Q231" s="235">
        <f t="shared" si="77"/>
        <v>0</v>
      </c>
      <c r="R231" s="235">
        <f t="shared" ref="R231" si="78">R232+R234</f>
        <v>1664384.3299999998</v>
      </c>
    </row>
    <row r="232" spans="1:18" ht="39" customHeight="1" x14ac:dyDescent="0.25">
      <c r="A232" s="244" t="s">
        <v>1132</v>
      </c>
      <c r="B232" s="252"/>
      <c r="C232" s="244" t="s">
        <v>1151</v>
      </c>
      <c r="D232" s="252"/>
      <c r="E232" s="252"/>
      <c r="F232" s="252"/>
      <c r="G232" s="252"/>
      <c r="H232" s="252"/>
      <c r="I232" s="252"/>
      <c r="J232" s="252"/>
      <c r="K232" s="252"/>
      <c r="L232" s="252"/>
      <c r="M232" s="251"/>
      <c r="N232" s="251"/>
      <c r="O232" s="249">
        <f t="shared" ref="O232:R232" si="79">SUM(O233:O233)</f>
        <v>550568</v>
      </c>
      <c r="P232" s="249">
        <f t="shared" si="79"/>
        <v>467982.8</v>
      </c>
      <c r="Q232" s="249">
        <f t="shared" si="79"/>
        <v>0</v>
      </c>
      <c r="R232" s="249">
        <f t="shared" si="79"/>
        <v>82585.2</v>
      </c>
    </row>
    <row r="233" spans="1:18" ht="39" customHeight="1" x14ac:dyDescent="0.25">
      <c r="A233" s="28" t="s">
        <v>229</v>
      </c>
      <c r="B233" s="160" t="s">
        <v>396</v>
      </c>
      <c r="C233" s="23" t="s">
        <v>806</v>
      </c>
      <c r="D233" s="11" t="s">
        <v>1022</v>
      </c>
      <c r="E233" s="11" t="s">
        <v>1046</v>
      </c>
      <c r="F233" s="11" t="s">
        <v>937</v>
      </c>
      <c r="G233" s="14" t="s">
        <v>807</v>
      </c>
      <c r="H233" s="22" t="s">
        <v>1027</v>
      </c>
      <c r="I233" s="11"/>
      <c r="J233" s="11"/>
      <c r="K233" s="11"/>
      <c r="L233" s="11"/>
      <c r="M233" s="94">
        <v>2016</v>
      </c>
      <c r="N233" s="94">
        <v>2019</v>
      </c>
      <c r="O233" s="104">
        <f>P233+Q233+R233</f>
        <v>550568</v>
      </c>
      <c r="P233" s="104">
        <v>467982.8</v>
      </c>
      <c r="Q233" s="105">
        <v>0</v>
      </c>
      <c r="R233" s="104">
        <v>82585.2</v>
      </c>
    </row>
    <row r="234" spans="1:18" ht="39" customHeight="1" x14ac:dyDescent="0.25">
      <c r="A234" s="244" t="s">
        <v>1479</v>
      </c>
      <c r="B234" s="276"/>
      <c r="C234" s="250" t="s">
        <v>1045</v>
      </c>
      <c r="D234" s="252"/>
      <c r="E234" s="252"/>
      <c r="F234" s="252"/>
      <c r="G234" s="252"/>
      <c r="H234" s="252"/>
      <c r="I234" s="252"/>
      <c r="J234" s="252"/>
      <c r="K234" s="252"/>
      <c r="L234" s="252"/>
      <c r="M234" s="251"/>
      <c r="N234" s="251"/>
      <c r="O234" s="249">
        <f>SUM(O235:O241)</f>
        <v>10545326.449999999</v>
      </c>
      <c r="P234" s="249">
        <f t="shared" ref="P234:R234" si="80">SUM(P235:P241)</f>
        <v>8963527.3200000003</v>
      </c>
      <c r="Q234" s="249">
        <f t="shared" si="80"/>
        <v>0</v>
      </c>
      <c r="R234" s="249">
        <f t="shared" si="80"/>
        <v>1581799.13</v>
      </c>
    </row>
    <row r="235" spans="1:18" ht="39" customHeight="1" x14ac:dyDescent="0.25">
      <c r="A235" s="28" t="s">
        <v>1527</v>
      </c>
      <c r="B235" s="160" t="s">
        <v>397</v>
      </c>
      <c r="C235" s="54" t="s">
        <v>841</v>
      </c>
      <c r="D235" s="67" t="s">
        <v>1025</v>
      </c>
      <c r="E235" s="67" t="s">
        <v>1046</v>
      </c>
      <c r="F235" s="67" t="s">
        <v>922</v>
      </c>
      <c r="G235" s="39" t="s">
        <v>807</v>
      </c>
      <c r="H235" s="67" t="s">
        <v>1027</v>
      </c>
      <c r="I235" s="67"/>
      <c r="J235" s="67"/>
      <c r="K235" s="67"/>
      <c r="L235" s="67"/>
      <c r="M235" s="93">
        <v>2016</v>
      </c>
      <c r="N235" s="93">
        <v>2018</v>
      </c>
      <c r="O235" s="104">
        <f>P235+Q235+R235</f>
        <v>361329.7</v>
      </c>
      <c r="P235" s="104">
        <v>307130.23999999999</v>
      </c>
      <c r="Q235" s="105">
        <v>0</v>
      </c>
      <c r="R235" s="104">
        <v>54199.46</v>
      </c>
    </row>
    <row r="236" spans="1:18" ht="39" customHeight="1" x14ac:dyDescent="0.25">
      <c r="A236" s="28" t="s">
        <v>1528</v>
      </c>
      <c r="B236" s="160" t="s">
        <v>398</v>
      </c>
      <c r="C236" s="29" t="s">
        <v>4</v>
      </c>
      <c r="D236" s="31" t="s">
        <v>1028</v>
      </c>
      <c r="E236" s="31" t="s">
        <v>1046</v>
      </c>
      <c r="F236" s="31" t="s">
        <v>935</v>
      </c>
      <c r="G236" s="39" t="s">
        <v>807</v>
      </c>
      <c r="H236" s="31" t="s">
        <v>1027</v>
      </c>
      <c r="I236" s="31"/>
      <c r="J236" s="31"/>
      <c r="K236" s="31"/>
      <c r="L236" s="31"/>
      <c r="M236" s="94">
        <v>2016</v>
      </c>
      <c r="N236" s="94">
        <v>2022</v>
      </c>
      <c r="O236" s="104">
        <f t="shared" ref="O236:O240" si="81">P236+Q236+R236</f>
        <v>1059279.19</v>
      </c>
      <c r="P236" s="102">
        <v>900387.31</v>
      </c>
      <c r="Q236" s="88">
        <v>0</v>
      </c>
      <c r="R236" s="102">
        <v>158891.88</v>
      </c>
    </row>
    <row r="237" spans="1:18" ht="39" customHeight="1" x14ac:dyDescent="0.25">
      <c r="A237" s="28" t="s">
        <v>1529</v>
      </c>
      <c r="B237" s="160" t="s">
        <v>399</v>
      </c>
      <c r="C237" s="23" t="s">
        <v>768</v>
      </c>
      <c r="D237" s="11" t="s">
        <v>763</v>
      </c>
      <c r="E237" s="11" t="s">
        <v>1046</v>
      </c>
      <c r="F237" s="11" t="s">
        <v>764</v>
      </c>
      <c r="G237" s="39" t="s">
        <v>807</v>
      </c>
      <c r="H237" s="22" t="s">
        <v>1027</v>
      </c>
      <c r="I237" s="11"/>
      <c r="J237" s="11"/>
      <c r="K237" s="11"/>
      <c r="L237" s="11"/>
      <c r="M237" s="94">
        <v>2016</v>
      </c>
      <c r="N237" s="94">
        <v>2017</v>
      </c>
      <c r="O237" s="104">
        <f t="shared" si="81"/>
        <v>105724.25</v>
      </c>
      <c r="P237" s="104">
        <v>89865.61</v>
      </c>
      <c r="Q237" s="105">
        <v>0</v>
      </c>
      <c r="R237" s="104">
        <v>15858.64</v>
      </c>
    </row>
    <row r="238" spans="1:18" ht="39" customHeight="1" x14ac:dyDescent="0.25">
      <c r="A238" s="28" t="s">
        <v>1530</v>
      </c>
      <c r="B238" s="160" t="s">
        <v>400</v>
      </c>
      <c r="C238" s="23" t="s">
        <v>556</v>
      </c>
      <c r="D238" s="11" t="s">
        <v>927</v>
      </c>
      <c r="E238" s="11" t="s">
        <v>1046</v>
      </c>
      <c r="F238" s="11" t="s">
        <v>936</v>
      </c>
      <c r="G238" s="39" t="s">
        <v>807</v>
      </c>
      <c r="H238" s="22" t="s">
        <v>1027</v>
      </c>
      <c r="I238" s="11"/>
      <c r="J238" s="11"/>
      <c r="K238" s="11"/>
      <c r="L238" s="11"/>
      <c r="M238" s="94">
        <v>2016</v>
      </c>
      <c r="N238" s="94">
        <v>2019</v>
      </c>
      <c r="O238" s="104">
        <f t="shared" si="81"/>
        <v>525296</v>
      </c>
      <c r="P238" s="104">
        <v>446501.6</v>
      </c>
      <c r="Q238" s="105">
        <v>0</v>
      </c>
      <c r="R238" s="104">
        <v>78794.399999999994</v>
      </c>
    </row>
    <row r="239" spans="1:18" ht="39" customHeight="1" x14ac:dyDescent="0.25">
      <c r="A239" s="28" t="s">
        <v>1531</v>
      </c>
      <c r="B239" s="160" t="s">
        <v>401</v>
      </c>
      <c r="C239" s="23" t="s">
        <v>1459</v>
      </c>
      <c r="D239" s="39" t="s">
        <v>1031</v>
      </c>
      <c r="E239" s="39" t="s">
        <v>1046</v>
      </c>
      <c r="F239" s="39" t="s">
        <v>929</v>
      </c>
      <c r="G239" s="39" t="s">
        <v>807</v>
      </c>
      <c r="H239" s="64" t="s">
        <v>1027</v>
      </c>
      <c r="I239" s="39"/>
      <c r="J239" s="39"/>
      <c r="K239" s="39"/>
      <c r="L239" s="39"/>
      <c r="M239" s="108">
        <v>2016</v>
      </c>
      <c r="N239" s="108">
        <v>2018</v>
      </c>
      <c r="O239" s="104">
        <f t="shared" si="81"/>
        <v>793450.08</v>
      </c>
      <c r="P239" s="102">
        <v>674432.57</v>
      </c>
      <c r="Q239" s="102">
        <v>0</v>
      </c>
      <c r="R239" s="102">
        <v>119017.51</v>
      </c>
    </row>
    <row r="240" spans="1:18" ht="39" customHeight="1" x14ac:dyDescent="0.25">
      <c r="A240" s="28" t="s">
        <v>1532</v>
      </c>
      <c r="B240" s="160" t="s">
        <v>402</v>
      </c>
      <c r="C240" s="23" t="s">
        <v>1460</v>
      </c>
      <c r="D240" s="39" t="s">
        <v>1030</v>
      </c>
      <c r="E240" s="39" t="s">
        <v>1046</v>
      </c>
      <c r="F240" s="11" t="s">
        <v>925</v>
      </c>
      <c r="G240" s="39" t="s">
        <v>807</v>
      </c>
      <c r="H240" s="64" t="s">
        <v>1027</v>
      </c>
      <c r="I240" s="39"/>
      <c r="J240" s="39"/>
      <c r="K240" s="39"/>
      <c r="L240" s="39"/>
      <c r="M240" s="108">
        <v>2016</v>
      </c>
      <c r="N240" s="108">
        <v>2020</v>
      </c>
      <c r="O240" s="104">
        <f t="shared" si="81"/>
        <v>985608.23</v>
      </c>
      <c r="P240" s="102">
        <v>837766.99</v>
      </c>
      <c r="Q240" s="102">
        <v>0</v>
      </c>
      <c r="R240" s="102">
        <v>147841.24</v>
      </c>
    </row>
    <row r="241" spans="1:19" ht="39" customHeight="1" x14ac:dyDescent="0.25">
      <c r="A241" s="28" t="s">
        <v>1533</v>
      </c>
      <c r="B241" s="535" t="s">
        <v>403</v>
      </c>
      <c r="C241" s="23" t="s">
        <v>902</v>
      </c>
      <c r="D241" s="11" t="s">
        <v>573</v>
      </c>
      <c r="E241" s="11" t="s">
        <v>1046</v>
      </c>
      <c r="F241" s="11" t="s">
        <v>894</v>
      </c>
      <c r="G241" s="14" t="s">
        <v>807</v>
      </c>
      <c r="H241" s="22" t="s">
        <v>1027</v>
      </c>
      <c r="I241" s="11" t="s">
        <v>578</v>
      </c>
      <c r="J241" s="11"/>
      <c r="K241" s="11"/>
      <c r="L241" s="11"/>
      <c r="M241" s="94">
        <v>2016</v>
      </c>
      <c r="N241" s="94">
        <v>2020</v>
      </c>
      <c r="O241" s="104">
        <f>P241+Q241+R241</f>
        <v>6714639</v>
      </c>
      <c r="P241" s="106">
        <v>5707443</v>
      </c>
      <c r="Q241" s="106">
        <v>0</v>
      </c>
      <c r="R241" s="106">
        <v>1007196</v>
      </c>
    </row>
    <row r="242" spans="1:19" ht="39" customHeight="1" x14ac:dyDescent="0.25">
      <c r="A242" s="223" t="s">
        <v>1073</v>
      </c>
      <c r="B242" s="224"/>
      <c r="C242" s="223" t="s">
        <v>1074</v>
      </c>
      <c r="D242" s="224"/>
      <c r="E242" s="224"/>
      <c r="F242" s="224"/>
      <c r="G242" s="224"/>
      <c r="H242" s="224"/>
      <c r="I242" s="224"/>
      <c r="J242" s="224"/>
      <c r="K242" s="224"/>
      <c r="L242" s="224"/>
      <c r="M242" s="227"/>
      <c r="N242" s="227"/>
      <c r="O242" s="226">
        <f t="shared" ref="O242:R242" si="82">O243+O258</f>
        <v>7862190.9800000023</v>
      </c>
      <c r="P242" s="226">
        <f t="shared" ref="P242:Q242" si="83">P243+P258</f>
        <v>6416410.5700000012</v>
      </c>
      <c r="Q242" s="226">
        <f t="shared" si="83"/>
        <v>562794.73</v>
      </c>
      <c r="R242" s="226">
        <f t="shared" si="82"/>
        <v>882985.6799999997</v>
      </c>
    </row>
    <row r="243" spans="1:19" ht="39" customHeight="1" x14ac:dyDescent="0.25">
      <c r="A243" s="212" t="s">
        <v>1075</v>
      </c>
      <c r="B243" s="213"/>
      <c r="C243" s="212" t="s">
        <v>1083</v>
      </c>
      <c r="D243" s="213"/>
      <c r="E243" s="213"/>
      <c r="F243" s="213"/>
      <c r="G243" s="213"/>
      <c r="H243" s="213"/>
      <c r="I243" s="213"/>
      <c r="J243" s="213"/>
      <c r="K243" s="213"/>
      <c r="L243" s="213"/>
      <c r="M243" s="237"/>
      <c r="N243" s="237"/>
      <c r="O243" s="235">
        <f t="shared" ref="O243:R243" si="84">O244+O245+O246+O255+O256+O257</f>
        <v>1641431.9900000002</v>
      </c>
      <c r="P243" s="235">
        <f t="shared" ref="P243:Q243" si="85">P244+P245+P246+P255+P256+P257</f>
        <v>1395217.14</v>
      </c>
      <c r="Q243" s="235">
        <f t="shared" si="85"/>
        <v>123107.4</v>
      </c>
      <c r="R243" s="235">
        <f t="shared" si="84"/>
        <v>123107.44999999998</v>
      </c>
    </row>
    <row r="244" spans="1:19" ht="39" customHeight="1" x14ac:dyDescent="0.25">
      <c r="A244" s="244" t="s">
        <v>1133</v>
      </c>
      <c r="B244" s="252"/>
      <c r="C244" s="244" t="s">
        <v>1152</v>
      </c>
      <c r="D244" s="252"/>
      <c r="E244" s="252"/>
      <c r="F244" s="252"/>
      <c r="G244" s="252"/>
      <c r="H244" s="252"/>
      <c r="I244" s="252"/>
      <c r="J244" s="252"/>
      <c r="K244" s="252"/>
      <c r="L244" s="252"/>
      <c r="M244" s="251"/>
      <c r="N244" s="251"/>
      <c r="O244" s="256">
        <v>0</v>
      </c>
      <c r="P244" s="256">
        <v>0</v>
      </c>
      <c r="Q244" s="256">
        <v>0</v>
      </c>
      <c r="R244" s="256">
        <v>0</v>
      </c>
    </row>
    <row r="245" spans="1:19" ht="39" customHeight="1" x14ac:dyDescent="0.25">
      <c r="A245" s="244" t="s">
        <v>1134</v>
      </c>
      <c r="B245" s="252"/>
      <c r="C245" s="244" t="s">
        <v>1153</v>
      </c>
      <c r="D245" s="252"/>
      <c r="E245" s="252"/>
      <c r="F245" s="252"/>
      <c r="G245" s="252"/>
      <c r="H245" s="252"/>
      <c r="I245" s="252"/>
      <c r="J245" s="252"/>
      <c r="K245" s="252"/>
      <c r="L245" s="252"/>
      <c r="M245" s="251"/>
      <c r="N245" s="251"/>
      <c r="O245" s="256">
        <v>0</v>
      </c>
      <c r="P245" s="256">
        <v>0</v>
      </c>
      <c r="Q245" s="256">
        <v>0</v>
      </c>
      <c r="R245" s="256">
        <v>0</v>
      </c>
    </row>
    <row r="246" spans="1:19" ht="39" customHeight="1" x14ac:dyDescent="0.25">
      <c r="A246" s="244" t="s">
        <v>1135</v>
      </c>
      <c r="B246" s="252"/>
      <c r="C246" s="244" t="s">
        <v>1154</v>
      </c>
      <c r="D246" s="252"/>
      <c r="E246" s="252"/>
      <c r="F246" s="252"/>
      <c r="G246" s="252"/>
      <c r="H246" s="252"/>
      <c r="I246" s="252"/>
      <c r="J246" s="252"/>
      <c r="K246" s="252"/>
      <c r="L246" s="252"/>
      <c r="M246" s="251"/>
      <c r="N246" s="251"/>
      <c r="O246" s="249">
        <f>SUM(O247:O254)</f>
        <v>1641431.9900000002</v>
      </c>
      <c r="P246" s="249">
        <f t="shared" ref="P246:R246" si="86">SUM(P247:P254)</f>
        <v>1395217.14</v>
      </c>
      <c r="Q246" s="249">
        <f t="shared" si="86"/>
        <v>123107.4</v>
      </c>
      <c r="R246" s="249">
        <f t="shared" si="86"/>
        <v>123107.44999999998</v>
      </c>
    </row>
    <row r="247" spans="1:19" ht="50.25" customHeight="1" x14ac:dyDescent="0.25">
      <c r="A247" s="47" t="s">
        <v>557</v>
      </c>
      <c r="B247" s="160" t="s">
        <v>404</v>
      </c>
      <c r="C247" s="34" t="s">
        <v>558</v>
      </c>
      <c r="D247" s="12" t="s">
        <v>234</v>
      </c>
      <c r="E247" s="16" t="s">
        <v>231</v>
      </c>
      <c r="F247" s="16" t="s">
        <v>936</v>
      </c>
      <c r="G247" s="12" t="s">
        <v>903</v>
      </c>
      <c r="H247" s="190" t="s">
        <v>1027</v>
      </c>
      <c r="I247" s="16"/>
      <c r="J247" s="16"/>
      <c r="K247" s="16"/>
      <c r="L247" s="16"/>
      <c r="M247" s="192">
        <v>2018</v>
      </c>
      <c r="N247" s="193">
        <v>2021</v>
      </c>
      <c r="O247" s="191">
        <f>P247+Q247+R247</f>
        <v>182441.85000000003</v>
      </c>
      <c r="P247" s="90">
        <v>155075.57</v>
      </c>
      <c r="Q247" s="90">
        <v>13683.14</v>
      </c>
      <c r="R247" s="90">
        <v>13683.14</v>
      </c>
      <c r="S247" s="57"/>
    </row>
    <row r="248" spans="1:19" ht="54.75" customHeight="1" x14ac:dyDescent="0.25">
      <c r="A248" s="47" t="s">
        <v>605</v>
      </c>
      <c r="B248" s="535" t="s">
        <v>405</v>
      </c>
      <c r="C248" s="183" t="s">
        <v>239</v>
      </c>
      <c r="D248" s="184" t="s">
        <v>579</v>
      </c>
      <c r="E248" s="184" t="s">
        <v>231</v>
      </c>
      <c r="F248" s="184" t="s">
        <v>894</v>
      </c>
      <c r="G248" s="194" t="s">
        <v>903</v>
      </c>
      <c r="H248" s="186" t="s">
        <v>1027</v>
      </c>
      <c r="I248" s="184" t="s">
        <v>578</v>
      </c>
      <c r="J248" s="184"/>
      <c r="K248" s="184"/>
      <c r="L248" s="184"/>
      <c r="M248" s="189">
        <v>2018</v>
      </c>
      <c r="N248" s="189">
        <v>2020</v>
      </c>
      <c r="O248" s="191">
        <f t="shared" ref="O248:O254" si="87">P248+Q248+R248</f>
        <v>512519.85</v>
      </c>
      <c r="P248" s="90">
        <v>435641.87</v>
      </c>
      <c r="Q248" s="90">
        <v>38438.99</v>
      </c>
      <c r="R248" s="90">
        <v>38438.99</v>
      </c>
    </row>
    <row r="249" spans="1:19" ht="57.75" customHeight="1" x14ac:dyDescent="0.25">
      <c r="A249" s="196" t="s">
        <v>240</v>
      </c>
      <c r="B249" s="160" t="s">
        <v>406</v>
      </c>
      <c r="C249" s="197" t="s">
        <v>241</v>
      </c>
      <c r="D249" s="198" t="s">
        <v>242</v>
      </c>
      <c r="E249" s="198" t="s">
        <v>231</v>
      </c>
      <c r="F249" s="198" t="s">
        <v>929</v>
      </c>
      <c r="G249" s="198" t="s">
        <v>903</v>
      </c>
      <c r="H249" s="198" t="s">
        <v>1027</v>
      </c>
      <c r="I249" s="180"/>
      <c r="J249" s="180"/>
      <c r="K249" s="180"/>
      <c r="L249" s="180"/>
      <c r="M249" s="189">
        <v>2018</v>
      </c>
      <c r="N249" s="182">
        <v>2021</v>
      </c>
      <c r="O249" s="191">
        <f t="shared" si="87"/>
        <v>232364.59000000003</v>
      </c>
      <c r="P249" s="90">
        <v>197509.89</v>
      </c>
      <c r="Q249" s="90">
        <v>17427.349999999999</v>
      </c>
      <c r="R249" s="90">
        <v>17427.349999999999</v>
      </c>
    </row>
    <row r="250" spans="1:19" ht="80.25" customHeight="1" x14ac:dyDescent="0.25">
      <c r="A250" s="197" t="s">
        <v>243</v>
      </c>
      <c r="B250" s="160" t="s">
        <v>407</v>
      </c>
      <c r="C250" s="183" t="s">
        <v>244</v>
      </c>
      <c r="D250" s="185" t="s">
        <v>245</v>
      </c>
      <c r="E250" s="198" t="s">
        <v>231</v>
      </c>
      <c r="F250" s="185" t="s">
        <v>937</v>
      </c>
      <c r="G250" s="198" t="s">
        <v>903</v>
      </c>
      <c r="H250" s="198" t="s">
        <v>1027</v>
      </c>
      <c r="I250" s="198"/>
      <c r="J250" s="198"/>
      <c r="K250" s="198"/>
      <c r="L250" s="198"/>
      <c r="M250" s="291">
        <v>2018</v>
      </c>
      <c r="N250" s="189">
        <v>2021</v>
      </c>
      <c r="O250" s="191">
        <f t="shared" si="87"/>
        <v>149256.34000000003</v>
      </c>
      <c r="P250" s="90">
        <v>126867.88</v>
      </c>
      <c r="Q250" s="90">
        <v>11194.23</v>
      </c>
      <c r="R250" s="90">
        <v>11194.23</v>
      </c>
    </row>
    <row r="251" spans="1:19" ht="62.25" customHeight="1" x14ac:dyDescent="0.25">
      <c r="A251" s="199" t="s">
        <v>246</v>
      </c>
      <c r="B251" s="160" t="s">
        <v>408</v>
      </c>
      <c r="C251" s="199" t="s">
        <v>247</v>
      </c>
      <c r="D251" s="200" t="s">
        <v>248</v>
      </c>
      <c r="E251" s="200" t="s">
        <v>231</v>
      </c>
      <c r="F251" s="200" t="s">
        <v>925</v>
      </c>
      <c r="G251" s="200" t="s">
        <v>903</v>
      </c>
      <c r="H251" s="200" t="s">
        <v>1027</v>
      </c>
      <c r="I251" s="200"/>
      <c r="J251" s="200"/>
      <c r="K251" s="200"/>
      <c r="L251" s="200"/>
      <c r="M251" s="181">
        <v>2018</v>
      </c>
      <c r="N251" s="181">
        <v>2020</v>
      </c>
      <c r="O251" s="191">
        <f t="shared" si="87"/>
        <v>204003.16</v>
      </c>
      <c r="P251" s="90">
        <v>173402.69</v>
      </c>
      <c r="Q251" s="90">
        <v>15300.23</v>
      </c>
      <c r="R251" s="90">
        <v>15300.24</v>
      </c>
    </row>
    <row r="252" spans="1:19" ht="39" customHeight="1" x14ac:dyDescent="0.25">
      <c r="A252" s="201" t="s">
        <v>249</v>
      </c>
      <c r="B252" s="160" t="s">
        <v>409</v>
      </c>
      <c r="C252" s="183" t="s">
        <v>250</v>
      </c>
      <c r="D252" s="185" t="s">
        <v>1025</v>
      </c>
      <c r="E252" s="185" t="s">
        <v>231</v>
      </c>
      <c r="F252" s="185" t="s">
        <v>922</v>
      </c>
      <c r="G252" s="198" t="s">
        <v>903</v>
      </c>
      <c r="H252" s="202" t="s">
        <v>1027</v>
      </c>
      <c r="I252" s="203"/>
      <c r="J252" s="203"/>
      <c r="K252" s="203"/>
      <c r="L252" s="203"/>
      <c r="M252" s="205">
        <v>2018</v>
      </c>
      <c r="N252" s="205">
        <v>2022</v>
      </c>
      <c r="O252" s="191">
        <f t="shared" si="87"/>
        <v>140977.80000000002</v>
      </c>
      <c r="P252" s="204">
        <v>119831.13</v>
      </c>
      <c r="Q252" s="204">
        <v>10573.33</v>
      </c>
      <c r="R252" s="204">
        <v>10573.34</v>
      </c>
    </row>
    <row r="253" spans="1:19" ht="39" customHeight="1" x14ac:dyDescent="0.25">
      <c r="A253" s="183" t="s">
        <v>251</v>
      </c>
      <c r="B253" s="160" t="s">
        <v>410</v>
      </c>
      <c r="C253" s="183" t="s">
        <v>252</v>
      </c>
      <c r="D253" s="185" t="s">
        <v>763</v>
      </c>
      <c r="E253" s="185" t="s">
        <v>231</v>
      </c>
      <c r="F253" s="185" t="s">
        <v>764</v>
      </c>
      <c r="G253" s="185" t="s">
        <v>903</v>
      </c>
      <c r="H253" s="202" t="s">
        <v>1027</v>
      </c>
      <c r="I253" s="185"/>
      <c r="J253" s="185"/>
      <c r="K253" s="185"/>
      <c r="L253" s="185"/>
      <c r="M253" s="205">
        <v>2018</v>
      </c>
      <c r="N253" s="206">
        <v>2020</v>
      </c>
      <c r="O253" s="191">
        <f t="shared" si="87"/>
        <v>68332.78</v>
      </c>
      <c r="P253" s="204">
        <v>58082.85</v>
      </c>
      <c r="Q253" s="204">
        <v>5124.95</v>
      </c>
      <c r="R253" s="204">
        <v>5124.9799999999996</v>
      </c>
    </row>
    <row r="254" spans="1:19" ht="39" customHeight="1" x14ac:dyDescent="0.25">
      <c r="A254" s="183" t="s">
        <v>253</v>
      </c>
      <c r="B254" s="160" t="s">
        <v>411</v>
      </c>
      <c r="C254" s="183" t="s">
        <v>254</v>
      </c>
      <c r="D254" s="198" t="s">
        <v>1028</v>
      </c>
      <c r="E254" s="198" t="s">
        <v>231</v>
      </c>
      <c r="F254" s="198" t="s">
        <v>935</v>
      </c>
      <c r="G254" s="198" t="s">
        <v>903</v>
      </c>
      <c r="H254" s="198" t="s">
        <v>1027</v>
      </c>
      <c r="I254" s="198"/>
      <c r="J254" s="198"/>
      <c r="K254" s="198"/>
      <c r="L254" s="198"/>
      <c r="M254" s="205">
        <v>2018</v>
      </c>
      <c r="N254" s="182">
        <v>2022</v>
      </c>
      <c r="O254" s="191">
        <f t="shared" si="87"/>
        <v>151535.62</v>
      </c>
      <c r="P254" s="204">
        <v>128805.26</v>
      </c>
      <c r="Q254" s="204">
        <v>11365.18</v>
      </c>
      <c r="R254" s="204">
        <v>11365.18</v>
      </c>
    </row>
    <row r="255" spans="1:19" ht="63" customHeight="1" x14ac:dyDescent="0.25">
      <c r="A255" s="244" t="s">
        <v>1136</v>
      </c>
      <c r="B255" s="252"/>
      <c r="C255" s="244" t="s">
        <v>1155</v>
      </c>
      <c r="D255" s="252"/>
      <c r="E255" s="252"/>
      <c r="F255" s="252"/>
      <c r="G255" s="252"/>
      <c r="H255" s="252"/>
      <c r="I255" s="252"/>
      <c r="J255" s="252"/>
      <c r="K255" s="252"/>
      <c r="L255" s="252"/>
      <c r="M255" s="251"/>
      <c r="N255" s="251"/>
      <c r="O255" s="256">
        <v>0</v>
      </c>
      <c r="P255" s="256">
        <v>0</v>
      </c>
      <c r="Q255" s="256">
        <v>0</v>
      </c>
      <c r="R255" s="256">
        <v>0</v>
      </c>
    </row>
    <row r="256" spans="1:19" ht="39" customHeight="1" x14ac:dyDescent="0.25">
      <c r="A256" s="244" t="s">
        <v>1137</v>
      </c>
      <c r="B256" s="252"/>
      <c r="C256" s="244" t="s">
        <v>1156</v>
      </c>
      <c r="D256" s="252"/>
      <c r="E256" s="252"/>
      <c r="F256" s="252"/>
      <c r="G256" s="252"/>
      <c r="H256" s="252"/>
      <c r="I256" s="252"/>
      <c r="J256" s="252"/>
      <c r="K256" s="252"/>
      <c r="L256" s="252"/>
      <c r="M256" s="251"/>
      <c r="N256" s="251"/>
      <c r="O256" s="256">
        <v>0</v>
      </c>
      <c r="P256" s="256">
        <v>0</v>
      </c>
      <c r="Q256" s="256">
        <v>0</v>
      </c>
      <c r="R256" s="256">
        <v>0</v>
      </c>
    </row>
    <row r="257" spans="1:18" ht="39" customHeight="1" x14ac:dyDescent="0.25">
      <c r="A257" s="244" t="s">
        <v>1138</v>
      </c>
      <c r="B257" s="252"/>
      <c r="C257" s="244" t="s">
        <v>1157</v>
      </c>
      <c r="D257" s="252"/>
      <c r="E257" s="252"/>
      <c r="F257" s="252"/>
      <c r="G257" s="252"/>
      <c r="H257" s="252"/>
      <c r="I257" s="252"/>
      <c r="J257" s="252"/>
      <c r="K257" s="252"/>
      <c r="L257" s="252"/>
      <c r="M257" s="251"/>
      <c r="N257" s="251"/>
      <c r="O257" s="256">
        <v>0</v>
      </c>
      <c r="P257" s="256">
        <v>0</v>
      </c>
      <c r="Q257" s="256">
        <v>0</v>
      </c>
      <c r="R257" s="256">
        <v>0</v>
      </c>
    </row>
    <row r="258" spans="1:18" ht="39" customHeight="1" x14ac:dyDescent="0.25">
      <c r="A258" s="212" t="s">
        <v>1076</v>
      </c>
      <c r="B258" s="213"/>
      <c r="C258" s="212" t="s">
        <v>1084</v>
      </c>
      <c r="D258" s="213"/>
      <c r="E258" s="213"/>
      <c r="F258" s="213"/>
      <c r="G258" s="213"/>
      <c r="H258" s="213"/>
      <c r="I258" s="213"/>
      <c r="J258" s="213"/>
      <c r="K258" s="213"/>
      <c r="L258" s="213"/>
      <c r="M258" s="237"/>
      <c r="N258" s="237"/>
      <c r="O258" s="235">
        <f t="shared" ref="O258:R258" si="88">O259+O303+O304</f>
        <v>6220758.9900000021</v>
      </c>
      <c r="P258" s="235">
        <f t="shared" ref="P258:Q258" si="89">P259+P303+P304</f>
        <v>5021193.4300000016</v>
      </c>
      <c r="Q258" s="235">
        <f t="shared" si="89"/>
        <v>439687.33</v>
      </c>
      <c r="R258" s="235">
        <f t="shared" si="88"/>
        <v>759878.22999999975</v>
      </c>
    </row>
    <row r="259" spans="1:18" ht="58.5" customHeight="1" x14ac:dyDescent="0.25">
      <c r="A259" s="244" t="s">
        <v>1139</v>
      </c>
      <c r="B259" s="252"/>
      <c r="C259" s="244" t="s">
        <v>1158</v>
      </c>
      <c r="D259" s="252"/>
      <c r="E259" s="252"/>
      <c r="F259" s="252"/>
      <c r="G259" s="252"/>
      <c r="H259" s="252"/>
      <c r="I259" s="252"/>
      <c r="J259" s="252"/>
      <c r="K259" s="252"/>
      <c r="L259" s="252"/>
      <c r="M259" s="251"/>
      <c r="N259" s="251"/>
      <c r="O259" s="249">
        <f>SUM(O260:O302)</f>
        <v>6044890.7200000016</v>
      </c>
      <c r="P259" s="249">
        <f t="shared" ref="P259:R259" si="90">SUM(P260:P302)</f>
        <v>4871705.4300000016</v>
      </c>
      <c r="Q259" s="249">
        <f t="shared" si="90"/>
        <v>426497.25</v>
      </c>
      <c r="R259" s="249">
        <f t="shared" si="90"/>
        <v>746688.0399999998</v>
      </c>
    </row>
    <row r="260" spans="1:18" ht="54.75" customHeight="1" x14ac:dyDescent="0.25">
      <c r="A260" s="183" t="s">
        <v>1534</v>
      </c>
      <c r="B260" s="272" t="s">
        <v>1278</v>
      </c>
      <c r="C260" s="28" t="s">
        <v>1277</v>
      </c>
      <c r="D260" s="39" t="s">
        <v>1028</v>
      </c>
      <c r="E260" s="39" t="s">
        <v>231</v>
      </c>
      <c r="F260" s="39" t="s">
        <v>935</v>
      </c>
      <c r="G260" s="39" t="s">
        <v>904</v>
      </c>
      <c r="H260" s="64" t="s">
        <v>1027</v>
      </c>
      <c r="I260" s="39"/>
      <c r="J260" s="39"/>
      <c r="K260" s="39"/>
      <c r="L260" s="39"/>
      <c r="M260" s="94">
        <v>2018</v>
      </c>
      <c r="N260" s="94">
        <v>2020</v>
      </c>
      <c r="O260" s="103">
        <f>P260+Q260+R260</f>
        <v>376330.33999999997</v>
      </c>
      <c r="P260" s="102">
        <v>319880.78999999998</v>
      </c>
      <c r="Q260" s="102">
        <v>28224.77</v>
      </c>
      <c r="R260" s="102">
        <v>28224.78</v>
      </c>
    </row>
    <row r="261" spans="1:18" ht="64.5" customHeight="1" x14ac:dyDescent="0.25">
      <c r="A261" s="183" t="s">
        <v>1535</v>
      </c>
      <c r="B261" s="272" t="s">
        <v>1283</v>
      </c>
      <c r="C261" s="28" t="s">
        <v>1300</v>
      </c>
      <c r="D261" s="39" t="s">
        <v>28</v>
      </c>
      <c r="E261" s="39" t="s">
        <v>231</v>
      </c>
      <c r="F261" s="39" t="s">
        <v>936</v>
      </c>
      <c r="G261" s="39" t="s">
        <v>904</v>
      </c>
      <c r="H261" s="64" t="s">
        <v>1027</v>
      </c>
      <c r="I261" s="39"/>
      <c r="J261" s="39"/>
      <c r="K261" s="39"/>
      <c r="L261" s="39"/>
      <c r="M261" s="94">
        <v>2018</v>
      </c>
      <c r="N261" s="94">
        <v>2020</v>
      </c>
      <c r="O261" s="103">
        <f t="shared" ref="O261:O302" si="91">P261+Q261+R261</f>
        <v>412920.47999999992</v>
      </c>
      <c r="P261" s="102">
        <v>350982.41</v>
      </c>
      <c r="Q261" s="102">
        <v>30969.03</v>
      </c>
      <c r="R261" s="102">
        <v>30969.040000000001</v>
      </c>
    </row>
    <row r="262" spans="1:18" ht="64.5" customHeight="1" x14ac:dyDescent="0.25">
      <c r="A262" s="183" t="s">
        <v>1536</v>
      </c>
      <c r="B262" s="272" t="s">
        <v>1284</v>
      </c>
      <c r="C262" s="28" t="s">
        <v>1285</v>
      </c>
      <c r="D262" s="39" t="s">
        <v>1286</v>
      </c>
      <c r="E262" s="39" t="s">
        <v>231</v>
      </c>
      <c r="F262" s="39" t="s">
        <v>925</v>
      </c>
      <c r="G262" s="39" t="s">
        <v>904</v>
      </c>
      <c r="H262" s="64" t="s">
        <v>1027</v>
      </c>
      <c r="I262" s="39"/>
      <c r="J262" s="39"/>
      <c r="K262" s="39"/>
      <c r="L262" s="39"/>
      <c r="M262" s="94">
        <v>2019</v>
      </c>
      <c r="N262" s="94">
        <v>2020</v>
      </c>
      <c r="O262" s="103">
        <f t="shared" si="91"/>
        <v>488902.72000000003</v>
      </c>
      <c r="P262" s="102">
        <v>415567.31</v>
      </c>
      <c r="Q262" s="102">
        <v>36667.699999999997</v>
      </c>
      <c r="R262" s="102">
        <v>36667.71</v>
      </c>
    </row>
    <row r="263" spans="1:18" ht="64.5" customHeight="1" x14ac:dyDescent="0.25">
      <c r="A263" s="183" t="s">
        <v>606</v>
      </c>
      <c r="B263" s="272" t="s">
        <v>1287</v>
      </c>
      <c r="C263" s="28" t="s">
        <v>1288</v>
      </c>
      <c r="D263" s="39" t="s">
        <v>1289</v>
      </c>
      <c r="E263" s="39" t="s">
        <v>231</v>
      </c>
      <c r="F263" s="39" t="s">
        <v>925</v>
      </c>
      <c r="G263" s="39" t="s">
        <v>904</v>
      </c>
      <c r="H263" s="64" t="s">
        <v>1027</v>
      </c>
      <c r="I263" s="39"/>
      <c r="J263" s="39"/>
      <c r="K263" s="39"/>
      <c r="L263" s="39"/>
      <c r="M263" s="94">
        <v>2019</v>
      </c>
      <c r="N263" s="94">
        <v>2020</v>
      </c>
      <c r="O263" s="103">
        <f t="shared" si="91"/>
        <v>56116.270000000004</v>
      </c>
      <c r="P263" s="102">
        <v>47698.83</v>
      </c>
      <c r="Q263" s="102">
        <v>4208.71</v>
      </c>
      <c r="R263" s="102">
        <v>4208.7299999999996</v>
      </c>
    </row>
    <row r="264" spans="1:18" ht="84.75" customHeight="1" x14ac:dyDescent="0.25">
      <c r="A264" s="183" t="s">
        <v>607</v>
      </c>
      <c r="B264" s="272" t="s">
        <v>1290</v>
      </c>
      <c r="C264" s="28" t="s">
        <v>1291</v>
      </c>
      <c r="D264" s="39" t="s">
        <v>1235</v>
      </c>
      <c r="E264" s="39" t="s">
        <v>231</v>
      </c>
      <c r="F264" s="39" t="s">
        <v>937</v>
      </c>
      <c r="G264" s="39" t="s">
        <v>904</v>
      </c>
      <c r="H264" s="64" t="s">
        <v>1027</v>
      </c>
      <c r="I264" s="39"/>
      <c r="J264" s="39"/>
      <c r="K264" s="39"/>
      <c r="L264" s="39"/>
      <c r="M264" s="94">
        <v>2018</v>
      </c>
      <c r="N264" s="94">
        <v>2020</v>
      </c>
      <c r="O264" s="103">
        <f t="shared" si="91"/>
        <v>261430.37</v>
      </c>
      <c r="P264" s="102">
        <v>222215.81</v>
      </c>
      <c r="Q264" s="102">
        <v>19607.27</v>
      </c>
      <c r="R264" s="102">
        <v>19607.29</v>
      </c>
    </row>
    <row r="265" spans="1:18" ht="64.5" customHeight="1" x14ac:dyDescent="0.25">
      <c r="A265" s="183" t="s">
        <v>1279</v>
      </c>
      <c r="B265" s="272" t="s">
        <v>1292</v>
      </c>
      <c r="C265" s="28" t="s">
        <v>1293</v>
      </c>
      <c r="D265" s="39" t="s">
        <v>1294</v>
      </c>
      <c r="E265" s="39" t="s">
        <v>231</v>
      </c>
      <c r="F265" s="39" t="s">
        <v>937</v>
      </c>
      <c r="G265" s="39" t="s">
        <v>904</v>
      </c>
      <c r="H265" s="64" t="s">
        <v>1027</v>
      </c>
      <c r="I265" s="39"/>
      <c r="J265" s="39"/>
      <c r="K265" s="39"/>
      <c r="L265" s="39"/>
      <c r="M265" s="94">
        <v>2018</v>
      </c>
      <c r="N265" s="94">
        <v>2020</v>
      </c>
      <c r="O265" s="103">
        <f t="shared" si="91"/>
        <v>53126</v>
      </c>
      <c r="P265" s="102">
        <v>45157.1</v>
      </c>
      <c r="Q265" s="102">
        <v>3984.44</v>
      </c>
      <c r="R265" s="102">
        <v>3984.46</v>
      </c>
    </row>
    <row r="266" spans="1:18" ht="42" customHeight="1" x14ac:dyDescent="0.25">
      <c r="A266" s="183" t="s">
        <v>1280</v>
      </c>
      <c r="B266" s="272" t="s">
        <v>1295</v>
      </c>
      <c r="C266" s="28" t="s">
        <v>1296</v>
      </c>
      <c r="D266" s="39" t="s">
        <v>1297</v>
      </c>
      <c r="E266" s="39" t="s">
        <v>231</v>
      </c>
      <c r="F266" s="39" t="s">
        <v>937</v>
      </c>
      <c r="G266" s="39" t="s">
        <v>904</v>
      </c>
      <c r="H266" s="64" t="s">
        <v>1027</v>
      </c>
      <c r="I266" s="39"/>
      <c r="J266" s="39"/>
      <c r="K266" s="39"/>
      <c r="L266" s="39"/>
      <c r="M266" s="94">
        <v>2018</v>
      </c>
      <c r="N266" s="94">
        <v>2020</v>
      </c>
      <c r="O266" s="103">
        <f t="shared" si="91"/>
        <v>52491.58</v>
      </c>
      <c r="P266" s="102">
        <v>44617.85</v>
      </c>
      <c r="Q266" s="102">
        <v>3936.86</v>
      </c>
      <c r="R266" s="102">
        <v>3936.87</v>
      </c>
    </row>
    <row r="267" spans="1:18" ht="31.5" customHeight="1" x14ac:dyDescent="0.25">
      <c r="A267" s="183" t="s">
        <v>608</v>
      </c>
      <c r="B267" s="272" t="s">
        <v>1298</v>
      </c>
      <c r="C267" s="28" t="s">
        <v>1299</v>
      </c>
      <c r="D267" s="39" t="s">
        <v>763</v>
      </c>
      <c r="E267" s="39" t="s">
        <v>231</v>
      </c>
      <c r="F267" s="39" t="s">
        <v>764</v>
      </c>
      <c r="G267" s="39" t="s">
        <v>904</v>
      </c>
      <c r="H267" s="64" t="s">
        <v>1027</v>
      </c>
      <c r="I267" s="39"/>
      <c r="J267" s="39"/>
      <c r="K267" s="39"/>
      <c r="L267" s="39"/>
      <c r="M267" s="94">
        <v>2018</v>
      </c>
      <c r="N267" s="94">
        <v>2019</v>
      </c>
      <c r="O267" s="103">
        <f t="shared" si="91"/>
        <v>38766.89</v>
      </c>
      <c r="P267" s="102">
        <v>32951.86</v>
      </c>
      <c r="Q267" s="102">
        <v>2907.51</v>
      </c>
      <c r="R267" s="102">
        <v>2907.52</v>
      </c>
    </row>
    <row r="268" spans="1:18" ht="64.5" customHeight="1" x14ac:dyDescent="0.25">
      <c r="A268" s="183" t="s">
        <v>609</v>
      </c>
      <c r="B268" s="272" t="s">
        <v>1312</v>
      </c>
      <c r="C268" s="28" t="s">
        <v>232</v>
      </c>
      <c r="D268" s="39" t="s">
        <v>1236</v>
      </c>
      <c r="E268" s="39" t="s">
        <v>231</v>
      </c>
      <c r="F268" s="39" t="s">
        <v>929</v>
      </c>
      <c r="G268" s="39" t="s">
        <v>904</v>
      </c>
      <c r="H268" s="64" t="s">
        <v>1027</v>
      </c>
      <c r="I268" s="39"/>
      <c r="J268" s="39"/>
      <c r="K268" s="39"/>
      <c r="L268" s="39"/>
      <c r="M268" s="94">
        <v>2018</v>
      </c>
      <c r="N268" s="94">
        <v>2020</v>
      </c>
      <c r="O268" s="103">
        <f t="shared" si="91"/>
        <v>133729.73000000001</v>
      </c>
      <c r="P268" s="102">
        <v>113670.27</v>
      </c>
      <c r="Q268" s="102">
        <v>10029.73</v>
      </c>
      <c r="R268" s="102">
        <v>10029.73</v>
      </c>
    </row>
    <row r="269" spans="1:18" ht="69.75" customHeight="1" x14ac:dyDescent="0.25">
      <c r="A269" s="183" t="s">
        <v>1281</v>
      </c>
      <c r="B269" s="272" t="s">
        <v>1313</v>
      </c>
      <c r="C269" s="28" t="s">
        <v>1322</v>
      </c>
      <c r="D269" s="39" t="s">
        <v>230</v>
      </c>
      <c r="E269" s="39" t="s">
        <v>231</v>
      </c>
      <c r="F269" s="39" t="s">
        <v>929</v>
      </c>
      <c r="G269" s="39" t="s">
        <v>904</v>
      </c>
      <c r="H269" s="64" t="s">
        <v>1027</v>
      </c>
      <c r="I269" s="39"/>
      <c r="J269" s="39"/>
      <c r="K269" s="39"/>
      <c r="L269" s="39"/>
      <c r="M269" s="94">
        <v>2018</v>
      </c>
      <c r="N269" s="94">
        <v>2020</v>
      </c>
      <c r="O269" s="103">
        <f t="shared" si="91"/>
        <v>139967.6</v>
      </c>
      <c r="P269" s="102">
        <v>118972.43</v>
      </c>
      <c r="Q269" s="102">
        <v>10497.57</v>
      </c>
      <c r="R269" s="102">
        <v>10497.6</v>
      </c>
    </row>
    <row r="270" spans="1:18" ht="57.75" customHeight="1" x14ac:dyDescent="0.25">
      <c r="A270" s="183" t="s">
        <v>1282</v>
      </c>
      <c r="B270" s="272" t="s">
        <v>1314</v>
      </c>
      <c r="C270" s="28" t="s">
        <v>1319</v>
      </c>
      <c r="D270" s="39" t="s">
        <v>1323</v>
      </c>
      <c r="E270" s="39" t="s">
        <v>231</v>
      </c>
      <c r="F270" s="39" t="s">
        <v>929</v>
      </c>
      <c r="G270" s="39" t="s">
        <v>904</v>
      </c>
      <c r="H270" s="64" t="s">
        <v>1027</v>
      </c>
      <c r="I270" s="39"/>
      <c r="J270" s="39"/>
      <c r="K270" s="39"/>
      <c r="L270" s="39"/>
      <c r="M270" s="94">
        <v>2018</v>
      </c>
      <c r="N270" s="94">
        <v>2019</v>
      </c>
      <c r="O270" s="103">
        <f t="shared" si="91"/>
        <v>64127.049999999996</v>
      </c>
      <c r="P270" s="102">
        <v>54507.99</v>
      </c>
      <c r="Q270" s="102">
        <v>3385.88</v>
      </c>
      <c r="R270" s="102">
        <v>6233.18</v>
      </c>
    </row>
    <row r="271" spans="1:18" ht="83.25" customHeight="1" x14ac:dyDescent="0.25">
      <c r="A271" s="183" t="s">
        <v>1305</v>
      </c>
      <c r="B271" s="272" t="s">
        <v>1315</v>
      </c>
      <c r="C271" s="28" t="s">
        <v>1324</v>
      </c>
      <c r="D271" s="39" t="s">
        <v>1325</v>
      </c>
      <c r="E271" s="39" t="s">
        <v>231</v>
      </c>
      <c r="F271" s="39" t="s">
        <v>929</v>
      </c>
      <c r="G271" s="39" t="s">
        <v>904</v>
      </c>
      <c r="H271" s="64" t="s">
        <v>1027</v>
      </c>
      <c r="I271" s="39"/>
      <c r="J271" s="39"/>
      <c r="K271" s="39"/>
      <c r="L271" s="39"/>
      <c r="M271" s="94">
        <v>2018</v>
      </c>
      <c r="N271" s="94">
        <v>2020</v>
      </c>
      <c r="O271" s="103">
        <f t="shared" si="91"/>
        <v>139397.18</v>
      </c>
      <c r="P271" s="102">
        <v>118487.6</v>
      </c>
      <c r="Q271" s="102">
        <v>10454.780000000001</v>
      </c>
      <c r="R271" s="102">
        <v>10454.799999999999</v>
      </c>
    </row>
    <row r="272" spans="1:18" ht="57.75" customHeight="1" x14ac:dyDescent="0.25">
      <c r="A272" s="183" t="s">
        <v>1306</v>
      </c>
      <c r="B272" s="272" t="s">
        <v>1316</v>
      </c>
      <c r="C272" s="28" t="s">
        <v>1320</v>
      </c>
      <c r="D272" s="39" t="s">
        <v>1326</v>
      </c>
      <c r="E272" s="39" t="s">
        <v>231</v>
      </c>
      <c r="F272" s="39" t="s">
        <v>929</v>
      </c>
      <c r="G272" s="39" t="s">
        <v>904</v>
      </c>
      <c r="H272" s="64" t="s">
        <v>1027</v>
      </c>
      <c r="I272" s="39"/>
      <c r="J272" s="39"/>
      <c r="K272" s="39"/>
      <c r="L272" s="39"/>
      <c r="M272" s="94">
        <v>2018</v>
      </c>
      <c r="N272" s="94">
        <v>2019</v>
      </c>
      <c r="O272" s="103">
        <f t="shared" si="91"/>
        <v>15697.300000000001</v>
      </c>
      <c r="P272" s="102">
        <v>13342.7</v>
      </c>
      <c r="Q272" s="102">
        <v>1177.29</v>
      </c>
      <c r="R272" s="102">
        <v>1177.31</v>
      </c>
    </row>
    <row r="273" spans="1:18" ht="71.25" customHeight="1" x14ac:dyDescent="0.25">
      <c r="A273" s="183" t="s">
        <v>1307</v>
      </c>
      <c r="B273" s="280" t="s">
        <v>1317</v>
      </c>
      <c r="C273" s="23" t="s">
        <v>1321</v>
      </c>
      <c r="D273" s="11" t="s">
        <v>1327</v>
      </c>
      <c r="E273" s="11" t="s">
        <v>231</v>
      </c>
      <c r="F273" s="11" t="s">
        <v>929</v>
      </c>
      <c r="G273" s="11" t="s">
        <v>904</v>
      </c>
      <c r="H273" s="22" t="s">
        <v>1027</v>
      </c>
      <c r="I273" s="11"/>
      <c r="J273" s="11"/>
      <c r="K273" s="11"/>
      <c r="L273" s="11"/>
      <c r="M273" s="94">
        <v>2019</v>
      </c>
      <c r="N273" s="94">
        <v>2020</v>
      </c>
      <c r="O273" s="103">
        <f t="shared" si="91"/>
        <v>80622.7</v>
      </c>
      <c r="P273" s="104">
        <v>68529.289999999994</v>
      </c>
      <c r="Q273" s="104">
        <v>6046.69</v>
      </c>
      <c r="R273" s="104">
        <v>6046.72</v>
      </c>
    </row>
    <row r="274" spans="1:18" ht="64.5" customHeight="1" x14ac:dyDescent="0.25">
      <c r="A274" s="183" t="s">
        <v>1308</v>
      </c>
      <c r="B274" s="280" t="s">
        <v>1318</v>
      </c>
      <c r="C274" s="23" t="s">
        <v>1420</v>
      </c>
      <c r="D274" s="11" t="s">
        <v>1421</v>
      </c>
      <c r="E274" s="11" t="s">
        <v>231</v>
      </c>
      <c r="F274" s="11" t="s">
        <v>929</v>
      </c>
      <c r="G274" s="11" t="s">
        <v>904</v>
      </c>
      <c r="H274" s="22" t="s">
        <v>1027</v>
      </c>
      <c r="I274" s="11"/>
      <c r="J274" s="11"/>
      <c r="K274" s="11"/>
      <c r="L274" s="11"/>
      <c r="M274" s="94">
        <v>2019</v>
      </c>
      <c r="N274" s="94">
        <v>2020</v>
      </c>
      <c r="O274" s="103">
        <f t="shared" si="91"/>
        <v>116809</v>
      </c>
      <c r="P274" s="104">
        <v>99286.94</v>
      </c>
      <c r="Q274" s="104">
        <v>8760.61</v>
      </c>
      <c r="R274" s="104">
        <v>8761.4500000000007</v>
      </c>
    </row>
    <row r="275" spans="1:18" ht="64.5" customHeight="1" x14ac:dyDescent="0.25">
      <c r="A275" s="183" t="s">
        <v>1309</v>
      </c>
      <c r="B275" s="280" t="s">
        <v>1332</v>
      </c>
      <c r="C275" s="23" t="s">
        <v>1336</v>
      </c>
      <c r="D275" s="11" t="s">
        <v>1342</v>
      </c>
      <c r="E275" s="11" t="s">
        <v>231</v>
      </c>
      <c r="F275" s="11" t="s">
        <v>922</v>
      </c>
      <c r="G275" s="11" t="s">
        <v>904</v>
      </c>
      <c r="H275" s="22" t="s">
        <v>1027</v>
      </c>
      <c r="I275" s="11"/>
      <c r="J275" s="11"/>
      <c r="K275" s="11"/>
      <c r="L275" s="11"/>
      <c r="M275" s="94">
        <v>2018</v>
      </c>
      <c r="N275" s="94">
        <v>2019</v>
      </c>
      <c r="O275" s="103">
        <f t="shared" si="91"/>
        <v>44994.579999999994</v>
      </c>
      <c r="P275" s="104">
        <v>38245.39</v>
      </c>
      <c r="Q275" s="104">
        <v>3374.59</v>
      </c>
      <c r="R275" s="104">
        <v>3374.6</v>
      </c>
    </row>
    <row r="276" spans="1:18" ht="64.5" customHeight="1" x14ac:dyDescent="0.25">
      <c r="A276" s="183" t="s">
        <v>1310</v>
      </c>
      <c r="B276" s="280" t="s">
        <v>1333</v>
      </c>
      <c r="C276" s="23" t="s">
        <v>1337</v>
      </c>
      <c r="D276" s="11" t="s">
        <v>1341</v>
      </c>
      <c r="E276" s="11" t="s">
        <v>231</v>
      </c>
      <c r="F276" s="11" t="s">
        <v>922</v>
      </c>
      <c r="G276" s="11" t="s">
        <v>904</v>
      </c>
      <c r="H276" s="22" t="s">
        <v>1027</v>
      </c>
      <c r="I276" s="11"/>
      <c r="J276" s="11"/>
      <c r="K276" s="11"/>
      <c r="L276" s="11"/>
      <c r="M276" s="94">
        <v>2018</v>
      </c>
      <c r="N276" s="94">
        <v>2019</v>
      </c>
      <c r="O276" s="103">
        <f t="shared" si="91"/>
        <v>21353.78</v>
      </c>
      <c r="P276" s="104">
        <v>15611.99</v>
      </c>
      <c r="Q276" s="104">
        <v>0</v>
      </c>
      <c r="R276" s="104">
        <v>5741.79</v>
      </c>
    </row>
    <row r="277" spans="1:18" ht="64.5" customHeight="1" x14ac:dyDescent="0.25">
      <c r="A277" s="183" t="s">
        <v>1311</v>
      </c>
      <c r="B277" s="280" t="s">
        <v>1334</v>
      </c>
      <c r="C277" s="23" t="s">
        <v>1338</v>
      </c>
      <c r="D277" s="11" t="s">
        <v>1340</v>
      </c>
      <c r="E277" s="11" t="s">
        <v>231</v>
      </c>
      <c r="F277" s="11" t="s">
        <v>922</v>
      </c>
      <c r="G277" s="11" t="s">
        <v>904</v>
      </c>
      <c r="H277" s="22" t="s">
        <v>1027</v>
      </c>
      <c r="I277" s="11"/>
      <c r="J277" s="11"/>
      <c r="K277" s="11"/>
      <c r="L277" s="11"/>
      <c r="M277" s="94">
        <v>2018</v>
      </c>
      <c r="N277" s="94">
        <v>2019</v>
      </c>
      <c r="O277" s="103">
        <f t="shared" si="91"/>
        <v>12208.2</v>
      </c>
      <c r="P277" s="104">
        <v>9855.0300000000007</v>
      </c>
      <c r="Q277" s="104">
        <v>869.55</v>
      </c>
      <c r="R277" s="104">
        <v>1483.62</v>
      </c>
    </row>
    <row r="278" spans="1:18" ht="64.5" customHeight="1" x14ac:dyDescent="0.25">
      <c r="A278" s="183" t="s">
        <v>1328</v>
      </c>
      <c r="B278" s="280" t="s">
        <v>1335</v>
      </c>
      <c r="C278" s="23" t="s">
        <v>1339</v>
      </c>
      <c r="D278" s="11" t="s">
        <v>1025</v>
      </c>
      <c r="E278" s="11" t="s">
        <v>231</v>
      </c>
      <c r="F278" s="11" t="s">
        <v>922</v>
      </c>
      <c r="G278" s="11" t="s">
        <v>904</v>
      </c>
      <c r="H278" s="22" t="s">
        <v>1027</v>
      </c>
      <c r="I278" s="11"/>
      <c r="J278" s="11"/>
      <c r="K278" s="11"/>
      <c r="L278" s="11"/>
      <c r="M278" s="94">
        <v>2019</v>
      </c>
      <c r="N278" s="94">
        <v>2020</v>
      </c>
      <c r="O278" s="103">
        <f t="shared" si="91"/>
        <v>206648.66</v>
      </c>
      <c r="P278" s="104">
        <v>175651.36</v>
      </c>
      <c r="Q278" s="104">
        <v>15498.64</v>
      </c>
      <c r="R278" s="104">
        <v>15498.66</v>
      </c>
    </row>
    <row r="279" spans="1:18" ht="39" customHeight="1" x14ac:dyDescent="0.25">
      <c r="A279" s="183" t="s">
        <v>1329</v>
      </c>
      <c r="B279" s="280" t="s">
        <v>1363</v>
      </c>
      <c r="C279" s="23" t="s">
        <v>1387</v>
      </c>
      <c r="D279" s="11" t="s">
        <v>1388</v>
      </c>
      <c r="E279" s="11" t="s">
        <v>231</v>
      </c>
      <c r="F279" s="11" t="s">
        <v>894</v>
      </c>
      <c r="G279" s="11" t="s">
        <v>904</v>
      </c>
      <c r="H279" s="22" t="s">
        <v>1027</v>
      </c>
      <c r="I279" s="11"/>
      <c r="J279" s="11"/>
      <c r="K279" s="11"/>
      <c r="L279" s="11"/>
      <c r="M279" s="94">
        <v>2019</v>
      </c>
      <c r="N279" s="94">
        <v>2020</v>
      </c>
      <c r="O279" s="103">
        <f t="shared" si="91"/>
        <v>1579701.6300000001</v>
      </c>
      <c r="P279" s="104">
        <v>1176320.56</v>
      </c>
      <c r="Q279" s="104">
        <v>103792.99</v>
      </c>
      <c r="R279" s="104">
        <v>299588.08</v>
      </c>
    </row>
    <row r="280" spans="1:18" ht="39" customHeight="1" x14ac:dyDescent="0.25">
      <c r="A280" s="183" t="s">
        <v>1330</v>
      </c>
      <c r="B280" s="272" t="s">
        <v>1364</v>
      </c>
      <c r="C280" s="28" t="s">
        <v>1389</v>
      </c>
      <c r="D280" s="39" t="s">
        <v>1323</v>
      </c>
      <c r="E280" s="39" t="s">
        <v>231</v>
      </c>
      <c r="F280" s="39" t="s">
        <v>894</v>
      </c>
      <c r="G280" s="39" t="s">
        <v>904</v>
      </c>
      <c r="H280" s="64" t="s">
        <v>1027</v>
      </c>
      <c r="I280" s="39"/>
      <c r="J280" s="39"/>
      <c r="K280" s="39"/>
      <c r="L280" s="39"/>
      <c r="M280" s="94">
        <v>2018</v>
      </c>
      <c r="N280" s="94">
        <v>2019</v>
      </c>
      <c r="O280" s="103">
        <f t="shared" si="91"/>
        <v>219491.63</v>
      </c>
      <c r="P280" s="102">
        <v>186567.88</v>
      </c>
      <c r="Q280" s="102">
        <v>16461.87</v>
      </c>
      <c r="R280" s="102">
        <v>16461.88</v>
      </c>
    </row>
    <row r="281" spans="1:18" ht="54" customHeight="1" x14ac:dyDescent="0.25">
      <c r="A281" s="183" t="s">
        <v>1331</v>
      </c>
      <c r="B281" s="272" t="s">
        <v>1365</v>
      </c>
      <c r="C281" s="28" t="s">
        <v>1390</v>
      </c>
      <c r="D281" s="39" t="s">
        <v>1391</v>
      </c>
      <c r="E281" s="39" t="s">
        <v>231</v>
      </c>
      <c r="F281" s="39" t="s">
        <v>894</v>
      </c>
      <c r="G281" s="39" t="s">
        <v>904</v>
      </c>
      <c r="H281" s="64" t="s">
        <v>1027</v>
      </c>
      <c r="I281" s="39"/>
      <c r="J281" s="39"/>
      <c r="K281" s="39"/>
      <c r="L281" s="39"/>
      <c r="M281" s="94">
        <v>2018</v>
      </c>
      <c r="N281" s="94">
        <v>2020</v>
      </c>
      <c r="O281" s="103">
        <f t="shared" si="91"/>
        <v>177107.49999999997</v>
      </c>
      <c r="P281" s="102">
        <v>150541.37</v>
      </c>
      <c r="Q281" s="102">
        <v>13283.05</v>
      </c>
      <c r="R281" s="102">
        <v>13283.08</v>
      </c>
    </row>
    <row r="282" spans="1:18" ht="39" customHeight="1" x14ac:dyDescent="0.25">
      <c r="A282" s="183" t="s">
        <v>1343</v>
      </c>
      <c r="B282" s="272" t="s">
        <v>1366</v>
      </c>
      <c r="C282" s="28" t="s">
        <v>1430</v>
      </c>
      <c r="D282" s="39" t="s">
        <v>1392</v>
      </c>
      <c r="E282" s="39" t="s">
        <v>231</v>
      </c>
      <c r="F282" s="39" t="s">
        <v>894</v>
      </c>
      <c r="G282" s="39" t="s">
        <v>904</v>
      </c>
      <c r="H282" s="64" t="s">
        <v>1027</v>
      </c>
      <c r="I282" s="39"/>
      <c r="J282" s="39"/>
      <c r="K282" s="39"/>
      <c r="L282" s="39"/>
      <c r="M282" s="94">
        <v>2018</v>
      </c>
      <c r="N282" s="94">
        <v>2020</v>
      </c>
      <c r="O282" s="103">
        <f t="shared" si="91"/>
        <v>148023.81</v>
      </c>
      <c r="P282" s="102">
        <v>125728.67</v>
      </c>
      <c r="Q282" s="102">
        <v>11093.71</v>
      </c>
      <c r="R282" s="102">
        <v>11201.43</v>
      </c>
    </row>
    <row r="283" spans="1:18" ht="39" customHeight="1" x14ac:dyDescent="0.25">
      <c r="A283" s="183" t="s">
        <v>1344</v>
      </c>
      <c r="B283" s="272" t="s">
        <v>1367</v>
      </c>
      <c r="C283" s="28" t="s">
        <v>1431</v>
      </c>
      <c r="D283" s="39" t="s">
        <v>1393</v>
      </c>
      <c r="E283" s="39" t="s">
        <v>231</v>
      </c>
      <c r="F283" s="39" t="s">
        <v>894</v>
      </c>
      <c r="G283" s="39" t="s">
        <v>904</v>
      </c>
      <c r="H283" s="64" t="s">
        <v>1027</v>
      </c>
      <c r="I283" s="39"/>
      <c r="J283" s="39"/>
      <c r="K283" s="39"/>
      <c r="L283" s="39"/>
      <c r="M283" s="94">
        <v>2018</v>
      </c>
      <c r="N283" s="94">
        <v>2020</v>
      </c>
      <c r="O283" s="103">
        <f t="shared" si="91"/>
        <v>228351.65999999997</v>
      </c>
      <c r="P283" s="102">
        <v>113170.29</v>
      </c>
      <c r="Q283" s="102">
        <v>9985.61</v>
      </c>
      <c r="R283" s="102">
        <v>105195.76</v>
      </c>
    </row>
    <row r="284" spans="1:18" ht="39" customHeight="1" x14ac:dyDescent="0.25">
      <c r="A284" s="183" t="s">
        <v>1345</v>
      </c>
      <c r="B284" s="272" t="s">
        <v>1368</v>
      </c>
      <c r="C284" s="28" t="s">
        <v>1394</v>
      </c>
      <c r="D284" s="39" t="s">
        <v>1395</v>
      </c>
      <c r="E284" s="39" t="s">
        <v>231</v>
      </c>
      <c r="F284" s="39" t="s">
        <v>894</v>
      </c>
      <c r="G284" s="39" t="s">
        <v>904</v>
      </c>
      <c r="H284" s="64" t="s">
        <v>1027</v>
      </c>
      <c r="I284" s="39"/>
      <c r="J284" s="39"/>
      <c r="K284" s="39"/>
      <c r="L284" s="39"/>
      <c r="M284" s="94">
        <v>2018</v>
      </c>
      <c r="N284" s="94">
        <v>2020</v>
      </c>
      <c r="O284" s="103">
        <f t="shared" si="91"/>
        <v>102171.77</v>
      </c>
      <c r="P284" s="102">
        <v>86846</v>
      </c>
      <c r="Q284" s="102">
        <v>7662.88</v>
      </c>
      <c r="R284" s="102">
        <v>7662.89</v>
      </c>
    </row>
    <row r="285" spans="1:18" ht="39" customHeight="1" x14ac:dyDescent="0.25">
      <c r="A285" s="183" t="s">
        <v>1346</v>
      </c>
      <c r="B285" s="272" t="s">
        <v>1369</v>
      </c>
      <c r="C285" s="28" t="s">
        <v>1396</v>
      </c>
      <c r="D285" s="39" t="s">
        <v>1397</v>
      </c>
      <c r="E285" s="39" t="s">
        <v>231</v>
      </c>
      <c r="F285" s="39" t="s">
        <v>894</v>
      </c>
      <c r="G285" s="39" t="s">
        <v>904</v>
      </c>
      <c r="H285" s="64" t="s">
        <v>1027</v>
      </c>
      <c r="I285" s="39"/>
      <c r="J285" s="39"/>
      <c r="K285" s="39"/>
      <c r="L285" s="39"/>
      <c r="M285" s="94">
        <v>2018</v>
      </c>
      <c r="N285" s="94">
        <v>2020</v>
      </c>
      <c r="O285" s="103">
        <f t="shared" si="91"/>
        <v>100318.61</v>
      </c>
      <c r="P285" s="102">
        <v>78238.679999999993</v>
      </c>
      <c r="Q285" s="102">
        <v>6903.41</v>
      </c>
      <c r="R285" s="102">
        <v>15176.52</v>
      </c>
    </row>
    <row r="286" spans="1:18" ht="69" customHeight="1" x14ac:dyDescent="0.25">
      <c r="A286" s="183" t="s">
        <v>1347</v>
      </c>
      <c r="B286" s="272" t="s">
        <v>1370</v>
      </c>
      <c r="C286" s="28" t="s">
        <v>1398</v>
      </c>
      <c r="D286" s="39" t="s">
        <v>1399</v>
      </c>
      <c r="E286" s="39" t="s">
        <v>231</v>
      </c>
      <c r="F286" s="39" t="s">
        <v>894</v>
      </c>
      <c r="G286" s="39" t="s">
        <v>904</v>
      </c>
      <c r="H286" s="64" t="s">
        <v>1027</v>
      </c>
      <c r="I286" s="39"/>
      <c r="J286" s="39"/>
      <c r="K286" s="39"/>
      <c r="L286" s="39"/>
      <c r="M286" s="94">
        <v>2018</v>
      </c>
      <c r="N286" s="94">
        <v>2020</v>
      </c>
      <c r="O286" s="103">
        <f t="shared" si="91"/>
        <v>87226.73</v>
      </c>
      <c r="P286" s="102">
        <v>74142.720000000001</v>
      </c>
      <c r="Q286" s="102">
        <v>6542</v>
      </c>
      <c r="R286" s="102">
        <v>6542.01</v>
      </c>
    </row>
    <row r="287" spans="1:18" ht="39" customHeight="1" x14ac:dyDescent="0.25">
      <c r="A287" s="183" t="s">
        <v>1348</v>
      </c>
      <c r="B287" s="272" t="s">
        <v>1371</v>
      </c>
      <c r="C287" s="28" t="s">
        <v>1432</v>
      </c>
      <c r="D287" s="39" t="s">
        <v>1400</v>
      </c>
      <c r="E287" s="39" t="s">
        <v>231</v>
      </c>
      <c r="F287" s="39" t="s">
        <v>894</v>
      </c>
      <c r="G287" s="39" t="s">
        <v>904</v>
      </c>
      <c r="H287" s="64" t="s">
        <v>1027</v>
      </c>
      <c r="I287" s="39"/>
      <c r="J287" s="39"/>
      <c r="K287" s="39"/>
      <c r="L287" s="39"/>
      <c r="M287" s="94">
        <v>2018</v>
      </c>
      <c r="N287" s="94">
        <v>2020</v>
      </c>
      <c r="O287" s="103">
        <f t="shared" si="91"/>
        <v>72054.239999999991</v>
      </c>
      <c r="P287" s="102">
        <v>56039.34</v>
      </c>
      <c r="Q287" s="102">
        <v>4944.6499999999996</v>
      </c>
      <c r="R287" s="102">
        <v>11070.25</v>
      </c>
    </row>
    <row r="288" spans="1:18" ht="39" customHeight="1" x14ac:dyDescent="0.25">
      <c r="A288" s="183" t="s">
        <v>1349</v>
      </c>
      <c r="B288" s="272" t="s">
        <v>1372</v>
      </c>
      <c r="C288" s="28" t="s">
        <v>1401</v>
      </c>
      <c r="D288" s="39" t="s">
        <v>1402</v>
      </c>
      <c r="E288" s="39" t="s">
        <v>231</v>
      </c>
      <c r="F288" s="39" t="s">
        <v>894</v>
      </c>
      <c r="G288" s="39" t="s">
        <v>904</v>
      </c>
      <c r="H288" s="64" t="s">
        <v>1027</v>
      </c>
      <c r="I288" s="39"/>
      <c r="J288" s="39"/>
      <c r="K288" s="39"/>
      <c r="L288" s="39"/>
      <c r="M288" s="94">
        <v>2018</v>
      </c>
      <c r="N288" s="94">
        <v>2019</v>
      </c>
      <c r="O288" s="103">
        <f t="shared" si="91"/>
        <v>65297.599999999991</v>
      </c>
      <c r="P288" s="102">
        <v>55502.96</v>
      </c>
      <c r="Q288" s="102">
        <v>4345.66</v>
      </c>
      <c r="R288" s="102">
        <v>5448.98</v>
      </c>
    </row>
    <row r="289" spans="1:18" ht="39" customHeight="1" x14ac:dyDescent="0.25">
      <c r="A289" s="183" t="s">
        <v>1350</v>
      </c>
      <c r="B289" s="272" t="s">
        <v>1373</v>
      </c>
      <c r="C289" s="183" t="s">
        <v>1433</v>
      </c>
      <c r="D289" s="39" t="s">
        <v>1403</v>
      </c>
      <c r="E289" s="39" t="s">
        <v>231</v>
      </c>
      <c r="F289" s="39" t="s">
        <v>894</v>
      </c>
      <c r="G289" s="39" t="s">
        <v>904</v>
      </c>
      <c r="H289" s="64" t="s">
        <v>1027</v>
      </c>
      <c r="I289" s="39"/>
      <c r="J289" s="39"/>
      <c r="K289" s="39"/>
      <c r="L289" s="39"/>
      <c r="M289" s="94">
        <v>2018</v>
      </c>
      <c r="N289" s="94">
        <v>2019</v>
      </c>
      <c r="O289" s="103">
        <f t="shared" si="91"/>
        <v>65487.9</v>
      </c>
      <c r="P289" s="102">
        <v>53344.12</v>
      </c>
      <c r="Q289" s="102">
        <v>4706.83</v>
      </c>
      <c r="R289" s="102">
        <v>7436.95</v>
      </c>
    </row>
    <row r="290" spans="1:18" ht="39" customHeight="1" x14ac:dyDescent="0.25">
      <c r="A290" s="183" t="s">
        <v>1351</v>
      </c>
      <c r="B290" s="272" t="s">
        <v>1374</v>
      </c>
      <c r="C290" s="28" t="s">
        <v>1404</v>
      </c>
      <c r="D290" s="39" t="s">
        <v>1405</v>
      </c>
      <c r="E290" s="39" t="s">
        <v>231</v>
      </c>
      <c r="F290" s="39" t="s">
        <v>894</v>
      </c>
      <c r="G290" s="39" t="s">
        <v>904</v>
      </c>
      <c r="H290" s="64" t="s">
        <v>1027</v>
      </c>
      <c r="I290" s="39"/>
      <c r="J290" s="39"/>
      <c r="K290" s="39"/>
      <c r="L290" s="39"/>
      <c r="M290" s="94">
        <v>2018</v>
      </c>
      <c r="N290" s="94">
        <v>2020</v>
      </c>
      <c r="O290" s="103">
        <f t="shared" si="91"/>
        <v>56182.62</v>
      </c>
      <c r="P290" s="102">
        <v>47755.23</v>
      </c>
      <c r="Q290" s="102">
        <v>4213.6899999999996</v>
      </c>
      <c r="R290" s="102">
        <v>4213.7</v>
      </c>
    </row>
    <row r="291" spans="1:18" ht="39" customHeight="1" x14ac:dyDescent="0.25">
      <c r="A291" s="183" t="s">
        <v>1352</v>
      </c>
      <c r="B291" s="272" t="s">
        <v>1375</v>
      </c>
      <c r="C291" s="28" t="s">
        <v>1406</v>
      </c>
      <c r="D291" s="39" t="s">
        <v>1407</v>
      </c>
      <c r="E291" s="39" t="s">
        <v>231</v>
      </c>
      <c r="F291" s="39" t="s">
        <v>894</v>
      </c>
      <c r="G291" s="39" t="s">
        <v>904</v>
      </c>
      <c r="H291" s="64" t="s">
        <v>1027</v>
      </c>
      <c r="I291" s="39"/>
      <c r="J291" s="39"/>
      <c r="K291" s="39"/>
      <c r="L291" s="39"/>
      <c r="M291" s="94">
        <v>2019</v>
      </c>
      <c r="N291" s="94">
        <v>2019</v>
      </c>
      <c r="O291" s="103">
        <f t="shared" si="91"/>
        <v>56427.469999999994</v>
      </c>
      <c r="P291" s="102">
        <v>47963.34</v>
      </c>
      <c r="Q291" s="102">
        <v>4232.0600000000004</v>
      </c>
      <c r="R291" s="102">
        <v>4232.07</v>
      </c>
    </row>
    <row r="292" spans="1:18" ht="53.25" customHeight="1" x14ac:dyDescent="0.25">
      <c r="A292" s="183" t="s">
        <v>1353</v>
      </c>
      <c r="B292" s="272" t="s">
        <v>1376</v>
      </c>
      <c r="C292" s="28" t="s">
        <v>1408</v>
      </c>
      <c r="D292" s="39" t="s">
        <v>1409</v>
      </c>
      <c r="E292" s="39" t="s">
        <v>231</v>
      </c>
      <c r="F292" s="39" t="s">
        <v>894</v>
      </c>
      <c r="G292" s="39" t="s">
        <v>904</v>
      </c>
      <c r="H292" s="64" t="s">
        <v>1027</v>
      </c>
      <c r="I292" s="39"/>
      <c r="J292" s="39"/>
      <c r="K292" s="39"/>
      <c r="L292" s="39"/>
      <c r="M292" s="94">
        <v>2018</v>
      </c>
      <c r="N292" s="94">
        <v>2020</v>
      </c>
      <c r="O292" s="103">
        <f t="shared" si="91"/>
        <v>39550.14</v>
      </c>
      <c r="P292" s="102">
        <v>33617.620000000003</v>
      </c>
      <c r="Q292" s="102">
        <v>2960.18</v>
      </c>
      <c r="R292" s="102">
        <v>2972.34</v>
      </c>
    </row>
    <row r="293" spans="1:18" ht="39" customHeight="1" x14ac:dyDescent="0.25">
      <c r="A293" s="183" t="s">
        <v>1354</v>
      </c>
      <c r="B293" s="272" t="s">
        <v>1377</v>
      </c>
      <c r="C293" s="28" t="s">
        <v>1434</v>
      </c>
      <c r="D293" s="39" t="s">
        <v>1410</v>
      </c>
      <c r="E293" s="39" t="s">
        <v>231</v>
      </c>
      <c r="F293" s="39" t="s">
        <v>894</v>
      </c>
      <c r="G293" s="39" t="s">
        <v>904</v>
      </c>
      <c r="H293" s="64" t="s">
        <v>1027</v>
      </c>
      <c r="I293" s="39"/>
      <c r="J293" s="39"/>
      <c r="K293" s="39"/>
      <c r="L293" s="39"/>
      <c r="M293" s="94">
        <v>2018</v>
      </c>
      <c r="N293" s="94">
        <v>2020</v>
      </c>
      <c r="O293" s="103">
        <f t="shared" si="91"/>
        <v>39345.79</v>
      </c>
      <c r="P293" s="102">
        <v>33443.919999999998</v>
      </c>
      <c r="Q293" s="102">
        <v>2950.93</v>
      </c>
      <c r="R293" s="102">
        <v>2950.94</v>
      </c>
    </row>
    <row r="294" spans="1:18" ht="52.5" customHeight="1" x14ac:dyDescent="0.25">
      <c r="A294" s="183" t="s">
        <v>1355</v>
      </c>
      <c r="B294" s="272" t="s">
        <v>1378</v>
      </c>
      <c r="C294" s="28" t="s">
        <v>1411</v>
      </c>
      <c r="D294" s="39" t="s">
        <v>1412</v>
      </c>
      <c r="E294" s="39" t="s">
        <v>231</v>
      </c>
      <c r="F294" s="39" t="s">
        <v>894</v>
      </c>
      <c r="G294" s="39" t="s">
        <v>904</v>
      </c>
      <c r="H294" s="64" t="s">
        <v>1027</v>
      </c>
      <c r="I294" s="39"/>
      <c r="J294" s="39"/>
      <c r="K294" s="39"/>
      <c r="L294" s="39"/>
      <c r="M294" s="94">
        <v>2018</v>
      </c>
      <c r="N294" s="94">
        <v>2020</v>
      </c>
      <c r="O294" s="103">
        <f t="shared" si="91"/>
        <v>37493.300000000003</v>
      </c>
      <c r="P294" s="102">
        <v>31869.29</v>
      </c>
      <c r="Q294" s="102">
        <v>2812</v>
      </c>
      <c r="R294" s="102">
        <v>2812.01</v>
      </c>
    </row>
    <row r="295" spans="1:18" ht="39" customHeight="1" x14ac:dyDescent="0.25">
      <c r="A295" s="183" t="s">
        <v>1356</v>
      </c>
      <c r="B295" s="272" t="s">
        <v>1379</v>
      </c>
      <c r="C295" s="28" t="s">
        <v>1413</v>
      </c>
      <c r="D295" s="39" t="s">
        <v>2153</v>
      </c>
      <c r="E295" s="39" t="s">
        <v>231</v>
      </c>
      <c r="F295" s="39" t="s">
        <v>894</v>
      </c>
      <c r="G295" s="39" t="s">
        <v>904</v>
      </c>
      <c r="H295" s="64" t="s">
        <v>1027</v>
      </c>
      <c r="I295" s="39"/>
      <c r="J295" s="39"/>
      <c r="K295" s="39"/>
      <c r="L295" s="39"/>
      <c r="M295" s="94">
        <v>2018</v>
      </c>
      <c r="N295" s="94">
        <v>2020</v>
      </c>
      <c r="O295" s="103">
        <f t="shared" si="91"/>
        <v>31758.229999999996</v>
      </c>
      <c r="P295" s="102">
        <v>26981.19</v>
      </c>
      <c r="Q295" s="102">
        <v>2380.69</v>
      </c>
      <c r="R295" s="102">
        <v>2396.35</v>
      </c>
    </row>
    <row r="296" spans="1:18" ht="39" customHeight="1" x14ac:dyDescent="0.25">
      <c r="A296" s="183" t="s">
        <v>1357</v>
      </c>
      <c r="B296" s="272" t="s">
        <v>1380</v>
      </c>
      <c r="C296" s="28" t="s">
        <v>1414</v>
      </c>
      <c r="D296" s="39" t="s">
        <v>1415</v>
      </c>
      <c r="E296" s="39" t="s">
        <v>231</v>
      </c>
      <c r="F296" s="39" t="s">
        <v>894</v>
      </c>
      <c r="G296" s="39" t="s">
        <v>904</v>
      </c>
      <c r="H296" s="64" t="s">
        <v>1027</v>
      </c>
      <c r="I296" s="39"/>
      <c r="J296" s="39"/>
      <c r="K296" s="39"/>
      <c r="L296" s="39"/>
      <c r="M296" s="94">
        <v>2018</v>
      </c>
      <c r="N296" s="94">
        <v>2020</v>
      </c>
      <c r="O296" s="103">
        <f t="shared" si="91"/>
        <v>27579.489999999998</v>
      </c>
      <c r="P296" s="102">
        <v>23442.57</v>
      </c>
      <c r="Q296" s="102">
        <v>2068.46</v>
      </c>
      <c r="R296" s="102">
        <v>2068.46</v>
      </c>
    </row>
    <row r="297" spans="1:18" ht="51" customHeight="1" x14ac:dyDescent="0.25">
      <c r="A297" s="183" t="s">
        <v>1358</v>
      </c>
      <c r="B297" s="272" t="s">
        <v>1381</v>
      </c>
      <c r="C297" s="28" t="s">
        <v>1416</v>
      </c>
      <c r="D297" s="39" t="s">
        <v>1417</v>
      </c>
      <c r="E297" s="39" t="s">
        <v>231</v>
      </c>
      <c r="F297" s="39" t="s">
        <v>894</v>
      </c>
      <c r="G297" s="39" t="s">
        <v>904</v>
      </c>
      <c r="H297" s="64" t="s">
        <v>1027</v>
      </c>
      <c r="I297" s="39"/>
      <c r="J297" s="39"/>
      <c r="K297" s="39"/>
      <c r="L297" s="39"/>
      <c r="M297" s="94">
        <v>2018</v>
      </c>
      <c r="N297" s="94">
        <v>2020</v>
      </c>
      <c r="O297" s="103">
        <f t="shared" si="91"/>
        <v>27528.7</v>
      </c>
      <c r="P297" s="102">
        <v>22451.34</v>
      </c>
      <c r="Q297" s="102">
        <v>1980.98</v>
      </c>
      <c r="R297" s="102">
        <v>3096.38</v>
      </c>
    </row>
    <row r="298" spans="1:18" ht="39" customHeight="1" x14ac:dyDescent="0.25">
      <c r="A298" s="183" t="s">
        <v>1359</v>
      </c>
      <c r="B298" s="272" t="s">
        <v>1382</v>
      </c>
      <c r="C298" s="28" t="s">
        <v>1418</v>
      </c>
      <c r="D298" s="39" t="s">
        <v>1419</v>
      </c>
      <c r="E298" s="39" t="s">
        <v>231</v>
      </c>
      <c r="F298" s="39" t="s">
        <v>894</v>
      </c>
      <c r="G298" s="39" t="s">
        <v>904</v>
      </c>
      <c r="H298" s="64" t="s">
        <v>1027</v>
      </c>
      <c r="I298" s="39"/>
      <c r="J298" s="39"/>
      <c r="K298" s="39"/>
      <c r="L298" s="39"/>
      <c r="M298" s="94">
        <v>2018</v>
      </c>
      <c r="N298" s="94">
        <v>2019</v>
      </c>
      <c r="O298" s="103">
        <f t="shared" si="91"/>
        <v>14149.49</v>
      </c>
      <c r="P298" s="102">
        <v>12027.07</v>
      </c>
      <c r="Q298" s="102">
        <v>1061.2</v>
      </c>
      <c r="R298" s="102">
        <v>1061.22</v>
      </c>
    </row>
    <row r="299" spans="1:18" ht="50.25" customHeight="1" x14ac:dyDescent="0.25">
      <c r="A299" s="183" t="s">
        <v>1537</v>
      </c>
      <c r="B299" s="272" t="s">
        <v>1383</v>
      </c>
      <c r="C299" s="28" t="s">
        <v>1422</v>
      </c>
      <c r="D299" s="39" t="s">
        <v>1423</v>
      </c>
      <c r="E299" s="39" t="s">
        <v>231</v>
      </c>
      <c r="F299" s="39" t="s">
        <v>894</v>
      </c>
      <c r="G299" s="39" t="s">
        <v>904</v>
      </c>
      <c r="H299" s="64" t="s">
        <v>1027</v>
      </c>
      <c r="I299" s="39"/>
      <c r="J299" s="39"/>
      <c r="K299" s="39"/>
      <c r="L299" s="39"/>
      <c r="M299" s="94">
        <v>2018</v>
      </c>
      <c r="N299" s="94">
        <v>2020</v>
      </c>
      <c r="O299" s="103">
        <f t="shared" si="91"/>
        <v>11544.88</v>
      </c>
      <c r="P299" s="102">
        <v>9389.7999999999993</v>
      </c>
      <c r="Q299" s="102">
        <v>828.51</v>
      </c>
      <c r="R299" s="102">
        <v>1326.57</v>
      </c>
    </row>
    <row r="300" spans="1:18" ht="39" customHeight="1" x14ac:dyDescent="0.25">
      <c r="A300" s="183" t="s">
        <v>1360</v>
      </c>
      <c r="B300" s="272" t="s">
        <v>1384</v>
      </c>
      <c r="C300" s="28" t="s">
        <v>1424</v>
      </c>
      <c r="D300" s="39" t="s">
        <v>1425</v>
      </c>
      <c r="E300" s="39" t="s">
        <v>231</v>
      </c>
      <c r="F300" s="39" t="s">
        <v>894</v>
      </c>
      <c r="G300" s="39" t="s">
        <v>904</v>
      </c>
      <c r="H300" s="64" t="s">
        <v>1027</v>
      </c>
      <c r="I300" s="39"/>
      <c r="J300" s="39"/>
      <c r="K300" s="39"/>
      <c r="L300" s="39"/>
      <c r="M300" s="94">
        <v>2018</v>
      </c>
      <c r="N300" s="94">
        <v>2019</v>
      </c>
      <c r="O300" s="103">
        <f t="shared" si="91"/>
        <v>10433.119999999999</v>
      </c>
      <c r="P300" s="102">
        <v>8868.15</v>
      </c>
      <c r="Q300" s="102">
        <v>782.48</v>
      </c>
      <c r="R300" s="102">
        <v>782.49</v>
      </c>
    </row>
    <row r="301" spans="1:18" ht="48.75" customHeight="1" x14ac:dyDescent="0.25">
      <c r="A301" s="183" t="s">
        <v>1361</v>
      </c>
      <c r="B301" s="272" t="s">
        <v>1385</v>
      </c>
      <c r="C301" s="28" t="s">
        <v>1426</v>
      </c>
      <c r="D301" s="39" t="s">
        <v>1427</v>
      </c>
      <c r="E301" s="39" t="s">
        <v>231</v>
      </c>
      <c r="F301" s="39" t="s">
        <v>894</v>
      </c>
      <c r="G301" s="39" t="s">
        <v>904</v>
      </c>
      <c r="H301" s="64" t="s">
        <v>1027</v>
      </c>
      <c r="I301" s="39"/>
      <c r="J301" s="39"/>
      <c r="K301" s="39"/>
      <c r="L301" s="39"/>
      <c r="M301" s="94">
        <v>2018</v>
      </c>
      <c r="N301" s="94">
        <v>2019</v>
      </c>
      <c r="O301" s="103">
        <f t="shared" si="91"/>
        <v>4735.45</v>
      </c>
      <c r="P301" s="102">
        <v>4025.13</v>
      </c>
      <c r="Q301" s="102">
        <v>355.15</v>
      </c>
      <c r="R301" s="102">
        <v>355.17</v>
      </c>
    </row>
    <row r="302" spans="1:18" ht="77.25" customHeight="1" x14ac:dyDescent="0.25">
      <c r="A302" s="183" t="s">
        <v>1362</v>
      </c>
      <c r="B302" s="272" t="s">
        <v>1386</v>
      </c>
      <c r="C302" s="28" t="s">
        <v>1428</v>
      </c>
      <c r="D302" s="39" t="s">
        <v>1429</v>
      </c>
      <c r="E302" s="39" t="s">
        <v>231</v>
      </c>
      <c r="F302" s="39" t="s">
        <v>894</v>
      </c>
      <c r="G302" s="39" t="s">
        <v>904</v>
      </c>
      <c r="H302" s="64" t="s">
        <v>1027</v>
      </c>
      <c r="I302" s="39"/>
      <c r="J302" s="39"/>
      <c r="K302" s="39"/>
      <c r="L302" s="39"/>
      <c r="M302" s="94">
        <v>2018</v>
      </c>
      <c r="N302" s="94">
        <v>2020</v>
      </c>
      <c r="O302" s="103">
        <f t="shared" si="91"/>
        <v>127288.53</v>
      </c>
      <c r="P302" s="102">
        <v>108195.24</v>
      </c>
      <c r="Q302" s="102">
        <v>9546.64</v>
      </c>
      <c r="R302" s="102">
        <v>9546.65</v>
      </c>
    </row>
    <row r="303" spans="1:18" ht="39" customHeight="1" x14ac:dyDescent="0.25">
      <c r="A303" s="244" t="s">
        <v>1140</v>
      </c>
      <c r="B303" s="252"/>
      <c r="C303" s="244" t="s">
        <v>1159</v>
      </c>
      <c r="D303" s="252"/>
      <c r="E303" s="252"/>
      <c r="F303" s="252"/>
      <c r="G303" s="252"/>
      <c r="H303" s="252"/>
      <c r="I303" s="252"/>
      <c r="J303" s="252"/>
      <c r="K303" s="252"/>
      <c r="L303" s="252"/>
      <c r="M303" s="251"/>
      <c r="N303" s="251"/>
      <c r="O303" s="256">
        <v>0</v>
      </c>
      <c r="P303" s="256">
        <v>0</v>
      </c>
      <c r="Q303" s="256">
        <v>0</v>
      </c>
      <c r="R303" s="256">
        <v>0</v>
      </c>
    </row>
    <row r="304" spans="1:18" ht="39" customHeight="1" x14ac:dyDescent="0.25">
      <c r="A304" s="244" t="s">
        <v>1141</v>
      </c>
      <c r="B304" s="252"/>
      <c r="C304" s="244" t="s">
        <v>1160</v>
      </c>
      <c r="D304" s="252"/>
      <c r="E304" s="252"/>
      <c r="F304" s="252"/>
      <c r="G304" s="252"/>
      <c r="H304" s="252"/>
      <c r="I304" s="252"/>
      <c r="J304" s="252"/>
      <c r="K304" s="252"/>
      <c r="L304" s="252"/>
      <c r="M304" s="251"/>
      <c r="N304" s="251"/>
      <c r="O304" s="249">
        <f>SUM(O305:O311)</f>
        <v>175868.27000000002</v>
      </c>
      <c r="P304" s="249">
        <f t="shared" ref="P304:R304" si="92">SUM(P305:P311)</f>
        <v>149488</v>
      </c>
      <c r="Q304" s="249">
        <f t="shared" si="92"/>
        <v>13190.079999999998</v>
      </c>
      <c r="R304" s="249">
        <f t="shared" si="92"/>
        <v>13190.189999999999</v>
      </c>
    </row>
    <row r="305" spans="1:19" ht="39" customHeight="1" x14ac:dyDescent="0.25">
      <c r="A305" s="183" t="s">
        <v>1538</v>
      </c>
      <c r="B305" s="272" t="s">
        <v>1228</v>
      </c>
      <c r="C305" s="23" t="s">
        <v>1221</v>
      </c>
      <c r="D305" s="11" t="s">
        <v>1025</v>
      </c>
      <c r="E305" s="11" t="s">
        <v>231</v>
      </c>
      <c r="F305" s="11" t="s">
        <v>922</v>
      </c>
      <c r="G305" s="11" t="s">
        <v>1238</v>
      </c>
      <c r="H305" s="22" t="s">
        <v>1027</v>
      </c>
      <c r="I305" s="11"/>
      <c r="J305" s="11"/>
      <c r="K305" s="11"/>
      <c r="L305" s="11"/>
      <c r="M305" s="94">
        <v>2018</v>
      </c>
      <c r="N305" s="94">
        <v>2022</v>
      </c>
      <c r="O305" s="104">
        <f>P305+Q305+R305</f>
        <v>10224.710000000001</v>
      </c>
      <c r="P305" s="140">
        <v>8691</v>
      </c>
      <c r="Q305" s="95">
        <v>766.85</v>
      </c>
      <c r="R305" s="95">
        <v>766.86</v>
      </c>
      <c r="S305" s="57"/>
    </row>
    <row r="306" spans="1:19" ht="55.5" customHeight="1" x14ac:dyDescent="0.25">
      <c r="A306" s="183" t="s">
        <v>1539</v>
      </c>
      <c r="B306" s="272" t="s">
        <v>1229</v>
      </c>
      <c r="C306" s="23" t="s">
        <v>1222</v>
      </c>
      <c r="D306" s="11" t="s">
        <v>1235</v>
      </c>
      <c r="E306" s="11" t="s">
        <v>231</v>
      </c>
      <c r="F306" s="11" t="s">
        <v>937</v>
      </c>
      <c r="G306" s="11" t="s">
        <v>1238</v>
      </c>
      <c r="H306" s="22" t="s">
        <v>1027</v>
      </c>
      <c r="I306" s="11"/>
      <c r="J306" s="11"/>
      <c r="K306" s="11"/>
      <c r="L306" s="11"/>
      <c r="M306" s="94">
        <v>2018</v>
      </c>
      <c r="N306" s="94">
        <v>2022</v>
      </c>
      <c r="O306" s="104">
        <f t="shared" ref="O306:O311" si="93">P306+Q306+R306</f>
        <v>10224.720000000001</v>
      </c>
      <c r="P306" s="140">
        <v>8691</v>
      </c>
      <c r="Q306" s="95">
        <v>766.85</v>
      </c>
      <c r="R306" s="95">
        <v>766.87</v>
      </c>
      <c r="S306" s="57"/>
    </row>
    <row r="307" spans="1:19" ht="54.75" customHeight="1" x14ac:dyDescent="0.25">
      <c r="A307" s="183" t="s">
        <v>1216</v>
      </c>
      <c r="B307" s="272" t="s">
        <v>1230</v>
      </c>
      <c r="C307" s="23" t="s">
        <v>1223</v>
      </c>
      <c r="D307" s="11" t="s">
        <v>28</v>
      </c>
      <c r="E307" s="11" t="s">
        <v>231</v>
      </c>
      <c r="F307" s="11" t="s">
        <v>936</v>
      </c>
      <c r="G307" s="11" t="s">
        <v>1238</v>
      </c>
      <c r="H307" s="22" t="s">
        <v>1027</v>
      </c>
      <c r="I307" s="11"/>
      <c r="J307" s="11"/>
      <c r="K307" s="11"/>
      <c r="L307" s="11"/>
      <c r="M307" s="94">
        <v>2018</v>
      </c>
      <c r="N307" s="94">
        <v>2022</v>
      </c>
      <c r="O307" s="104">
        <f t="shared" si="93"/>
        <v>17041.18</v>
      </c>
      <c r="P307" s="140">
        <v>14485</v>
      </c>
      <c r="Q307" s="95">
        <v>1278.08</v>
      </c>
      <c r="R307" s="140">
        <v>1278.0999999999999</v>
      </c>
      <c r="S307" s="57"/>
    </row>
    <row r="308" spans="1:19" ht="54.75" customHeight="1" x14ac:dyDescent="0.25">
      <c r="A308" s="183" t="s">
        <v>1217</v>
      </c>
      <c r="B308" s="272" t="s">
        <v>1231</v>
      </c>
      <c r="C308" s="23" t="s">
        <v>1224</v>
      </c>
      <c r="D308" s="11" t="s">
        <v>1028</v>
      </c>
      <c r="E308" s="11" t="s">
        <v>231</v>
      </c>
      <c r="F308" s="11" t="s">
        <v>935</v>
      </c>
      <c r="G308" s="11" t="s">
        <v>1238</v>
      </c>
      <c r="H308" s="22" t="s">
        <v>1027</v>
      </c>
      <c r="I308" s="11"/>
      <c r="J308" s="11"/>
      <c r="K308" s="11"/>
      <c r="L308" s="11"/>
      <c r="M308" s="94">
        <v>2018</v>
      </c>
      <c r="N308" s="94">
        <v>2022</v>
      </c>
      <c r="O308" s="104">
        <f t="shared" si="93"/>
        <v>23630.59</v>
      </c>
      <c r="P308" s="140">
        <v>20086</v>
      </c>
      <c r="Q308" s="95">
        <v>1772.29</v>
      </c>
      <c r="R308" s="140">
        <v>1772.3</v>
      </c>
      <c r="S308" s="57"/>
    </row>
    <row r="309" spans="1:19" ht="54.75" customHeight="1" x14ac:dyDescent="0.25">
      <c r="A309" s="183" t="s">
        <v>1218</v>
      </c>
      <c r="B309" s="272" t="s">
        <v>1232</v>
      </c>
      <c r="C309" s="23" t="s">
        <v>1225</v>
      </c>
      <c r="D309" s="11" t="s">
        <v>573</v>
      </c>
      <c r="E309" s="11" t="s">
        <v>231</v>
      </c>
      <c r="F309" s="11" t="s">
        <v>894</v>
      </c>
      <c r="G309" s="11" t="s">
        <v>1238</v>
      </c>
      <c r="H309" s="22" t="s">
        <v>1027</v>
      </c>
      <c r="I309" s="11"/>
      <c r="J309" s="11"/>
      <c r="K309" s="11"/>
      <c r="L309" s="11"/>
      <c r="M309" s="94">
        <v>2018</v>
      </c>
      <c r="N309" s="94">
        <v>2022</v>
      </c>
      <c r="O309" s="104">
        <f t="shared" si="93"/>
        <v>69302.36</v>
      </c>
      <c r="P309" s="140">
        <v>58907</v>
      </c>
      <c r="Q309" s="95">
        <v>5197.67</v>
      </c>
      <c r="R309" s="140">
        <v>5197.6899999999996</v>
      </c>
      <c r="S309" s="57"/>
    </row>
    <row r="310" spans="1:19" ht="54.75" customHeight="1" x14ac:dyDescent="0.25">
      <c r="A310" s="183" t="s">
        <v>1219</v>
      </c>
      <c r="B310" s="272" t="s">
        <v>1233</v>
      </c>
      <c r="C310" s="23" t="s">
        <v>1226</v>
      </c>
      <c r="D310" s="11" t="s">
        <v>1236</v>
      </c>
      <c r="E310" s="11" t="s">
        <v>231</v>
      </c>
      <c r="F310" s="11" t="s">
        <v>929</v>
      </c>
      <c r="G310" s="11" t="s">
        <v>1238</v>
      </c>
      <c r="H310" s="22" t="s">
        <v>1027</v>
      </c>
      <c r="I310" s="11"/>
      <c r="J310" s="11"/>
      <c r="K310" s="11"/>
      <c r="L310" s="11"/>
      <c r="M310" s="94">
        <v>2018</v>
      </c>
      <c r="N310" s="94">
        <v>2021</v>
      </c>
      <c r="O310" s="104">
        <f t="shared" si="93"/>
        <v>24312.95</v>
      </c>
      <c r="P310" s="140">
        <v>20666</v>
      </c>
      <c r="Q310" s="95">
        <v>1823.47</v>
      </c>
      <c r="R310" s="140">
        <v>1823.48</v>
      </c>
      <c r="S310" s="57"/>
    </row>
    <row r="311" spans="1:19" ht="54.75" customHeight="1" x14ac:dyDescent="0.25">
      <c r="A311" s="183" t="s">
        <v>1220</v>
      </c>
      <c r="B311" s="272" t="s">
        <v>1234</v>
      </c>
      <c r="C311" s="23" t="s">
        <v>1227</v>
      </c>
      <c r="D311" s="11" t="s">
        <v>1237</v>
      </c>
      <c r="E311" s="11" t="s">
        <v>231</v>
      </c>
      <c r="F311" s="11" t="s">
        <v>925</v>
      </c>
      <c r="G311" s="11" t="s">
        <v>1238</v>
      </c>
      <c r="H311" s="22" t="s">
        <v>1027</v>
      </c>
      <c r="I311" s="11"/>
      <c r="J311" s="11"/>
      <c r="K311" s="11"/>
      <c r="L311" s="11"/>
      <c r="M311" s="94">
        <v>2018</v>
      </c>
      <c r="N311" s="94">
        <v>2022</v>
      </c>
      <c r="O311" s="104">
        <f t="shared" si="93"/>
        <v>21131.759999999998</v>
      </c>
      <c r="P311" s="140">
        <v>17962</v>
      </c>
      <c r="Q311" s="95">
        <v>1584.87</v>
      </c>
      <c r="R311" s="140">
        <v>1584.89</v>
      </c>
      <c r="S311" s="57"/>
    </row>
    <row r="312" spans="1:19" ht="55.5" customHeight="1" x14ac:dyDescent="0.25">
      <c r="A312" s="223" t="s">
        <v>1077</v>
      </c>
      <c r="B312" s="229"/>
      <c r="C312" s="223" t="s">
        <v>1078</v>
      </c>
      <c r="D312" s="229"/>
      <c r="E312" s="229"/>
      <c r="F312" s="229"/>
      <c r="G312" s="229"/>
      <c r="H312" s="229"/>
      <c r="I312" s="229"/>
      <c r="J312" s="229"/>
      <c r="K312" s="229"/>
      <c r="L312" s="229"/>
      <c r="M312" s="228"/>
      <c r="N312" s="228"/>
      <c r="O312" s="226">
        <f t="shared" ref="O312:R312" si="94">O313+O337</f>
        <v>51995226</v>
      </c>
      <c r="P312" s="226">
        <f t="shared" ref="P312:Q312" si="95">P313+P337</f>
        <v>38376765.439999998</v>
      </c>
      <c r="Q312" s="226">
        <f t="shared" si="95"/>
        <v>7000711.0700000003</v>
      </c>
      <c r="R312" s="226">
        <f t="shared" si="94"/>
        <v>6617749.4900000002</v>
      </c>
    </row>
    <row r="313" spans="1:19" ht="39" customHeight="1" x14ac:dyDescent="0.25">
      <c r="A313" s="212" t="s">
        <v>1079</v>
      </c>
      <c r="B313" s="213"/>
      <c r="C313" s="212" t="s">
        <v>1080</v>
      </c>
      <c r="D313" s="213"/>
      <c r="E313" s="213"/>
      <c r="F313" s="213"/>
      <c r="G313" s="213"/>
      <c r="H313" s="213"/>
      <c r="I313" s="213"/>
      <c r="J313" s="213"/>
      <c r="K313" s="213"/>
      <c r="L313" s="213"/>
      <c r="M313" s="237"/>
      <c r="N313" s="237"/>
      <c r="O313" s="235">
        <f>O314+O323+O324+O327</f>
        <v>51995226</v>
      </c>
      <c r="P313" s="235">
        <f t="shared" ref="P313:Q313" si="96">P314+P323+P324+P327</f>
        <v>38376765.439999998</v>
      </c>
      <c r="Q313" s="235">
        <f t="shared" si="96"/>
        <v>7000711.0700000003</v>
      </c>
      <c r="R313" s="235">
        <f t="shared" ref="R313" si="97">R314+R323+R324+R327</f>
        <v>6617749.4900000002</v>
      </c>
    </row>
    <row r="314" spans="1:19" ht="39" customHeight="1" x14ac:dyDescent="0.25">
      <c r="A314" s="244" t="s">
        <v>1142</v>
      </c>
      <c r="B314" s="252"/>
      <c r="C314" s="244" t="s">
        <v>1161</v>
      </c>
      <c r="D314" s="252"/>
      <c r="E314" s="252"/>
      <c r="F314" s="252"/>
      <c r="G314" s="252"/>
      <c r="H314" s="252"/>
      <c r="I314" s="252"/>
      <c r="J314" s="252"/>
      <c r="K314" s="252"/>
      <c r="L314" s="252"/>
      <c r="M314" s="251"/>
      <c r="N314" s="251"/>
      <c r="O314" s="249">
        <f>SUM(O315:O322)</f>
        <v>24332665</v>
      </c>
      <c r="P314" s="249">
        <f t="shared" ref="P314:R314" si="98">SUM(P315:P322)</f>
        <v>17301184</v>
      </c>
      <c r="Q314" s="249">
        <f t="shared" si="98"/>
        <v>6478211</v>
      </c>
      <c r="R314" s="249">
        <f t="shared" si="98"/>
        <v>553270</v>
      </c>
    </row>
    <row r="315" spans="1:19" ht="39" customHeight="1" x14ac:dyDescent="0.25">
      <c r="A315" s="28" t="s">
        <v>233</v>
      </c>
      <c r="B315" s="160" t="s">
        <v>412</v>
      </c>
      <c r="C315" s="28" t="s">
        <v>531</v>
      </c>
      <c r="D315" s="39" t="s">
        <v>1031</v>
      </c>
      <c r="E315" s="39" t="s">
        <v>1029</v>
      </c>
      <c r="F315" s="39" t="s">
        <v>929</v>
      </c>
      <c r="G315" s="39" t="s">
        <v>549</v>
      </c>
      <c r="H315" s="64" t="s">
        <v>1033</v>
      </c>
      <c r="I315" s="39"/>
      <c r="J315" s="39"/>
      <c r="K315" s="39"/>
      <c r="L315" s="39"/>
      <c r="M315" s="94">
        <v>2016</v>
      </c>
      <c r="N315" s="94">
        <v>2017</v>
      </c>
      <c r="O315" s="102">
        <f>P315+Q315+R315</f>
        <v>752330</v>
      </c>
      <c r="P315" s="102">
        <v>0</v>
      </c>
      <c r="Q315" s="102">
        <v>601060</v>
      </c>
      <c r="R315" s="102">
        <v>151270</v>
      </c>
    </row>
    <row r="316" spans="1:19" ht="39" customHeight="1" x14ac:dyDescent="0.25">
      <c r="A316" s="28" t="s">
        <v>610</v>
      </c>
      <c r="B316" s="160" t="s">
        <v>413</v>
      </c>
      <c r="C316" s="19" t="s">
        <v>831</v>
      </c>
      <c r="D316" s="12" t="s">
        <v>927</v>
      </c>
      <c r="E316" s="12" t="s">
        <v>1029</v>
      </c>
      <c r="F316" s="12" t="s">
        <v>936</v>
      </c>
      <c r="G316" s="12" t="s">
        <v>549</v>
      </c>
      <c r="H316" s="12" t="s">
        <v>1033</v>
      </c>
      <c r="I316" s="12"/>
      <c r="J316" s="12"/>
      <c r="K316" s="12"/>
      <c r="L316" s="12"/>
      <c r="M316" s="113">
        <v>2016</v>
      </c>
      <c r="N316" s="113">
        <v>2020</v>
      </c>
      <c r="O316" s="102">
        <f t="shared" ref="O316:O320" si="99">P316+Q316+R316</f>
        <v>3226000</v>
      </c>
      <c r="P316" s="111">
        <v>0</v>
      </c>
      <c r="Q316" s="111">
        <v>2824000</v>
      </c>
      <c r="R316" s="111">
        <v>402000</v>
      </c>
    </row>
    <row r="317" spans="1:19" ht="39" customHeight="1" x14ac:dyDescent="0.25">
      <c r="A317" s="28" t="s">
        <v>611</v>
      </c>
      <c r="B317" s="535" t="s">
        <v>414</v>
      </c>
      <c r="C317" s="28" t="s">
        <v>2241</v>
      </c>
      <c r="D317" s="11" t="s">
        <v>580</v>
      </c>
      <c r="E317" s="11" t="s">
        <v>1029</v>
      </c>
      <c r="F317" s="11" t="s">
        <v>894</v>
      </c>
      <c r="G317" s="14" t="s">
        <v>905</v>
      </c>
      <c r="H317" s="22" t="s">
        <v>1033</v>
      </c>
      <c r="I317" s="11" t="s">
        <v>578</v>
      </c>
      <c r="J317" s="11"/>
      <c r="K317" s="11"/>
      <c r="L317" s="11"/>
      <c r="M317" s="94">
        <v>2018</v>
      </c>
      <c r="N317" s="94">
        <v>2020</v>
      </c>
      <c r="O317" s="102">
        <f t="shared" si="99"/>
        <v>4923369</v>
      </c>
      <c r="P317" s="106">
        <v>4184864</v>
      </c>
      <c r="Q317" s="106">
        <v>738505</v>
      </c>
      <c r="R317" s="106">
        <v>0</v>
      </c>
    </row>
    <row r="318" spans="1:19" ht="39" customHeight="1" x14ac:dyDescent="0.25">
      <c r="A318" s="28" t="s">
        <v>612</v>
      </c>
      <c r="B318" s="535" t="s">
        <v>415</v>
      </c>
      <c r="C318" s="28" t="s">
        <v>80</v>
      </c>
      <c r="D318" s="11" t="s">
        <v>581</v>
      </c>
      <c r="E318" s="11" t="s">
        <v>1029</v>
      </c>
      <c r="F318" s="11" t="s">
        <v>894</v>
      </c>
      <c r="G318" s="14" t="s">
        <v>905</v>
      </c>
      <c r="H318" s="22" t="s">
        <v>1033</v>
      </c>
      <c r="I318" s="11" t="s">
        <v>578</v>
      </c>
      <c r="J318" s="11"/>
      <c r="K318" s="11"/>
      <c r="L318" s="11"/>
      <c r="M318" s="94">
        <v>2019</v>
      </c>
      <c r="N318" s="94">
        <v>2020</v>
      </c>
      <c r="O318" s="102">
        <f t="shared" si="99"/>
        <v>4998000</v>
      </c>
      <c r="P318" s="106">
        <v>4248300</v>
      </c>
      <c r="Q318" s="106">
        <v>749700</v>
      </c>
      <c r="R318" s="106">
        <v>0</v>
      </c>
    </row>
    <row r="319" spans="1:19" ht="39" customHeight="1" x14ac:dyDescent="0.25">
      <c r="A319" s="28" t="s">
        <v>613</v>
      </c>
      <c r="B319" s="535" t="s">
        <v>416</v>
      </c>
      <c r="C319" s="28" t="s">
        <v>60</v>
      </c>
      <c r="D319" s="11" t="s">
        <v>582</v>
      </c>
      <c r="E319" s="11" t="s">
        <v>1029</v>
      </c>
      <c r="F319" s="11" t="s">
        <v>894</v>
      </c>
      <c r="G319" s="14" t="s">
        <v>905</v>
      </c>
      <c r="H319" s="22" t="s">
        <v>1033</v>
      </c>
      <c r="I319" s="11" t="s">
        <v>578</v>
      </c>
      <c r="J319" s="11"/>
      <c r="K319" s="11"/>
      <c r="L319" s="11"/>
      <c r="M319" s="94">
        <v>2016</v>
      </c>
      <c r="N319" s="94">
        <v>2019</v>
      </c>
      <c r="O319" s="102">
        <f t="shared" si="99"/>
        <v>1543779</v>
      </c>
      <c r="P319" s="106">
        <v>1312212</v>
      </c>
      <c r="Q319" s="106">
        <v>231567</v>
      </c>
      <c r="R319" s="106">
        <v>0</v>
      </c>
    </row>
    <row r="320" spans="1:19" ht="39" customHeight="1" x14ac:dyDescent="0.25">
      <c r="A320" s="28" t="s">
        <v>614</v>
      </c>
      <c r="B320" s="535" t="s">
        <v>417</v>
      </c>
      <c r="C320" s="28" t="s">
        <v>583</v>
      </c>
      <c r="D320" s="11" t="s">
        <v>584</v>
      </c>
      <c r="E320" s="11" t="s">
        <v>1029</v>
      </c>
      <c r="F320" s="11" t="s">
        <v>894</v>
      </c>
      <c r="G320" s="14" t="s">
        <v>905</v>
      </c>
      <c r="H320" s="22" t="s">
        <v>1033</v>
      </c>
      <c r="I320" s="11" t="s">
        <v>578</v>
      </c>
      <c r="J320" s="11"/>
      <c r="K320" s="11"/>
      <c r="L320" s="11"/>
      <c r="M320" s="94">
        <v>2017</v>
      </c>
      <c r="N320" s="94">
        <v>2020</v>
      </c>
      <c r="O320" s="102">
        <f t="shared" si="99"/>
        <v>4982000</v>
      </c>
      <c r="P320" s="106">
        <v>4234700</v>
      </c>
      <c r="Q320" s="106">
        <v>747300</v>
      </c>
      <c r="R320" s="106">
        <v>0</v>
      </c>
    </row>
    <row r="321" spans="1:18" ht="39" customHeight="1" x14ac:dyDescent="0.25">
      <c r="A321" s="28" t="s">
        <v>2242</v>
      </c>
      <c r="B321" s="535" t="s">
        <v>2243</v>
      </c>
      <c r="C321" s="28" t="s">
        <v>2244</v>
      </c>
      <c r="D321" s="11" t="s">
        <v>2245</v>
      </c>
      <c r="E321" s="11" t="s">
        <v>1029</v>
      </c>
      <c r="F321" s="11" t="s">
        <v>894</v>
      </c>
      <c r="G321" s="14" t="s">
        <v>905</v>
      </c>
      <c r="H321" s="22" t="s">
        <v>1033</v>
      </c>
      <c r="I321" s="11" t="s">
        <v>578</v>
      </c>
      <c r="J321" s="11"/>
      <c r="K321" s="11"/>
      <c r="L321" s="11"/>
      <c r="M321" s="94">
        <v>2018</v>
      </c>
      <c r="N321" s="94">
        <v>2020</v>
      </c>
      <c r="O321" s="102">
        <f t="shared" ref="O321" si="100">P321+Q321+R321</f>
        <v>2049854</v>
      </c>
      <c r="P321" s="106">
        <v>1742375</v>
      </c>
      <c r="Q321" s="106">
        <v>307479</v>
      </c>
      <c r="R321" s="106">
        <v>0</v>
      </c>
    </row>
    <row r="322" spans="1:18" ht="39" customHeight="1" x14ac:dyDescent="0.25">
      <c r="A322" s="28" t="s">
        <v>2246</v>
      </c>
      <c r="B322" s="535" t="s">
        <v>2247</v>
      </c>
      <c r="C322" s="28" t="s">
        <v>2248</v>
      </c>
      <c r="D322" s="11" t="s">
        <v>2249</v>
      </c>
      <c r="E322" s="11" t="s">
        <v>1029</v>
      </c>
      <c r="F322" s="11" t="s">
        <v>894</v>
      </c>
      <c r="G322" s="14" t="s">
        <v>905</v>
      </c>
      <c r="H322" s="22" t="s">
        <v>1033</v>
      </c>
      <c r="I322" s="11" t="s">
        <v>578</v>
      </c>
      <c r="J322" s="11"/>
      <c r="K322" s="11"/>
      <c r="L322" s="11"/>
      <c r="M322" s="94">
        <v>2018</v>
      </c>
      <c r="N322" s="94">
        <v>2020</v>
      </c>
      <c r="O322" s="102">
        <f t="shared" ref="O322" si="101">P322+Q322+R322</f>
        <v>1857333</v>
      </c>
      <c r="P322" s="106">
        <v>1578733</v>
      </c>
      <c r="Q322" s="106">
        <v>278600</v>
      </c>
      <c r="R322" s="106">
        <v>0</v>
      </c>
    </row>
    <row r="323" spans="1:18" ht="58.5" customHeight="1" x14ac:dyDescent="0.25">
      <c r="A323" s="244" t="s">
        <v>1480</v>
      </c>
      <c r="B323" s="252"/>
      <c r="C323" s="244" t="s">
        <v>1162</v>
      </c>
      <c r="D323" s="252"/>
      <c r="E323" s="252"/>
      <c r="F323" s="252"/>
      <c r="G323" s="252"/>
      <c r="H323" s="252"/>
      <c r="I323" s="252"/>
      <c r="J323" s="252"/>
      <c r="K323" s="252"/>
      <c r="L323" s="252"/>
      <c r="M323" s="251"/>
      <c r="N323" s="251"/>
      <c r="O323" s="256">
        <v>0</v>
      </c>
      <c r="P323" s="256">
        <v>0</v>
      </c>
      <c r="Q323" s="256">
        <v>0</v>
      </c>
      <c r="R323" s="256">
        <v>0</v>
      </c>
    </row>
    <row r="324" spans="1:18" ht="39" customHeight="1" x14ac:dyDescent="0.25">
      <c r="A324" s="244" t="s">
        <v>1143</v>
      </c>
      <c r="B324" s="252"/>
      <c r="C324" s="244" t="s">
        <v>1163</v>
      </c>
      <c r="D324" s="252"/>
      <c r="E324" s="252"/>
      <c r="F324" s="252"/>
      <c r="G324" s="252"/>
      <c r="H324" s="252"/>
      <c r="I324" s="252"/>
      <c r="J324" s="252"/>
      <c r="K324" s="252"/>
      <c r="L324" s="252"/>
      <c r="M324" s="251"/>
      <c r="N324" s="251"/>
      <c r="O324" s="249">
        <f>SUM(O325:O326)</f>
        <v>7266744.6699999999</v>
      </c>
      <c r="P324" s="249">
        <f t="shared" ref="P324:R324" si="102">SUM(P325:P326)</f>
        <v>6172966.9699999997</v>
      </c>
      <c r="Q324" s="249">
        <f t="shared" si="102"/>
        <v>0</v>
      </c>
      <c r="R324" s="249">
        <f t="shared" si="102"/>
        <v>1093777.7</v>
      </c>
    </row>
    <row r="325" spans="1:18" ht="39" customHeight="1" x14ac:dyDescent="0.25">
      <c r="A325" s="183" t="s">
        <v>1540</v>
      </c>
      <c r="B325" s="160" t="s">
        <v>418</v>
      </c>
      <c r="C325" s="28" t="s">
        <v>848</v>
      </c>
      <c r="D325" s="39" t="s">
        <v>1463</v>
      </c>
      <c r="E325" s="39" t="s">
        <v>534</v>
      </c>
      <c r="F325" s="39" t="s">
        <v>935</v>
      </c>
      <c r="G325" s="39" t="s">
        <v>33</v>
      </c>
      <c r="H325" s="39" t="s">
        <v>1027</v>
      </c>
      <c r="I325" s="39"/>
      <c r="J325" s="39"/>
      <c r="K325" s="39"/>
      <c r="L325" s="39"/>
      <c r="M325" s="108">
        <v>2017</v>
      </c>
      <c r="N325" s="108">
        <v>2019</v>
      </c>
      <c r="O325" s="204">
        <f>P325+Q325+R325</f>
        <v>3157887.15</v>
      </c>
      <c r="P325" s="204">
        <v>2680438.0699999998</v>
      </c>
      <c r="Q325" s="188">
        <v>0</v>
      </c>
      <c r="R325" s="188">
        <v>477449.08</v>
      </c>
    </row>
    <row r="326" spans="1:18" ht="39" customHeight="1" x14ac:dyDescent="0.25">
      <c r="A326" s="183" t="s">
        <v>1541</v>
      </c>
      <c r="B326" s="160" t="s">
        <v>419</v>
      </c>
      <c r="C326" s="23" t="s">
        <v>7</v>
      </c>
      <c r="D326" s="11" t="s">
        <v>2068</v>
      </c>
      <c r="E326" s="11" t="s">
        <v>534</v>
      </c>
      <c r="F326" s="11" t="s">
        <v>925</v>
      </c>
      <c r="G326" s="39" t="s">
        <v>33</v>
      </c>
      <c r="H326" s="11" t="s">
        <v>1027</v>
      </c>
      <c r="I326" s="11"/>
      <c r="J326" s="11"/>
      <c r="K326" s="11"/>
      <c r="L326" s="11"/>
      <c r="M326" s="94">
        <v>2017</v>
      </c>
      <c r="N326" s="94">
        <v>2020</v>
      </c>
      <c r="O326" s="204">
        <f>P326+Q326+R326</f>
        <v>4108857.52</v>
      </c>
      <c r="P326" s="187">
        <v>3492528.9</v>
      </c>
      <c r="Q326" s="188">
        <v>0</v>
      </c>
      <c r="R326" s="187">
        <v>616328.62</v>
      </c>
    </row>
    <row r="327" spans="1:18" ht="39" customHeight="1" x14ac:dyDescent="0.25">
      <c r="A327" s="244" t="s">
        <v>1144</v>
      </c>
      <c r="B327" s="252"/>
      <c r="C327" s="244" t="s">
        <v>1164</v>
      </c>
      <c r="D327" s="252"/>
      <c r="E327" s="252"/>
      <c r="F327" s="252"/>
      <c r="G327" s="252"/>
      <c r="H327" s="252"/>
      <c r="I327" s="252"/>
      <c r="J327" s="252"/>
      <c r="K327" s="252"/>
      <c r="L327" s="252"/>
      <c r="M327" s="251"/>
      <c r="N327" s="251"/>
      <c r="O327" s="249">
        <f>SUM(O328:O336)</f>
        <v>20395816.330000002</v>
      </c>
      <c r="P327" s="249">
        <f t="shared" ref="P327:R327" si="103">SUM(P328:P336)</f>
        <v>14902614.469999999</v>
      </c>
      <c r="Q327" s="249">
        <f t="shared" si="103"/>
        <v>522500.06999999995</v>
      </c>
      <c r="R327" s="249">
        <f t="shared" si="103"/>
        <v>4970701.79</v>
      </c>
    </row>
    <row r="328" spans="1:18" ht="39" customHeight="1" x14ac:dyDescent="0.25">
      <c r="A328" s="183" t="s">
        <v>543</v>
      </c>
      <c r="B328" s="160" t="s">
        <v>420</v>
      </c>
      <c r="C328" s="28" t="s">
        <v>544</v>
      </c>
      <c r="D328" s="39" t="s">
        <v>1028</v>
      </c>
      <c r="E328" s="39" t="s">
        <v>1026</v>
      </c>
      <c r="F328" s="31" t="s">
        <v>935</v>
      </c>
      <c r="G328" s="31" t="s">
        <v>824</v>
      </c>
      <c r="H328" s="31" t="s">
        <v>1027</v>
      </c>
      <c r="I328" s="31"/>
      <c r="J328" s="31"/>
      <c r="K328" s="31"/>
      <c r="L328" s="31"/>
      <c r="M328" s="115">
        <v>2018</v>
      </c>
      <c r="N328" s="115">
        <v>2019</v>
      </c>
      <c r="O328" s="508">
        <f>P328+Q328+R328</f>
        <v>801160.77</v>
      </c>
      <c r="P328" s="508">
        <v>680986.29</v>
      </c>
      <c r="Q328" s="508">
        <v>60087.03</v>
      </c>
      <c r="R328" s="508">
        <v>60087.45</v>
      </c>
    </row>
    <row r="329" spans="1:18" ht="39" customHeight="1" x14ac:dyDescent="0.25">
      <c r="A329" s="183" t="s">
        <v>6</v>
      </c>
      <c r="B329" s="160" t="s">
        <v>421</v>
      </c>
      <c r="C329" s="34" t="s">
        <v>559</v>
      </c>
      <c r="D329" s="13" t="s">
        <v>927</v>
      </c>
      <c r="E329" s="15" t="s">
        <v>1026</v>
      </c>
      <c r="F329" s="15" t="s">
        <v>936</v>
      </c>
      <c r="G329" s="10" t="s">
        <v>824</v>
      </c>
      <c r="H329" s="35" t="s">
        <v>1027</v>
      </c>
      <c r="I329" s="15"/>
      <c r="J329" s="15"/>
      <c r="K329" s="15"/>
      <c r="L329" s="15"/>
      <c r="M329" s="115">
        <v>2018</v>
      </c>
      <c r="N329" s="129">
        <v>2020</v>
      </c>
      <c r="O329" s="508">
        <f t="shared" ref="O329:O336" si="104">P329+Q329+R329</f>
        <v>891515.23</v>
      </c>
      <c r="P329" s="595">
        <v>756651.34</v>
      </c>
      <c r="Q329" s="596">
        <v>66763.360000000001</v>
      </c>
      <c r="R329" s="596">
        <v>68100.53</v>
      </c>
    </row>
    <row r="330" spans="1:18" ht="39" customHeight="1" x14ac:dyDescent="0.25">
      <c r="A330" s="183" t="s">
        <v>1542</v>
      </c>
      <c r="B330" s="160" t="s">
        <v>422</v>
      </c>
      <c r="C330" s="34" t="s">
        <v>560</v>
      </c>
      <c r="D330" s="13" t="s">
        <v>927</v>
      </c>
      <c r="E330" s="15" t="s">
        <v>1026</v>
      </c>
      <c r="F330" s="15" t="s">
        <v>936</v>
      </c>
      <c r="G330" s="10" t="s">
        <v>824</v>
      </c>
      <c r="H330" s="35" t="s">
        <v>1027</v>
      </c>
      <c r="I330" s="15"/>
      <c r="J330" s="15"/>
      <c r="K330" s="15"/>
      <c r="L330" s="15"/>
      <c r="M330" s="113">
        <v>2017</v>
      </c>
      <c r="N330" s="129">
        <v>2019</v>
      </c>
      <c r="O330" s="508">
        <f t="shared" si="104"/>
        <v>890175.18</v>
      </c>
      <c r="P330" s="595">
        <v>756648.9</v>
      </c>
      <c r="Q330" s="596">
        <v>66763.14</v>
      </c>
      <c r="R330" s="596">
        <v>66763.14</v>
      </c>
    </row>
    <row r="331" spans="1:18" ht="39" customHeight="1" x14ac:dyDescent="0.25">
      <c r="A331" s="183" t="s">
        <v>1543</v>
      </c>
      <c r="B331" s="535" t="s">
        <v>423</v>
      </c>
      <c r="C331" s="199" t="s">
        <v>843</v>
      </c>
      <c r="D331" s="184" t="s">
        <v>1456</v>
      </c>
      <c r="E331" s="184" t="s">
        <v>534</v>
      </c>
      <c r="F331" s="184" t="s">
        <v>894</v>
      </c>
      <c r="G331" s="194" t="s">
        <v>33</v>
      </c>
      <c r="H331" s="186" t="s">
        <v>1027</v>
      </c>
      <c r="I331" s="184" t="s">
        <v>578</v>
      </c>
      <c r="J331" s="184"/>
      <c r="K331" s="184"/>
      <c r="L331" s="184"/>
      <c r="M331" s="113">
        <v>2017</v>
      </c>
      <c r="N331" s="129">
        <v>2020</v>
      </c>
      <c r="O331" s="508">
        <f t="shared" si="104"/>
        <v>13333881.350000001</v>
      </c>
      <c r="P331" s="512">
        <v>8980947.2100000009</v>
      </c>
      <c r="Q331" s="512">
        <v>0</v>
      </c>
      <c r="R331" s="512">
        <v>4352934.1399999997</v>
      </c>
    </row>
    <row r="332" spans="1:18" ht="39" customHeight="1" x14ac:dyDescent="0.25">
      <c r="A332" s="183" t="s">
        <v>1544</v>
      </c>
      <c r="B332" s="160" t="s">
        <v>424</v>
      </c>
      <c r="C332" s="23" t="s">
        <v>190</v>
      </c>
      <c r="D332" s="11" t="s">
        <v>1031</v>
      </c>
      <c r="E332" s="11" t="s">
        <v>1026</v>
      </c>
      <c r="F332" s="11" t="s">
        <v>929</v>
      </c>
      <c r="G332" s="70" t="s">
        <v>824</v>
      </c>
      <c r="H332" s="130" t="s">
        <v>1027</v>
      </c>
      <c r="I332" s="11"/>
      <c r="J332" s="11"/>
      <c r="K332" s="11"/>
      <c r="L332" s="11"/>
      <c r="M332" s="113">
        <v>2017</v>
      </c>
      <c r="N332" s="93">
        <v>2020</v>
      </c>
      <c r="O332" s="508">
        <f t="shared" si="104"/>
        <v>861912.56</v>
      </c>
      <c r="P332" s="597">
        <v>732625.67</v>
      </c>
      <c r="Q332" s="597">
        <v>64643.44</v>
      </c>
      <c r="R332" s="597">
        <v>64643.45</v>
      </c>
    </row>
    <row r="333" spans="1:18" ht="39" customHeight="1" x14ac:dyDescent="0.25">
      <c r="A333" s="183" t="s">
        <v>1545</v>
      </c>
      <c r="B333" s="160" t="s">
        <v>425</v>
      </c>
      <c r="C333" s="183" t="s">
        <v>235</v>
      </c>
      <c r="D333" s="184" t="s">
        <v>1031</v>
      </c>
      <c r="E333" s="207" t="s">
        <v>1026</v>
      </c>
      <c r="F333" s="207" t="s">
        <v>929</v>
      </c>
      <c r="G333" s="207" t="s">
        <v>824</v>
      </c>
      <c r="H333" s="208" t="s">
        <v>1027</v>
      </c>
      <c r="I333" s="184"/>
      <c r="J333" s="184"/>
      <c r="K333" s="184"/>
      <c r="L333" s="184"/>
      <c r="M333" s="94">
        <v>2018</v>
      </c>
      <c r="N333" s="108">
        <v>2020</v>
      </c>
      <c r="O333" s="508">
        <f t="shared" si="104"/>
        <v>984108.12000000011</v>
      </c>
      <c r="P333" s="597">
        <v>756651.43</v>
      </c>
      <c r="Q333" s="597">
        <v>66763.37</v>
      </c>
      <c r="R333" s="597">
        <v>160693.32</v>
      </c>
    </row>
    <row r="334" spans="1:18" ht="39" customHeight="1" x14ac:dyDescent="0.25">
      <c r="A334" s="183" t="s">
        <v>1546</v>
      </c>
      <c r="B334" s="160" t="s">
        <v>426</v>
      </c>
      <c r="C334" s="28" t="s">
        <v>19</v>
      </c>
      <c r="D334" s="11" t="s">
        <v>1022</v>
      </c>
      <c r="E334" s="70" t="s">
        <v>1026</v>
      </c>
      <c r="F334" s="70" t="s">
        <v>937</v>
      </c>
      <c r="G334" s="70" t="s">
        <v>824</v>
      </c>
      <c r="H334" s="130" t="s">
        <v>1027</v>
      </c>
      <c r="I334" s="11"/>
      <c r="J334" s="11"/>
      <c r="K334" s="11"/>
      <c r="L334" s="11"/>
      <c r="M334" s="94">
        <v>2018</v>
      </c>
      <c r="N334" s="94">
        <v>2021</v>
      </c>
      <c r="O334" s="102">
        <f t="shared" si="104"/>
        <v>889944.94</v>
      </c>
      <c r="P334" s="92">
        <v>756453.19</v>
      </c>
      <c r="Q334" s="92">
        <v>66745.87</v>
      </c>
      <c r="R334" s="92">
        <v>66745.88</v>
      </c>
    </row>
    <row r="335" spans="1:18" ht="39" customHeight="1" x14ac:dyDescent="0.25">
      <c r="A335" s="183" t="s">
        <v>1547</v>
      </c>
      <c r="B335" s="160" t="s">
        <v>427</v>
      </c>
      <c r="C335" s="28" t="s">
        <v>20</v>
      </c>
      <c r="D335" s="11" t="s">
        <v>1022</v>
      </c>
      <c r="E335" s="70" t="s">
        <v>1026</v>
      </c>
      <c r="F335" s="70" t="s">
        <v>937</v>
      </c>
      <c r="G335" s="70" t="s">
        <v>824</v>
      </c>
      <c r="H335" s="130" t="s">
        <v>1027</v>
      </c>
      <c r="I335" s="11"/>
      <c r="J335" s="11"/>
      <c r="K335" s="11"/>
      <c r="L335" s="11" t="s">
        <v>540</v>
      </c>
      <c r="M335" s="94">
        <v>2019</v>
      </c>
      <c r="N335" s="94">
        <v>2022</v>
      </c>
      <c r="O335" s="102">
        <f t="shared" si="104"/>
        <v>852941.17999999993</v>
      </c>
      <c r="P335" s="92">
        <v>725000</v>
      </c>
      <c r="Q335" s="92">
        <v>63970.58</v>
      </c>
      <c r="R335" s="92">
        <v>63970.6</v>
      </c>
    </row>
    <row r="336" spans="1:18" ht="39" customHeight="1" x14ac:dyDescent="0.25">
      <c r="A336" s="183" t="s">
        <v>1548</v>
      </c>
      <c r="B336" s="160" t="s">
        <v>428</v>
      </c>
      <c r="C336" s="28" t="s">
        <v>192</v>
      </c>
      <c r="D336" s="11" t="s">
        <v>1025</v>
      </c>
      <c r="E336" s="70" t="s">
        <v>1026</v>
      </c>
      <c r="F336" s="70" t="s">
        <v>922</v>
      </c>
      <c r="G336" s="70" t="s">
        <v>824</v>
      </c>
      <c r="H336" s="130" t="s">
        <v>1027</v>
      </c>
      <c r="I336" s="11"/>
      <c r="J336" s="11"/>
      <c r="K336" s="11"/>
      <c r="L336" s="11"/>
      <c r="M336" s="94">
        <v>2018</v>
      </c>
      <c r="N336" s="94">
        <v>2020</v>
      </c>
      <c r="O336" s="508">
        <f t="shared" si="104"/>
        <v>890177</v>
      </c>
      <c r="P336" s="597">
        <v>756650.44</v>
      </c>
      <c r="Q336" s="597">
        <v>66763.28</v>
      </c>
      <c r="R336" s="597">
        <v>66763.28</v>
      </c>
    </row>
    <row r="337" spans="1:18" ht="39" customHeight="1" x14ac:dyDescent="0.25">
      <c r="A337" s="234" t="s">
        <v>1081</v>
      </c>
      <c r="B337" s="213"/>
      <c r="C337" s="234" t="s">
        <v>222</v>
      </c>
      <c r="D337" s="213"/>
      <c r="E337" s="213"/>
      <c r="F337" s="213"/>
      <c r="G337" s="213"/>
      <c r="H337" s="213"/>
      <c r="I337" s="213"/>
      <c r="J337" s="213"/>
      <c r="K337" s="213"/>
      <c r="L337" s="213"/>
      <c r="M337" s="237"/>
      <c r="N337" s="237"/>
      <c r="O337" s="235">
        <f>O338+O339</f>
        <v>0</v>
      </c>
      <c r="P337" s="235">
        <f>P338+P339</f>
        <v>0</v>
      </c>
      <c r="Q337" s="235">
        <f>Q338+Q339</f>
        <v>0</v>
      </c>
      <c r="R337" s="235">
        <f>R338+R339</f>
        <v>0</v>
      </c>
    </row>
    <row r="338" spans="1:18" ht="39" customHeight="1" x14ac:dyDescent="0.25">
      <c r="A338" s="244" t="s">
        <v>1165</v>
      </c>
      <c r="B338" s="252"/>
      <c r="C338" s="244" t="s">
        <v>1167</v>
      </c>
      <c r="D338" s="252"/>
      <c r="E338" s="252"/>
      <c r="F338" s="252"/>
      <c r="G338" s="252"/>
      <c r="H338" s="252"/>
      <c r="I338" s="252"/>
      <c r="J338" s="252"/>
      <c r="K338" s="252"/>
      <c r="L338" s="252"/>
      <c r="M338" s="251"/>
      <c r="N338" s="251"/>
      <c r="O338" s="249">
        <v>0</v>
      </c>
      <c r="P338" s="249">
        <v>0</v>
      </c>
      <c r="Q338" s="249">
        <v>0</v>
      </c>
      <c r="R338" s="249">
        <v>0</v>
      </c>
    </row>
    <row r="339" spans="1:18" ht="39" customHeight="1" x14ac:dyDescent="0.25">
      <c r="A339" s="244" t="s">
        <v>1166</v>
      </c>
      <c r="B339" s="252"/>
      <c r="C339" s="244" t="s">
        <v>1168</v>
      </c>
      <c r="D339" s="252"/>
      <c r="E339" s="252"/>
      <c r="F339" s="252"/>
      <c r="G339" s="252"/>
      <c r="H339" s="252"/>
      <c r="I339" s="252"/>
      <c r="J339" s="252"/>
      <c r="K339" s="252"/>
      <c r="L339" s="252"/>
      <c r="M339" s="251"/>
      <c r="N339" s="251"/>
      <c r="O339" s="249">
        <f>0</f>
        <v>0</v>
      </c>
      <c r="P339" s="249">
        <f>0</f>
        <v>0</v>
      </c>
      <c r="Q339" s="249">
        <f>0</f>
        <v>0</v>
      </c>
      <c r="R339" s="249">
        <f>0</f>
        <v>0</v>
      </c>
    </row>
    <row r="340" spans="1:18" ht="39" customHeight="1" x14ac:dyDescent="0.25">
      <c r="A340" s="231" t="s">
        <v>1082</v>
      </c>
      <c r="B340" s="229"/>
      <c r="C340" s="223" t="s">
        <v>1085</v>
      </c>
      <c r="D340" s="229"/>
      <c r="E340" s="229"/>
      <c r="F340" s="229"/>
      <c r="G340" s="229"/>
      <c r="H340" s="229"/>
      <c r="I340" s="229"/>
      <c r="J340" s="229"/>
      <c r="K340" s="229"/>
      <c r="L340" s="229"/>
      <c r="M340" s="228"/>
      <c r="N340" s="228"/>
      <c r="O340" s="226">
        <f t="shared" ref="O340:R340" si="105">O341+O406</f>
        <v>11557072.4</v>
      </c>
      <c r="P340" s="226">
        <f t="shared" ref="P340:Q340" si="106">P341+P406</f>
        <v>7101143.9000000004</v>
      </c>
      <c r="Q340" s="226">
        <f t="shared" si="106"/>
        <v>155781.18</v>
      </c>
      <c r="R340" s="226">
        <f t="shared" si="105"/>
        <v>4300147.32</v>
      </c>
    </row>
    <row r="341" spans="1:18" ht="39" customHeight="1" x14ac:dyDescent="0.25">
      <c r="A341" s="234" t="s">
        <v>1086</v>
      </c>
      <c r="B341" s="213"/>
      <c r="C341" s="234" t="s">
        <v>1169</v>
      </c>
      <c r="D341" s="213"/>
      <c r="E341" s="213"/>
      <c r="F341" s="213"/>
      <c r="G341" s="213"/>
      <c r="H341" s="213"/>
      <c r="I341" s="213"/>
      <c r="J341" s="213"/>
      <c r="K341" s="213"/>
      <c r="L341" s="213"/>
      <c r="M341" s="237"/>
      <c r="N341" s="237"/>
      <c r="O341" s="235">
        <f>O342+O343+O405</f>
        <v>11557072.4</v>
      </c>
      <c r="P341" s="235">
        <f t="shared" ref="P341:Q341" si="107">P342+P343+P405</f>
        <v>7101143.9000000004</v>
      </c>
      <c r="Q341" s="235">
        <f t="shared" si="107"/>
        <v>155781.18</v>
      </c>
      <c r="R341" s="235">
        <f t="shared" ref="R341" si="108">R342+R343+R405</f>
        <v>4300147.32</v>
      </c>
    </row>
    <row r="342" spans="1:18" ht="39" customHeight="1" x14ac:dyDescent="0.25">
      <c r="A342" s="244" t="s">
        <v>1171</v>
      </c>
      <c r="B342" s="252"/>
      <c r="C342" s="244" t="s">
        <v>1175</v>
      </c>
      <c r="D342" s="252"/>
      <c r="E342" s="252"/>
      <c r="F342" s="252"/>
      <c r="G342" s="252"/>
      <c r="H342" s="252"/>
      <c r="I342" s="252"/>
      <c r="J342" s="252"/>
      <c r="K342" s="252"/>
      <c r="L342" s="252"/>
      <c r="M342" s="251"/>
      <c r="N342" s="251"/>
      <c r="O342" s="257">
        <v>0</v>
      </c>
      <c r="P342" s="257">
        <v>0</v>
      </c>
      <c r="Q342" s="257">
        <v>0</v>
      </c>
      <c r="R342" s="257">
        <v>0</v>
      </c>
    </row>
    <row r="343" spans="1:18" ht="39" customHeight="1" x14ac:dyDescent="0.25">
      <c r="A343" s="244" t="s">
        <v>264</v>
      </c>
      <c r="B343" s="252"/>
      <c r="C343" s="244" t="s">
        <v>1176</v>
      </c>
      <c r="D343" s="252"/>
      <c r="E343" s="252"/>
      <c r="F343" s="252"/>
      <c r="G343" s="252"/>
      <c r="H343" s="252"/>
      <c r="I343" s="252"/>
      <c r="J343" s="252"/>
      <c r="K343" s="252"/>
      <c r="L343" s="252"/>
      <c r="M343" s="251"/>
      <c r="N343" s="251"/>
      <c r="O343" s="249">
        <f>SUM(O344:O404)</f>
        <v>11557072.4</v>
      </c>
      <c r="P343" s="249">
        <f t="shared" ref="P343:R343" si="109">SUM(P344:P404)</f>
        <v>7101143.9000000004</v>
      </c>
      <c r="Q343" s="249">
        <f t="shared" si="109"/>
        <v>155781.18</v>
      </c>
      <c r="R343" s="249">
        <f t="shared" si="109"/>
        <v>4300147.32</v>
      </c>
    </row>
    <row r="344" spans="1:18" ht="39" customHeight="1" x14ac:dyDescent="0.25">
      <c r="A344" s="23" t="s">
        <v>532</v>
      </c>
      <c r="B344" s="160" t="s">
        <v>429</v>
      </c>
      <c r="C344" s="58" t="s">
        <v>974</v>
      </c>
      <c r="D344" s="11" t="s">
        <v>1028</v>
      </c>
      <c r="E344" s="11" t="s">
        <v>225</v>
      </c>
      <c r="F344" s="11" t="s">
        <v>935</v>
      </c>
      <c r="G344" s="11" t="s">
        <v>792</v>
      </c>
      <c r="H344" s="11" t="s">
        <v>1027</v>
      </c>
      <c r="I344" s="11"/>
      <c r="J344" s="11"/>
      <c r="K344" s="11"/>
      <c r="L344" s="11"/>
      <c r="M344" s="94">
        <v>2017</v>
      </c>
      <c r="N344" s="94">
        <v>2020</v>
      </c>
      <c r="O344" s="104">
        <f>P344+Q344+R344</f>
        <v>256171</v>
      </c>
      <c r="P344" s="104">
        <v>200000</v>
      </c>
      <c r="Q344" s="105">
        <v>0</v>
      </c>
      <c r="R344" s="104">
        <v>56171</v>
      </c>
    </row>
    <row r="345" spans="1:18" ht="39" customHeight="1" x14ac:dyDescent="0.25">
      <c r="A345" s="23" t="s">
        <v>615</v>
      </c>
      <c r="B345" s="160" t="s">
        <v>430</v>
      </c>
      <c r="C345" s="58" t="s">
        <v>975</v>
      </c>
      <c r="D345" s="11" t="s">
        <v>1028</v>
      </c>
      <c r="E345" s="11" t="s">
        <v>225</v>
      </c>
      <c r="F345" s="11" t="s">
        <v>935</v>
      </c>
      <c r="G345" s="11" t="s">
        <v>792</v>
      </c>
      <c r="H345" s="11" t="s">
        <v>1027</v>
      </c>
      <c r="I345" s="11"/>
      <c r="J345" s="11"/>
      <c r="K345" s="11"/>
      <c r="L345" s="11"/>
      <c r="M345" s="94">
        <v>2017</v>
      </c>
      <c r="N345" s="94">
        <v>2020</v>
      </c>
      <c r="O345" s="104">
        <f t="shared" ref="O345:O404" si="110">P345+Q345+R345</f>
        <v>249513</v>
      </c>
      <c r="P345" s="104">
        <v>199562</v>
      </c>
      <c r="Q345" s="105">
        <v>0</v>
      </c>
      <c r="R345" s="104">
        <v>49951</v>
      </c>
    </row>
    <row r="346" spans="1:18" ht="39" customHeight="1" x14ac:dyDescent="0.25">
      <c r="A346" s="23" t="s">
        <v>616</v>
      </c>
      <c r="B346" s="160" t="s">
        <v>431</v>
      </c>
      <c r="C346" s="60" t="s">
        <v>851</v>
      </c>
      <c r="D346" s="12" t="s">
        <v>927</v>
      </c>
      <c r="E346" s="12" t="s">
        <v>225</v>
      </c>
      <c r="F346" s="12" t="s">
        <v>936</v>
      </c>
      <c r="G346" s="12" t="s">
        <v>792</v>
      </c>
      <c r="H346" s="18" t="s">
        <v>1027</v>
      </c>
      <c r="I346" s="12"/>
      <c r="J346" s="12"/>
      <c r="K346" s="12"/>
      <c r="L346" s="12"/>
      <c r="M346" s="94">
        <v>2017</v>
      </c>
      <c r="N346" s="113">
        <v>2018</v>
      </c>
      <c r="O346" s="104">
        <f t="shared" si="110"/>
        <v>40550</v>
      </c>
      <c r="P346" s="121">
        <v>32440</v>
      </c>
      <c r="Q346" s="121">
        <v>0</v>
      </c>
      <c r="R346" s="121">
        <v>8110</v>
      </c>
    </row>
    <row r="347" spans="1:18" ht="39" customHeight="1" x14ac:dyDescent="0.25">
      <c r="A347" s="23" t="s">
        <v>617</v>
      </c>
      <c r="B347" s="160" t="s">
        <v>432</v>
      </c>
      <c r="C347" s="60" t="s">
        <v>813</v>
      </c>
      <c r="D347" s="12" t="s">
        <v>927</v>
      </c>
      <c r="E347" s="12" t="s">
        <v>225</v>
      </c>
      <c r="F347" s="12" t="s">
        <v>936</v>
      </c>
      <c r="G347" s="12" t="s">
        <v>792</v>
      </c>
      <c r="H347" s="18" t="s">
        <v>1027</v>
      </c>
      <c r="I347" s="12"/>
      <c r="J347" s="12"/>
      <c r="K347" s="12"/>
      <c r="L347" s="13" t="s">
        <v>540</v>
      </c>
      <c r="M347" s="113">
        <v>2016</v>
      </c>
      <c r="N347" s="113">
        <v>2018</v>
      </c>
      <c r="O347" s="104">
        <f t="shared" si="110"/>
        <v>380638</v>
      </c>
      <c r="P347" s="121">
        <v>222187</v>
      </c>
      <c r="Q347" s="121">
        <v>0</v>
      </c>
      <c r="R347" s="121">
        <v>158451</v>
      </c>
    </row>
    <row r="348" spans="1:18" ht="39" customHeight="1" x14ac:dyDescent="0.25">
      <c r="A348" s="23" t="s">
        <v>618</v>
      </c>
      <c r="B348" s="160" t="s">
        <v>433</v>
      </c>
      <c r="C348" s="60" t="s">
        <v>852</v>
      </c>
      <c r="D348" s="12" t="s">
        <v>927</v>
      </c>
      <c r="E348" s="12" t="s">
        <v>225</v>
      </c>
      <c r="F348" s="12" t="s">
        <v>936</v>
      </c>
      <c r="G348" s="12" t="s">
        <v>792</v>
      </c>
      <c r="H348" s="18" t="s">
        <v>1027</v>
      </c>
      <c r="I348" s="12"/>
      <c r="J348" s="12"/>
      <c r="K348" s="12"/>
      <c r="L348" s="12"/>
      <c r="M348" s="113">
        <v>2017</v>
      </c>
      <c r="N348" s="113">
        <v>2018</v>
      </c>
      <c r="O348" s="104">
        <f t="shared" si="110"/>
        <v>37359</v>
      </c>
      <c r="P348" s="121">
        <v>29887</v>
      </c>
      <c r="Q348" s="121">
        <v>0</v>
      </c>
      <c r="R348" s="121">
        <v>7472</v>
      </c>
    </row>
    <row r="349" spans="1:18" ht="39" customHeight="1" x14ac:dyDescent="0.25">
      <c r="A349" s="23" t="s">
        <v>619</v>
      </c>
      <c r="B349" s="160" t="s">
        <v>434</v>
      </c>
      <c r="C349" s="60" t="s">
        <v>569</v>
      </c>
      <c r="D349" s="12" t="s">
        <v>927</v>
      </c>
      <c r="E349" s="12" t="s">
        <v>225</v>
      </c>
      <c r="F349" s="12" t="s">
        <v>936</v>
      </c>
      <c r="G349" s="12" t="s">
        <v>792</v>
      </c>
      <c r="H349" s="18" t="s">
        <v>1027</v>
      </c>
      <c r="I349" s="12"/>
      <c r="J349" s="12"/>
      <c r="K349" s="12"/>
      <c r="L349" s="13" t="s">
        <v>540</v>
      </c>
      <c r="M349" s="113">
        <v>2020</v>
      </c>
      <c r="N349" s="113">
        <v>2020</v>
      </c>
      <c r="O349" s="104">
        <f t="shared" si="110"/>
        <v>300000</v>
      </c>
      <c r="P349" s="121">
        <v>0</v>
      </c>
      <c r="Q349" s="121">
        <v>0</v>
      </c>
      <c r="R349" s="121">
        <v>300000</v>
      </c>
    </row>
    <row r="350" spans="1:18" ht="39" customHeight="1" x14ac:dyDescent="0.25">
      <c r="A350" s="23" t="s">
        <v>620</v>
      </c>
      <c r="B350" s="160" t="s">
        <v>435</v>
      </c>
      <c r="C350" s="60" t="s">
        <v>570</v>
      </c>
      <c r="D350" s="12" t="s">
        <v>927</v>
      </c>
      <c r="E350" s="12" t="s">
        <v>225</v>
      </c>
      <c r="F350" s="12" t="s">
        <v>936</v>
      </c>
      <c r="G350" s="12" t="s">
        <v>792</v>
      </c>
      <c r="H350" s="18" t="s">
        <v>1027</v>
      </c>
      <c r="I350" s="12"/>
      <c r="J350" s="12"/>
      <c r="K350" s="12"/>
      <c r="L350" s="13" t="s">
        <v>540</v>
      </c>
      <c r="M350" s="113">
        <v>2020</v>
      </c>
      <c r="N350" s="113">
        <v>2020</v>
      </c>
      <c r="O350" s="104">
        <f t="shared" si="110"/>
        <v>560000</v>
      </c>
      <c r="P350" s="121">
        <v>0</v>
      </c>
      <c r="Q350" s="121">
        <v>0</v>
      </c>
      <c r="R350" s="121">
        <v>560000</v>
      </c>
    </row>
    <row r="351" spans="1:18" ht="39" customHeight="1" x14ac:dyDescent="0.25">
      <c r="A351" s="23" t="s">
        <v>621</v>
      </c>
      <c r="B351" s="160" t="s">
        <v>436</v>
      </c>
      <c r="C351" s="60" t="s">
        <v>571</v>
      </c>
      <c r="D351" s="12" t="s">
        <v>927</v>
      </c>
      <c r="E351" s="12" t="s">
        <v>225</v>
      </c>
      <c r="F351" s="12" t="s">
        <v>936</v>
      </c>
      <c r="G351" s="12" t="s">
        <v>792</v>
      </c>
      <c r="H351" s="18" t="s">
        <v>1027</v>
      </c>
      <c r="I351" s="12"/>
      <c r="J351" s="12"/>
      <c r="K351" s="12"/>
      <c r="L351" s="13" t="s">
        <v>540</v>
      </c>
      <c r="M351" s="113">
        <v>2020</v>
      </c>
      <c r="N351" s="113">
        <v>2020</v>
      </c>
      <c r="O351" s="104">
        <f t="shared" si="110"/>
        <v>250000</v>
      </c>
      <c r="P351" s="121">
        <v>0</v>
      </c>
      <c r="Q351" s="121">
        <v>0</v>
      </c>
      <c r="R351" s="121">
        <v>250000</v>
      </c>
    </row>
    <row r="352" spans="1:18" ht="39" customHeight="1" x14ac:dyDescent="0.25">
      <c r="A352" s="23" t="s">
        <v>622</v>
      </c>
      <c r="B352" s="160" t="s">
        <v>437</v>
      </c>
      <c r="C352" s="60" t="s">
        <v>572</v>
      </c>
      <c r="D352" s="12" t="s">
        <v>927</v>
      </c>
      <c r="E352" s="12" t="s">
        <v>225</v>
      </c>
      <c r="F352" s="12" t="s">
        <v>936</v>
      </c>
      <c r="G352" s="12" t="s">
        <v>792</v>
      </c>
      <c r="H352" s="18" t="s">
        <v>1027</v>
      </c>
      <c r="I352" s="12"/>
      <c r="J352" s="12"/>
      <c r="K352" s="12"/>
      <c r="L352" s="13" t="s">
        <v>540</v>
      </c>
      <c r="M352" s="113">
        <v>2020</v>
      </c>
      <c r="N352" s="113">
        <v>2020</v>
      </c>
      <c r="O352" s="104">
        <f t="shared" si="110"/>
        <v>250000</v>
      </c>
      <c r="P352" s="121">
        <v>0</v>
      </c>
      <c r="Q352" s="121">
        <v>0</v>
      </c>
      <c r="R352" s="121">
        <v>250000</v>
      </c>
    </row>
    <row r="353" spans="1:18" ht="39" customHeight="1" x14ac:dyDescent="0.25">
      <c r="A353" s="183" t="s">
        <v>1549</v>
      </c>
      <c r="B353" s="160" t="s">
        <v>438</v>
      </c>
      <c r="C353" s="60" t="s">
        <v>1119</v>
      </c>
      <c r="D353" s="12" t="s">
        <v>1030</v>
      </c>
      <c r="E353" s="12" t="s">
        <v>1026</v>
      </c>
      <c r="F353" s="11" t="s">
        <v>925</v>
      </c>
      <c r="G353" s="12" t="s">
        <v>824</v>
      </c>
      <c r="H353" s="18" t="s">
        <v>1027</v>
      </c>
      <c r="I353" s="16"/>
      <c r="J353" s="16"/>
      <c r="K353" s="16"/>
      <c r="L353" s="16"/>
      <c r="M353" s="123">
        <v>2018</v>
      </c>
      <c r="N353" s="123">
        <v>2020</v>
      </c>
      <c r="O353" s="493">
        <f t="shared" si="110"/>
        <v>1122802.76</v>
      </c>
      <c r="P353" s="598">
        <v>756651.43</v>
      </c>
      <c r="Q353" s="598">
        <v>66763.37</v>
      </c>
      <c r="R353" s="595">
        <v>299387.96000000002</v>
      </c>
    </row>
    <row r="354" spans="1:18" ht="39" customHeight="1" x14ac:dyDescent="0.25">
      <c r="A354" s="183" t="s">
        <v>803</v>
      </c>
      <c r="B354" s="160" t="s">
        <v>439</v>
      </c>
      <c r="C354" s="60" t="s">
        <v>547</v>
      </c>
      <c r="D354" s="12" t="s">
        <v>927</v>
      </c>
      <c r="E354" s="12" t="s">
        <v>225</v>
      </c>
      <c r="F354" s="12" t="s">
        <v>936</v>
      </c>
      <c r="G354" s="12" t="s">
        <v>792</v>
      </c>
      <c r="H354" s="12" t="s">
        <v>1027</v>
      </c>
      <c r="I354" s="12"/>
      <c r="J354" s="12"/>
      <c r="K354" s="12"/>
      <c r="L354" s="12"/>
      <c r="M354" s="113">
        <v>2017</v>
      </c>
      <c r="N354" s="113">
        <v>2018</v>
      </c>
      <c r="O354" s="104">
        <f t="shared" si="110"/>
        <v>221546</v>
      </c>
      <c r="P354" s="111">
        <v>177236</v>
      </c>
      <c r="Q354" s="121">
        <v>0</v>
      </c>
      <c r="R354" s="111">
        <v>44310</v>
      </c>
    </row>
    <row r="355" spans="1:18" ht="39" customHeight="1" x14ac:dyDescent="0.25">
      <c r="A355" s="183" t="s">
        <v>804</v>
      </c>
      <c r="B355" s="160" t="s">
        <v>440</v>
      </c>
      <c r="C355" s="19" t="s">
        <v>29</v>
      </c>
      <c r="D355" s="12" t="s">
        <v>927</v>
      </c>
      <c r="E355" s="12" t="s">
        <v>225</v>
      </c>
      <c r="F355" s="12" t="s">
        <v>936</v>
      </c>
      <c r="G355" s="12" t="s">
        <v>792</v>
      </c>
      <c r="H355" s="18" t="s">
        <v>1027</v>
      </c>
      <c r="I355" s="12"/>
      <c r="J355" s="12"/>
      <c r="K355" s="12"/>
      <c r="L355" s="12"/>
      <c r="M355" s="113">
        <v>2017</v>
      </c>
      <c r="N355" s="113">
        <v>2018</v>
      </c>
      <c r="O355" s="104">
        <f t="shared" si="110"/>
        <v>144575</v>
      </c>
      <c r="P355" s="121">
        <v>115660</v>
      </c>
      <c r="Q355" s="121">
        <v>0</v>
      </c>
      <c r="R355" s="121">
        <v>28915</v>
      </c>
    </row>
    <row r="356" spans="1:18" ht="39" customHeight="1" x14ac:dyDescent="0.25">
      <c r="A356" s="183" t="s">
        <v>826</v>
      </c>
      <c r="B356" s="160" t="s">
        <v>441</v>
      </c>
      <c r="C356" s="60" t="s">
        <v>855</v>
      </c>
      <c r="D356" s="12" t="s">
        <v>856</v>
      </c>
      <c r="E356" s="12" t="s">
        <v>225</v>
      </c>
      <c r="F356" s="12" t="s">
        <v>936</v>
      </c>
      <c r="G356" s="12" t="s">
        <v>792</v>
      </c>
      <c r="H356" s="18" t="s">
        <v>1027</v>
      </c>
      <c r="I356" s="12"/>
      <c r="J356" s="12"/>
      <c r="K356" s="12"/>
      <c r="L356" s="12"/>
      <c r="M356" s="113">
        <v>2019</v>
      </c>
      <c r="N356" s="113">
        <v>2020</v>
      </c>
      <c r="O356" s="104">
        <f t="shared" si="110"/>
        <v>60796.45</v>
      </c>
      <c r="P356" s="121">
        <v>40196</v>
      </c>
      <c r="Q356" s="121">
        <v>0</v>
      </c>
      <c r="R356" s="121">
        <v>20600.45</v>
      </c>
    </row>
    <row r="357" spans="1:18" ht="39" customHeight="1" x14ac:dyDescent="0.25">
      <c r="A357" s="183" t="s">
        <v>850</v>
      </c>
      <c r="B357" s="160" t="s">
        <v>442</v>
      </c>
      <c r="C357" s="60" t="s">
        <v>857</v>
      </c>
      <c r="D357" s="12" t="s">
        <v>927</v>
      </c>
      <c r="E357" s="12" t="s">
        <v>225</v>
      </c>
      <c r="F357" s="12" t="s">
        <v>936</v>
      </c>
      <c r="G357" s="12" t="s">
        <v>792</v>
      </c>
      <c r="H357" s="18" t="s">
        <v>1027</v>
      </c>
      <c r="I357" s="12"/>
      <c r="J357" s="12"/>
      <c r="K357" s="12"/>
      <c r="L357" s="12"/>
      <c r="M357" s="113">
        <v>2017</v>
      </c>
      <c r="N357" s="113">
        <v>2019</v>
      </c>
      <c r="O357" s="104">
        <f t="shared" si="110"/>
        <v>164924</v>
      </c>
      <c r="P357" s="121">
        <v>131939</v>
      </c>
      <c r="Q357" s="121">
        <v>0</v>
      </c>
      <c r="R357" s="121">
        <v>32985</v>
      </c>
    </row>
    <row r="358" spans="1:18" ht="39" customHeight="1" x14ac:dyDescent="0.25">
      <c r="A358" s="183" t="s">
        <v>859</v>
      </c>
      <c r="B358" s="160" t="s">
        <v>443</v>
      </c>
      <c r="C358" s="60" t="s">
        <v>858</v>
      </c>
      <c r="D358" s="12" t="s">
        <v>927</v>
      </c>
      <c r="E358" s="12" t="s">
        <v>225</v>
      </c>
      <c r="F358" s="12" t="s">
        <v>936</v>
      </c>
      <c r="G358" s="12" t="s">
        <v>792</v>
      </c>
      <c r="H358" s="18" t="s">
        <v>1027</v>
      </c>
      <c r="I358" s="12"/>
      <c r="J358" s="12"/>
      <c r="K358" s="12"/>
      <c r="L358" s="12"/>
      <c r="M358" s="113">
        <v>2017</v>
      </c>
      <c r="N358" s="113">
        <v>2018</v>
      </c>
      <c r="O358" s="104">
        <f t="shared" si="110"/>
        <v>51960</v>
      </c>
      <c r="P358" s="121">
        <v>41568</v>
      </c>
      <c r="Q358" s="121">
        <v>0</v>
      </c>
      <c r="R358" s="121">
        <v>10392</v>
      </c>
    </row>
    <row r="359" spans="1:18" ht="39" customHeight="1" x14ac:dyDescent="0.25">
      <c r="A359" s="183" t="s">
        <v>860</v>
      </c>
      <c r="B359" s="160" t="s">
        <v>444</v>
      </c>
      <c r="C359" s="60" t="s">
        <v>863</v>
      </c>
      <c r="D359" s="12" t="s">
        <v>927</v>
      </c>
      <c r="E359" s="12" t="s">
        <v>225</v>
      </c>
      <c r="F359" s="12" t="s">
        <v>936</v>
      </c>
      <c r="G359" s="12" t="s">
        <v>792</v>
      </c>
      <c r="H359" s="12" t="s">
        <v>1027</v>
      </c>
      <c r="I359" s="12"/>
      <c r="J359" s="12"/>
      <c r="K359" s="12"/>
      <c r="L359" s="12"/>
      <c r="M359" s="113">
        <v>2017</v>
      </c>
      <c r="N359" s="113">
        <v>2018</v>
      </c>
      <c r="O359" s="104">
        <f t="shared" si="110"/>
        <v>54081</v>
      </c>
      <c r="P359" s="121">
        <v>43264</v>
      </c>
      <c r="Q359" s="121">
        <v>0</v>
      </c>
      <c r="R359" s="121">
        <v>10817</v>
      </c>
    </row>
    <row r="360" spans="1:18" ht="39" customHeight="1" x14ac:dyDescent="0.25">
      <c r="A360" s="183" t="s">
        <v>861</v>
      </c>
      <c r="B360" s="160" t="s">
        <v>445</v>
      </c>
      <c r="C360" s="60" t="s">
        <v>864</v>
      </c>
      <c r="D360" s="12" t="s">
        <v>927</v>
      </c>
      <c r="E360" s="12" t="s">
        <v>225</v>
      </c>
      <c r="F360" s="12" t="s">
        <v>936</v>
      </c>
      <c r="G360" s="12" t="s">
        <v>792</v>
      </c>
      <c r="H360" s="12" t="s">
        <v>1027</v>
      </c>
      <c r="I360" s="12"/>
      <c r="J360" s="12"/>
      <c r="K360" s="12"/>
      <c r="L360" s="12"/>
      <c r="M360" s="113">
        <v>2017</v>
      </c>
      <c r="N360" s="113">
        <v>2018</v>
      </c>
      <c r="O360" s="104">
        <f t="shared" si="110"/>
        <v>34225</v>
      </c>
      <c r="P360" s="121">
        <v>27380</v>
      </c>
      <c r="Q360" s="121">
        <v>0</v>
      </c>
      <c r="R360" s="121">
        <v>6845</v>
      </c>
    </row>
    <row r="361" spans="1:18" ht="39" customHeight="1" x14ac:dyDescent="0.25">
      <c r="A361" s="183" t="s">
        <v>862</v>
      </c>
      <c r="B361" s="160" t="s">
        <v>446</v>
      </c>
      <c r="C361" s="58" t="s">
        <v>865</v>
      </c>
      <c r="D361" s="12" t="s">
        <v>927</v>
      </c>
      <c r="E361" s="12" t="s">
        <v>225</v>
      </c>
      <c r="F361" s="12" t="s">
        <v>936</v>
      </c>
      <c r="G361" s="12" t="s">
        <v>792</v>
      </c>
      <c r="H361" s="18" t="s">
        <v>1027</v>
      </c>
      <c r="I361" s="12"/>
      <c r="J361" s="12"/>
      <c r="K361" s="12"/>
      <c r="L361" s="12"/>
      <c r="M361" s="113">
        <v>2017</v>
      </c>
      <c r="N361" s="113">
        <v>2018</v>
      </c>
      <c r="O361" s="104">
        <f t="shared" si="110"/>
        <v>51098</v>
      </c>
      <c r="P361" s="121">
        <v>40878</v>
      </c>
      <c r="Q361" s="121">
        <v>0</v>
      </c>
      <c r="R361" s="121">
        <v>10220</v>
      </c>
    </row>
    <row r="362" spans="1:18" ht="39" customHeight="1" x14ac:dyDescent="0.25">
      <c r="A362" s="183" t="s">
        <v>869</v>
      </c>
      <c r="B362" s="160" t="s">
        <v>447</v>
      </c>
      <c r="C362" s="58" t="s">
        <v>866</v>
      </c>
      <c r="D362" s="12" t="s">
        <v>927</v>
      </c>
      <c r="E362" s="12" t="s">
        <v>225</v>
      </c>
      <c r="F362" s="12" t="s">
        <v>936</v>
      </c>
      <c r="G362" s="12" t="s">
        <v>792</v>
      </c>
      <c r="H362" s="18" t="s">
        <v>1027</v>
      </c>
      <c r="I362" s="12"/>
      <c r="J362" s="12"/>
      <c r="K362" s="12"/>
      <c r="L362" s="12"/>
      <c r="M362" s="113">
        <v>2017</v>
      </c>
      <c r="N362" s="113">
        <v>2018</v>
      </c>
      <c r="O362" s="104">
        <f t="shared" si="110"/>
        <v>47350</v>
      </c>
      <c r="P362" s="121">
        <v>37880</v>
      </c>
      <c r="Q362" s="121">
        <v>0</v>
      </c>
      <c r="R362" s="121">
        <v>9470</v>
      </c>
    </row>
    <row r="363" spans="1:18" ht="39" customHeight="1" x14ac:dyDescent="0.25">
      <c r="A363" s="183" t="s">
        <v>870</v>
      </c>
      <c r="B363" s="160" t="s">
        <v>448</v>
      </c>
      <c r="C363" s="58" t="s">
        <v>867</v>
      </c>
      <c r="D363" s="12" t="s">
        <v>927</v>
      </c>
      <c r="E363" s="12" t="s">
        <v>225</v>
      </c>
      <c r="F363" s="12" t="s">
        <v>936</v>
      </c>
      <c r="G363" s="12" t="s">
        <v>792</v>
      </c>
      <c r="H363" s="18" t="s">
        <v>1027</v>
      </c>
      <c r="I363" s="12"/>
      <c r="J363" s="12"/>
      <c r="K363" s="12"/>
      <c r="L363" s="12"/>
      <c r="M363" s="113">
        <v>2017</v>
      </c>
      <c r="N363" s="113">
        <v>2018</v>
      </c>
      <c r="O363" s="104">
        <f t="shared" si="110"/>
        <v>33625</v>
      </c>
      <c r="P363" s="121">
        <v>26900</v>
      </c>
      <c r="Q363" s="121">
        <v>0</v>
      </c>
      <c r="R363" s="121">
        <v>6725</v>
      </c>
    </row>
    <row r="364" spans="1:18" ht="39" customHeight="1" x14ac:dyDescent="0.25">
      <c r="A364" s="183" t="s">
        <v>871</v>
      </c>
      <c r="B364" s="160" t="s">
        <v>449</v>
      </c>
      <c r="C364" s="58" t="s">
        <v>868</v>
      </c>
      <c r="D364" s="12" t="s">
        <v>927</v>
      </c>
      <c r="E364" s="12" t="s">
        <v>225</v>
      </c>
      <c r="F364" s="12" t="s">
        <v>936</v>
      </c>
      <c r="G364" s="12" t="s">
        <v>792</v>
      </c>
      <c r="H364" s="18" t="s">
        <v>1027</v>
      </c>
      <c r="I364" s="12"/>
      <c r="J364" s="12"/>
      <c r="K364" s="12"/>
      <c r="L364" s="12"/>
      <c r="M364" s="113">
        <v>2019</v>
      </c>
      <c r="N364" s="113">
        <v>2020</v>
      </c>
      <c r="O364" s="104">
        <f t="shared" si="110"/>
        <v>44295.82</v>
      </c>
      <c r="P364" s="121">
        <v>35436.65</v>
      </c>
      <c r="Q364" s="121">
        <v>0</v>
      </c>
      <c r="R364" s="121">
        <v>8859.17</v>
      </c>
    </row>
    <row r="365" spans="1:18" ht="39" customHeight="1" x14ac:dyDescent="0.25">
      <c r="A365" s="183" t="s">
        <v>872</v>
      </c>
      <c r="B365" s="160" t="s">
        <v>450</v>
      </c>
      <c r="C365" s="58" t="s">
        <v>65</v>
      </c>
      <c r="D365" s="12" t="s">
        <v>1025</v>
      </c>
      <c r="E365" s="12" t="s">
        <v>225</v>
      </c>
      <c r="F365" s="12" t="s">
        <v>922</v>
      </c>
      <c r="G365" s="12" t="s">
        <v>792</v>
      </c>
      <c r="H365" s="18" t="s">
        <v>1027</v>
      </c>
      <c r="I365" s="12"/>
      <c r="J365" s="12"/>
      <c r="K365" s="12"/>
      <c r="L365" s="12"/>
      <c r="M365" s="113">
        <v>2017</v>
      </c>
      <c r="N365" s="113">
        <v>2018</v>
      </c>
      <c r="O365" s="104">
        <f t="shared" si="110"/>
        <v>188838</v>
      </c>
      <c r="P365" s="121">
        <v>151070</v>
      </c>
      <c r="Q365" s="121">
        <v>0</v>
      </c>
      <c r="R365" s="121">
        <v>37768</v>
      </c>
    </row>
    <row r="366" spans="1:18" ht="39" customHeight="1" x14ac:dyDescent="0.25">
      <c r="A366" s="183" t="s">
        <v>873</v>
      </c>
      <c r="B366" s="160" t="s">
        <v>451</v>
      </c>
      <c r="C366" s="58" t="s">
        <v>68</v>
      </c>
      <c r="D366" s="12" t="s">
        <v>1025</v>
      </c>
      <c r="E366" s="12" t="s">
        <v>225</v>
      </c>
      <c r="F366" s="12" t="s">
        <v>922</v>
      </c>
      <c r="G366" s="12" t="s">
        <v>792</v>
      </c>
      <c r="H366" s="18" t="s">
        <v>1027</v>
      </c>
      <c r="I366" s="12"/>
      <c r="J366" s="12"/>
      <c r="K366" s="12"/>
      <c r="L366" s="12"/>
      <c r="M366" s="113">
        <v>2017</v>
      </c>
      <c r="N366" s="113">
        <v>2018</v>
      </c>
      <c r="O366" s="104">
        <f t="shared" si="110"/>
        <v>146546</v>
      </c>
      <c r="P366" s="121">
        <v>117236</v>
      </c>
      <c r="Q366" s="121">
        <v>0</v>
      </c>
      <c r="R366" s="121">
        <v>29310</v>
      </c>
    </row>
    <row r="367" spans="1:18" ht="39" customHeight="1" x14ac:dyDescent="0.25">
      <c r="A367" s="183" t="s">
        <v>874</v>
      </c>
      <c r="B367" s="160" t="s">
        <v>452</v>
      </c>
      <c r="C367" s="58" t="s">
        <v>952</v>
      </c>
      <c r="D367" s="12" t="s">
        <v>1025</v>
      </c>
      <c r="E367" s="12" t="s">
        <v>225</v>
      </c>
      <c r="F367" s="12" t="s">
        <v>922</v>
      </c>
      <c r="G367" s="12" t="s">
        <v>792</v>
      </c>
      <c r="H367" s="18" t="s">
        <v>1027</v>
      </c>
      <c r="I367" s="12"/>
      <c r="J367" s="12"/>
      <c r="K367" s="12"/>
      <c r="L367" s="12"/>
      <c r="M367" s="113">
        <v>2017</v>
      </c>
      <c r="N367" s="113">
        <v>2018</v>
      </c>
      <c r="O367" s="104">
        <f t="shared" si="110"/>
        <v>103285</v>
      </c>
      <c r="P367" s="121">
        <v>82628</v>
      </c>
      <c r="Q367" s="121">
        <v>0</v>
      </c>
      <c r="R367" s="121">
        <v>20657</v>
      </c>
    </row>
    <row r="368" spans="1:18" ht="39" customHeight="1" x14ac:dyDescent="0.25">
      <c r="A368" s="183" t="s">
        <v>876</v>
      </c>
      <c r="B368" s="160" t="s">
        <v>453</v>
      </c>
      <c r="C368" s="58" t="s">
        <v>955</v>
      </c>
      <c r="D368" s="12" t="s">
        <v>1025</v>
      </c>
      <c r="E368" s="12" t="s">
        <v>225</v>
      </c>
      <c r="F368" s="12" t="s">
        <v>922</v>
      </c>
      <c r="G368" s="12" t="s">
        <v>792</v>
      </c>
      <c r="H368" s="18" t="s">
        <v>1027</v>
      </c>
      <c r="I368" s="12"/>
      <c r="J368" s="12"/>
      <c r="K368" s="12"/>
      <c r="L368" s="12"/>
      <c r="M368" s="113">
        <v>2017</v>
      </c>
      <c r="N368" s="113">
        <v>2018</v>
      </c>
      <c r="O368" s="104">
        <f t="shared" si="110"/>
        <v>235829</v>
      </c>
      <c r="P368" s="121">
        <v>188663</v>
      </c>
      <c r="Q368" s="121">
        <v>0</v>
      </c>
      <c r="R368" s="121">
        <v>47166</v>
      </c>
    </row>
    <row r="369" spans="1:18" ht="39" customHeight="1" x14ac:dyDescent="0.25">
      <c r="A369" s="183" t="s">
        <v>877</v>
      </c>
      <c r="B369" s="160" t="s">
        <v>454</v>
      </c>
      <c r="C369" s="58" t="s">
        <v>30</v>
      </c>
      <c r="D369" s="12" t="s">
        <v>927</v>
      </c>
      <c r="E369" s="12" t="s">
        <v>225</v>
      </c>
      <c r="F369" s="12" t="s">
        <v>936</v>
      </c>
      <c r="G369" s="12" t="s">
        <v>792</v>
      </c>
      <c r="H369" s="18" t="s">
        <v>1027</v>
      </c>
      <c r="I369" s="12"/>
      <c r="J369" s="12"/>
      <c r="K369" s="12"/>
      <c r="L369" s="12"/>
      <c r="M369" s="113">
        <v>2019</v>
      </c>
      <c r="N369" s="113">
        <v>2020</v>
      </c>
      <c r="O369" s="104">
        <f t="shared" si="110"/>
        <v>197805.57</v>
      </c>
      <c r="P369" s="121">
        <v>158244.45000000001</v>
      </c>
      <c r="Q369" s="121">
        <v>0</v>
      </c>
      <c r="R369" s="121">
        <v>39561.120000000003</v>
      </c>
    </row>
    <row r="370" spans="1:18" ht="39" customHeight="1" x14ac:dyDescent="0.25">
      <c r="A370" s="183" t="s">
        <v>878</v>
      </c>
      <c r="B370" s="160" t="s">
        <v>455</v>
      </c>
      <c r="C370" s="58" t="s">
        <v>1120</v>
      </c>
      <c r="D370" s="13" t="s">
        <v>1030</v>
      </c>
      <c r="E370" s="13" t="s">
        <v>1026</v>
      </c>
      <c r="F370" s="13" t="s">
        <v>925</v>
      </c>
      <c r="G370" s="13" t="s">
        <v>824</v>
      </c>
      <c r="H370" s="17" t="s">
        <v>1027</v>
      </c>
      <c r="I370" s="12"/>
      <c r="J370" s="12"/>
      <c r="K370" s="12"/>
      <c r="L370" s="12"/>
      <c r="M370" s="113">
        <v>2018</v>
      </c>
      <c r="N370" s="113">
        <v>2020</v>
      </c>
      <c r="O370" s="493">
        <f t="shared" si="110"/>
        <v>963409.79999999993</v>
      </c>
      <c r="P370" s="598">
        <v>756651.41</v>
      </c>
      <c r="Q370" s="598">
        <v>89017.81</v>
      </c>
      <c r="R370" s="598">
        <v>117740.58</v>
      </c>
    </row>
    <row r="371" spans="1:18" ht="39" customHeight="1" x14ac:dyDescent="0.25">
      <c r="A371" s="183" t="s">
        <v>104</v>
      </c>
      <c r="B371" s="160" t="s">
        <v>456</v>
      </c>
      <c r="C371" s="58" t="s">
        <v>113</v>
      </c>
      <c r="D371" s="13" t="s">
        <v>763</v>
      </c>
      <c r="E371" s="13" t="s">
        <v>225</v>
      </c>
      <c r="F371" s="13" t="s">
        <v>764</v>
      </c>
      <c r="G371" s="13" t="s">
        <v>792</v>
      </c>
      <c r="H371" s="17" t="s">
        <v>1027</v>
      </c>
      <c r="I371" s="12"/>
      <c r="J371" s="12"/>
      <c r="K371" s="12"/>
      <c r="L371" s="12"/>
      <c r="M371" s="113">
        <v>2017</v>
      </c>
      <c r="N371" s="113">
        <v>2020</v>
      </c>
      <c r="O371" s="104">
        <f t="shared" si="110"/>
        <v>226312</v>
      </c>
      <c r="P371" s="121">
        <v>181049</v>
      </c>
      <c r="Q371" s="121">
        <v>0</v>
      </c>
      <c r="R371" s="121">
        <v>45263</v>
      </c>
    </row>
    <row r="372" spans="1:18" ht="39" customHeight="1" x14ac:dyDescent="0.25">
      <c r="A372" s="183" t="s">
        <v>112</v>
      </c>
      <c r="B372" s="160" t="s">
        <v>457</v>
      </c>
      <c r="C372" s="58" t="s">
        <v>115</v>
      </c>
      <c r="D372" s="13" t="s">
        <v>763</v>
      </c>
      <c r="E372" s="13" t="s">
        <v>225</v>
      </c>
      <c r="F372" s="13" t="s">
        <v>764</v>
      </c>
      <c r="G372" s="13" t="s">
        <v>792</v>
      </c>
      <c r="H372" s="17" t="s">
        <v>1027</v>
      </c>
      <c r="I372" s="12"/>
      <c r="J372" s="12"/>
      <c r="K372" s="12"/>
      <c r="L372" s="12"/>
      <c r="M372" s="113">
        <v>2019</v>
      </c>
      <c r="N372" s="113">
        <v>2020</v>
      </c>
      <c r="O372" s="104">
        <f t="shared" si="110"/>
        <v>280000</v>
      </c>
      <c r="P372" s="121">
        <v>185123.96</v>
      </c>
      <c r="Q372" s="121">
        <v>0</v>
      </c>
      <c r="R372" s="121">
        <v>94876.04</v>
      </c>
    </row>
    <row r="373" spans="1:18" ht="39" customHeight="1" x14ac:dyDescent="0.25">
      <c r="A373" s="183" t="s">
        <v>114</v>
      </c>
      <c r="B373" s="160" t="s">
        <v>458</v>
      </c>
      <c r="C373" s="58" t="s">
        <v>117</v>
      </c>
      <c r="D373" s="13" t="s">
        <v>1030</v>
      </c>
      <c r="E373" s="13" t="s">
        <v>225</v>
      </c>
      <c r="F373" s="13" t="s">
        <v>925</v>
      </c>
      <c r="G373" s="13" t="s">
        <v>792</v>
      </c>
      <c r="H373" s="17" t="s">
        <v>1027</v>
      </c>
      <c r="I373" s="12"/>
      <c r="J373" s="12"/>
      <c r="K373" s="12"/>
      <c r="L373" s="12"/>
      <c r="M373" s="113">
        <v>2017</v>
      </c>
      <c r="N373" s="113">
        <v>2018</v>
      </c>
      <c r="O373" s="104">
        <f t="shared" si="110"/>
        <v>24787</v>
      </c>
      <c r="P373" s="121">
        <v>19829</v>
      </c>
      <c r="Q373" s="121">
        <v>0</v>
      </c>
      <c r="R373" s="121">
        <v>4958</v>
      </c>
    </row>
    <row r="374" spans="1:18" ht="39" customHeight="1" x14ac:dyDescent="0.25">
      <c r="A374" s="183" t="s">
        <v>116</v>
      </c>
      <c r="B374" s="160" t="s">
        <v>459</v>
      </c>
      <c r="C374" s="58" t="s">
        <v>119</v>
      </c>
      <c r="D374" s="13" t="s">
        <v>1030</v>
      </c>
      <c r="E374" s="13" t="s">
        <v>225</v>
      </c>
      <c r="F374" s="13" t="s">
        <v>925</v>
      </c>
      <c r="G374" s="13" t="s">
        <v>792</v>
      </c>
      <c r="H374" s="17" t="s">
        <v>1027</v>
      </c>
      <c r="I374" s="12"/>
      <c r="J374" s="12"/>
      <c r="K374" s="12"/>
      <c r="L374" s="12"/>
      <c r="M374" s="113">
        <v>2017</v>
      </c>
      <c r="N374" s="113">
        <v>2018</v>
      </c>
      <c r="O374" s="104">
        <f t="shared" si="110"/>
        <v>32502</v>
      </c>
      <c r="P374" s="121">
        <v>26001</v>
      </c>
      <c r="Q374" s="121">
        <v>0</v>
      </c>
      <c r="R374" s="121">
        <v>6501</v>
      </c>
    </row>
    <row r="375" spans="1:18" ht="39" customHeight="1" x14ac:dyDescent="0.25">
      <c r="A375" s="183" t="s">
        <v>118</v>
      </c>
      <c r="B375" s="160" t="s">
        <v>460</v>
      </c>
      <c r="C375" s="58" t="s">
        <v>121</v>
      </c>
      <c r="D375" s="13" t="s">
        <v>1030</v>
      </c>
      <c r="E375" s="13" t="s">
        <v>225</v>
      </c>
      <c r="F375" s="13" t="s">
        <v>925</v>
      </c>
      <c r="G375" s="13" t="s">
        <v>792</v>
      </c>
      <c r="H375" s="17" t="s">
        <v>1027</v>
      </c>
      <c r="I375" s="12"/>
      <c r="J375" s="12"/>
      <c r="K375" s="12"/>
      <c r="L375" s="12"/>
      <c r="M375" s="113">
        <v>2017</v>
      </c>
      <c r="N375" s="113">
        <v>2018</v>
      </c>
      <c r="O375" s="104">
        <f t="shared" si="110"/>
        <v>48483</v>
      </c>
      <c r="P375" s="121">
        <v>38786</v>
      </c>
      <c r="Q375" s="121">
        <v>0</v>
      </c>
      <c r="R375" s="121">
        <v>9697</v>
      </c>
    </row>
    <row r="376" spans="1:18" ht="39" customHeight="1" x14ac:dyDescent="0.25">
      <c r="A376" s="183" t="s">
        <v>120</v>
      </c>
      <c r="B376" s="160" t="s">
        <v>461</v>
      </c>
      <c r="C376" s="58" t="s">
        <v>123</v>
      </c>
      <c r="D376" s="13" t="s">
        <v>1030</v>
      </c>
      <c r="E376" s="13" t="s">
        <v>225</v>
      </c>
      <c r="F376" s="13" t="s">
        <v>925</v>
      </c>
      <c r="G376" s="13" t="s">
        <v>792</v>
      </c>
      <c r="H376" s="17" t="s">
        <v>1027</v>
      </c>
      <c r="I376" s="12"/>
      <c r="J376" s="12"/>
      <c r="K376" s="12"/>
      <c r="L376" s="12"/>
      <c r="M376" s="113">
        <v>2017</v>
      </c>
      <c r="N376" s="113">
        <v>2018</v>
      </c>
      <c r="O376" s="104">
        <f t="shared" si="110"/>
        <v>103209</v>
      </c>
      <c r="P376" s="121">
        <v>82566</v>
      </c>
      <c r="Q376" s="121">
        <v>0</v>
      </c>
      <c r="R376" s="121">
        <v>20643</v>
      </c>
    </row>
    <row r="377" spans="1:18" ht="39" customHeight="1" x14ac:dyDescent="0.25">
      <c r="A377" s="183" t="s">
        <v>122</v>
      </c>
      <c r="B377" s="160" t="s">
        <v>462</v>
      </c>
      <c r="C377" s="58" t="s">
        <v>125</v>
      </c>
      <c r="D377" s="13" t="s">
        <v>1030</v>
      </c>
      <c r="E377" s="13" t="s">
        <v>225</v>
      </c>
      <c r="F377" s="13" t="s">
        <v>925</v>
      </c>
      <c r="G377" s="13" t="s">
        <v>792</v>
      </c>
      <c r="H377" s="17" t="s">
        <v>1027</v>
      </c>
      <c r="I377" s="12"/>
      <c r="J377" s="12"/>
      <c r="K377" s="12"/>
      <c r="L377" s="12"/>
      <c r="M377" s="113">
        <v>2017</v>
      </c>
      <c r="N377" s="113">
        <v>2018</v>
      </c>
      <c r="O377" s="104">
        <f t="shared" si="110"/>
        <v>24245</v>
      </c>
      <c r="P377" s="121">
        <v>19396</v>
      </c>
      <c r="Q377" s="121">
        <v>0</v>
      </c>
      <c r="R377" s="121">
        <v>4849</v>
      </c>
    </row>
    <row r="378" spans="1:18" ht="54" customHeight="1" x14ac:dyDescent="0.25">
      <c r="A378" s="183" t="s">
        <v>124</v>
      </c>
      <c r="B378" s="160" t="s">
        <v>463</v>
      </c>
      <c r="C378" s="58" t="s">
        <v>127</v>
      </c>
      <c r="D378" s="13" t="s">
        <v>1030</v>
      </c>
      <c r="E378" s="13" t="s">
        <v>225</v>
      </c>
      <c r="F378" s="13" t="s">
        <v>925</v>
      </c>
      <c r="G378" s="13" t="s">
        <v>792</v>
      </c>
      <c r="H378" s="17" t="s">
        <v>1027</v>
      </c>
      <c r="I378" s="12"/>
      <c r="J378" s="12"/>
      <c r="K378" s="12"/>
      <c r="L378" s="12"/>
      <c r="M378" s="113">
        <v>2017</v>
      </c>
      <c r="N378" s="113">
        <v>2018</v>
      </c>
      <c r="O378" s="104">
        <f t="shared" si="110"/>
        <v>33299</v>
      </c>
      <c r="P378" s="121">
        <v>15480</v>
      </c>
      <c r="Q378" s="121">
        <v>0</v>
      </c>
      <c r="R378" s="121">
        <v>17819</v>
      </c>
    </row>
    <row r="379" spans="1:18" ht="54" customHeight="1" x14ac:dyDescent="0.25">
      <c r="A379" s="183" t="s">
        <v>126</v>
      </c>
      <c r="B379" s="160" t="s">
        <v>464</v>
      </c>
      <c r="C379" s="58" t="s">
        <v>129</v>
      </c>
      <c r="D379" s="13" t="s">
        <v>1030</v>
      </c>
      <c r="E379" s="13" t="s">
        <v>225</v>
      </c>
      <c r="F379" s="13" t="s">
        <v>925</v>
      </c>
      <c r="G379" s="13" t="s">
        <v>792</v>
      </c>
      <c r="H379" s="17" t="s">
        <v>1027</v>
      </c>
      <c r="I379" s="12"/>
      <c r="J379" s="12"/>
      <c r="K379" s="12"/>
      <c r="L379" s="12"/>
      <c r="M379" s="113">
        <v>2017</v>
      </c>
      <c r="N379" s="113">
        <v>2018</v>
      </c>
      <c r="O379" s="104">
        <f t="shared" si="110"/>
        <v>19473</v>
      </c>
      <c r="P379" s="121">
        <v>15578</v>
      </c>
      <c r="Q379" s="121">
        <v>0</v>
      </c>
      <c r="R379" s="121">
        <v>3895</v>
      </c>
    </row>
    <row r="380" spans="1:18" ht="54" customHeight="1" x14ac:dyDescent="0.25">
      <c r="A380" s="183" t="s">
        <v>128</v>
      </c>
      <c r="B380" s="160" t="s">
        <v>465</v>
      </c>
      <c r="C380" s="58" t="s">
        <v>131</v>
      </c>
      <c r="D380" s="13" t="s">
        <v>1030</v>
      </c>
      <c r="E380" s="13" t="s">
        <v>225</v>
      </c>
      <c r="F380" s="13" t="s">
        <v>925</v>
      </c>
      <c r="G380" s="13" t="s">
        <v>792</v>
      </c>
      <c r="H380" s="17" t="s">
        <v>1027</v>
      </c>
      <c r="I380" s="12"/>
      <c r="J380" s="12"/>
      <c r="K380" s="12"/>
      <c r="L380" s="12"/>
      <c r="M380" s="113">
        <v>2017</v>
      </c>
      <c r="N380" s="113">
        <v>2018</v>
      </c>
      <c r="O380" s="104">
        <f t="shared" si="110"/>
        <v>23504</v>
      </c>
      <c r="P380" s="121">
        <v>18803</v>
      </c>
      <c r="Q380" s="121">
        <v>0</v>
      </c>
      <c r="R380" s="121">
        <v>4701</v>
      </c>
    </row>
    <row r="381" spans="1:18" ht="54" customHeight="1" x14ac:dyDescent="0.25">
      <c r="A381" s="183" t="s">
        <v>130</v>
      </c>
      <c r="B381" s="160" t="s">
        <v>466</v>
      </c>
      <c r="C381" s="58" t="s">
        <v>133</v>
      </c>
      <c r="D381" s="13" t="s">
        <v>1030</v>
      </c>
      <c r="E381" s="13" t="s">
        <v>225</v>
      </c>
      <c r="F381" s="13" t="s">
        <v>925</v>
      </c>
      <c r="G381" s="13" t="s">
        <v>792</v>
      </c>
      <c r="H381" s="17" t="s">
        <v>1027</v>
      </c>
      <c r="I381" s="12"/>
      <c r="J381" s="12"/>
      <c r="K381" s="12"/>
      <c r="L381" s="12"/>
      <c r="M381" s="113">
        <v>2017</v>
      </c>
      <c r="N381" s="113">
        <v>2018</v>
      </c>
      <c r="O381" s="104">
        <f t="shared" si="110"/>
        <v>25210</v>
      </c>
      <c r="P381" s="121">
        <v>20167</v>
      </c>
      <c r="Q381" s="121">
        <v>0</v>
      </c>
      <c r="R381" s="121">
        <v>5043</v>
      </c>
    </row>
    <row r="382" spans="1:18" ht="54" customHeight="1" x14ac:dyDescent="0.25">
      <c r="A382" s="183" t="s">
        <v>132</v>
      </c>
      <c r="B382" s="160" t="s">
        <v>467</v>
      </c>
      <c r="C382" s="58" t="s">
        <v>135</v>
      </c>
      <c r="D382" s="13" t="s">
        <v>1030</v>
      </c>
      <c r="E382" s="13" t="s">
        <v>225</v>
      </c>
      <c r="F382" s="13" t="s">
        <v>925</v>
      </c>
      <c r="G382" s="13" t="s">
        <v>792</v>
      </c>
      <c r="H382" s="17" t="s">
        <v>1027</v>
      </c>
      <c r="I382" s="12"/>
      <c r="J382" s="12"/>
      <c r="K382" s="12"/>
      <c r="L382" s="12"/>
      <c r="M382" s="113">
        <v>2017</v>
      </c>
      <c r="N382" s="113">
        <v>2018</v>
      </c>
      <c r="O382" s="104">
        <f t="shared" si="110"/>
        <v>50609</v>
      </c>
      <c r="P382" s="121">
        <v>40487</v>
      </c>
      <c r="Q382" s="121">
        <v>0</v>
      </c>
      <c r="R382" s="121">
        <v>10122</v>
      </c>
    </row>
    <row r="383" spans="1:18" ht="54" customHeight="1" x14ac:dyDescent="0.25">
      <c r="A383" s="183" t="s">
        <v>134</v>
      </c>
      <c r="B383" s="160" t="s">
        <v>468</v>
      </c>
      <c r="C383" s="58" t="s">
        <v>137</v>
      </c>
      <c r="D383" s="13" t="s">
        <v>1030</v>
      </c>
      <c r="E383" s="13" t="s">
        <v>225</v>
      </c>
      <c r="F383" s="13" t="s">
        <v>925</v>
      </c>
      <c r="G383" s="13" t="s">
        <v>792</v>
      </c>
      <c r="H383" s="17" t="s">
        <v>1027</v>
      </c>
      <c r="I383" s="12"/>
      <c r="J383" s="12"/>
      <c r="K383" s="12"/>
      <c r="L383" s="12"/>
      <c r="M383" s="113">
        <v>2017</v>
      </c>
      <c r="N383" s="113">
        <v>2018</v>
      </c>
      <c r="O383" s="104">
        <f t="shared" si="110"/>
        <v>62510</v>
      </c>
      <c r="P383" s="121">
        <v>50007</v>
      </c>
      <c r="Q383" s="121">
        <v>0</v>
      </c>
      <c r="R383" s="121">
        <v>12503</v>
      </c>
    </row>
    <row r="384" spans="1:18" ht="54" customHeight="1" x14ac:dyDescent="0.25">
      <c r="A384" s="183" t="s">
        <v>136</v>
      </c>
      <c r="B384" s="160" t="s">
        <v>469</v>
      </c>
      <c r="C384" s="58" t="s">
        <v>139</v>
      </c>
      <c r="D384" s="13" t="s">
        <v>1030</v>
      </c>
      <c r="E384" s="13" t="s">
        <v>225</v>
      </c>
      <c r="F384" s="13" t="s">
        <v>925</v>
      </c>
      <c r="G384" s="13" t="s">
        <v>792</v>
      </c>
      <c r="H384" s="17" t="s">
        <v>1027</v>
      </c>
      <c r="I384" s="12"/>
      <c r="J384" s="12"/>
      <c r="K384" s="12"/>
      <c r="L384" s="12"/>
      <c r="M384" s="113">
        <v>2017</v>
      </c>
      <c r="N384" s="113">
        <v>2019</v>
      </c>
      <c r="O384" s="104">
        <f t="shared" si="110"/>
        <v>249969</v>
      </c>
      <c r="P384" s="121">
        <v>199975</v>
      </c>
      <c r="Q384" s="121">
        <v>0</v>
      </c>
      <c r="R384" s="121">
        <v>49994</v>
      </c>
    </row>
    <row r="385" spans="1:18" ht="54" customHeight="1" x14ac:dyDescent="0.25">
      <c r="A385" s="183" t="s">
        <v>138</v>
      </c>
      <c r="B385" s="160" t="s">
        <v>470</v>
      </c>
      <c r="C385" s="58" t="s">
        <v>140</v>
      </c>
      <c r="D385" s="13" t="s">
        <v>1030</v>
      </c>
      <c r="E385" s="13" t="s">
        <v>225</v>
      </c>
      <c r="F385" s="13" t="s">
        <v>925</v>
      </c>
      <c r="G385" s="13" t="s">
        <v>792</v>
      </c>
      <c r="H385" s="17" t="s">
        <v>1027</v>
      </c>
      <c r="I385" s="12"/>
      <c r="J385" s="12"/>
      <c r="K385" s="12"/>
      <c r="L385" s="12"/>
      <c r="M385" s="113">
        <v>2017</v>
      </c>
      <c r="N385" s="113">
        <v>2019</v>
      </c>
      <c r="O385" s="104">
        <f t="shared" si="110"/>
        <v>187747</v>
      </c>
      <c r="P385" s="121">
        <v>150196</v>
      </c>
      <c r="Q385" s="121">
        <v>0</v>
      </c>
      <c r="R385" s="121">
        <v>37551</v>
      </c>
    </row>
    <row r="386" spans="1:18" ht="54" customHeight="1" x14ac:dyDescent="0.25">
      <c r="A386" s="183" t="s">
        <v>141</v>
      </c>
      <c r="B386" s="160" t="s">
        <v>471</v>
      </c>
      <c r="C386" s="58" t="s">
        <v>143</v>
      </c>
      <c r="D386" s="13" t="s">
        <v>1030</v>
      </c>
      <c r="E386" s="13" t="s">
        <v>225</v>
      </c>
      <c r="F386" s="13" t="s">
        <v>925</v>
      </c>
      <c r="G386" s="13" t="s">
        <v>792</v>
      </c>
      <c r="H386" s="17" t="s">
        <v>1027</v>
      </c>
      <c r="I386" s="12"/>
      <c r="J386" s="12"/>
      <c r="K386" s="12"/>
      <c r="L386" s="12"/>
      <c r="M386" s="113">
        <v>2017</v>
      </c>
      <c r="N386" s="113">
        <v>2019</v>
      </c>
      <c r="O386" s="104">
        <f t="shared" si="110"/>
        <v>245761</v>
      </c>
      <c r="P386" s="121">
        <v>196608</v>
      </c>
      <c r="Q386" s="121">
        <v>0</v>
      </c>
      <c r="R386" s="121">
        <v>49153</v>
      </c>
    </row>
    <row r="387" spans="1:18" ht="54" customHeight="1" x14ac:dyDescent="0.25">
      <c r="A387" s="183" t="s">
        <v>142</v>
      </c>
      <c r="B387" s="160" t="s">
        <v>472</v>
      </c>
      <c r="C387" s="58" t="s">
        <v>145</v>
      </c>
      <c r="D387" s="13" t="s">
        <v>1030</v>
      </c>
      <c r="E387" s="13" t="s">
        <v>225</v>
      </c>
      <c r="F387" s="13" t="s">
        <v>925</v>
      </c>
      <c r="G387" s="13" t="s">
        <v>792</v>
      </c>
      <c r="H387" s="17" t="s">
        <v>1027</v>
      </c>
      <c r="I387" s="12"/>
      <c r="J387" s="12"/>
      <c r="K387" s="12"/>
      <c r="L387" s="12"/>
      <c r="M387" s="113">
        <v>2017</v>
      </c>
      <c r="N387" s="113">
        <v>2019</v>
      </c>
      <c r="O387" s="104">
        <f t="shared" si="110"/>
        <v>75234</v>
      </c>
      <c r="P387" s="121">
        <v>60187</v>
      </c>
      <c r="Q387" s="121">
        <v>0</v>
      </c>
      <c r="R387" s="121">
        <v>15047</v>
      </c>
    </row>
    <row r="388" spans="1:18" ht="54" customHeight="1" x14ac:dyDescent="0.25">
      <c r="A388" s="183" t="s">
        <v>144</v>
      </c>
      <c r="B388" s="160" t="s">
        <v>473</v>
      </c>
      <c r="C388" s="58" t="s">
        <v>147</v>
      </c>
      <c r="D388" s="13" t="s">
        <v>148</v>
      </c>
      <c r="E388" s="13" t="s">
        <v>225</v>
      </c>
      <c r="F388" s="13" t="s">
        <v>937</v>
      </c>
      <c r="G388" s="13" t="s">
        <v>792</v>
      </c>
      <c r="H388" s="17" t="s">
        <v>1027</v>
      </c>
      <c r="I388" s="12"/>
      <c r="J388" s="12"/>
      <c r="K388" s="12"/>
      <c r="L388" s="12"/>
      <c r="M388" s="113">
        <v>2017</v>
      </c>
      <c r="N388" s="113">
        <v>2020</v>
      </c>
      <c r="O388" s="104">
        <f t="shared" si="110"/>
        <v>57580</v>
      </c>
      <c r="P388" s="121">
        <v>46064</v>
      </c>
      <c r="Q388" s="121">
        <v>0</v>
      </c>
      <c r="R388" s="121">
        <v>11516</v>
      </c>
    </row>
    <row r="389" spans="1:18" ht="54" customHeight="1" x14ac:dyDescent="0.25">
      <c r="A389" s="183" t="s">
        <v>146</v>
      </c>
      <c r="B389" s="160" t="s">
        <v>474</v>
      </c>
      <c r="C389" s="58" t="s">
        <v>958</v>
      </c>
      <c r="D389" s="13" t="s">
        <v>148</v>
      </c>
      <c r="E389" s="13" t="s">
        <v>225</v>
      </c>
      <c r="F389" s="13" t="s">
        <v>937</v>
      </c>
      <c r="G389" s="13" t="s">
        <v>792</v>
      </c>
      <c r="H389" s="17" t="s">
        <v>1027</v>
      </c>
      <c r="I389" s="12"/>
      <c r="J389" s="12"/>
      <c r="K389" s="12"/>
      <c r="L389" s="12"/>
      <c r="M389" s="113">
        <v>2017</v>
      </c>
      <c r="N389" s="113">
        <v>2020</v>
      </c>
      <c r="O389" s="104">
        <f t="shared" si="110"/>
        <v>67200</v>
      </c>
      <c r="P389" s="121">
        <v>53760</v>
      </c>
      <c r="Q389" s="121">
        <v>0</v>
      </c>
      <c r="R389" s="121">
        <v>13440</v>
      </c>
    </row>
    <row r="390" spans="1:18" ht="54" customHeight="1" x14ac:dyDescent="0.25">
      <c r="A390" s="183" t="s">
        <v>149</v>
      </c>
      <c r="B390" s="160" t="s">
        <v>475</v>
      </c>
      <c r="C390" s="58" t="s">
        <v>960</v>
      </c>
      <c r="D390" s="13" t="s">
        <v>148</v>
      </c>
      <c r="E390" s="13" t="s">
        <v>225</v>
      </c>
      <c r="F390" s="13" t="s">
        <v>937</v>
      </c>
      <c r="G390" s="13" t="s">
        <v>792</v>
      </c>
      <c r="H390" s="17" t="s">
        <v>1027</v>
      </c>
      <c r="I390" s="12"/>
      <c r="J390" s="12"/>
      <c r="K390" s="12"/>
      <c r="L390" s="12"/>
      <c r="M390" s="113">
        <v>2017</v>
      </c>
      <c r="N390" s="113">
        <v>2020</v>
      </c>
      <c r="O390" s="104">
        <f t="shared" si="110"/>
        <v>57580</v>
      </c>
      <c r="P390" s="121">
        <v>46064</v>
      </c>
      <c r="Q390" s="121">
        <v>0</v>
      </c>
      <c r="R390" s="121">
        <v>11516</v>
      </c>
    </row>
    <row r="391" spans="1:18" ht="54" customHeight="1" x14ac:dyDescent="0.25">
      <c r="A391" s="183" t="s">
        <v>959</v>
      </c>
      <c r="B391" s="160" t="s">
        <v>476</v>
      </c>
      <c r="C391" s="58" t="s">
        <v>962</v>
      </c>
      <c r="D391" s="13" t="s">
        <v>148</v>
      </c>
      <c r="E391" s="13" t="s">
        <v>225</v>
      </c>
      <c r="F391" s="13" t="s">
        <v>937</v>
      </c>
      <c r="G391" s="13" t="s">
        <v>792</v>
      </c>
      <c r="H391" s="17" t="s">
        <v>1027</v>
      </c>
      <c r="I391" s="12"/>
      <c r="J391" s="12"/>
      <c r="K391" s="12"/>
      <c r="L391" s="12"/>
      <c r="M391" s="113">
        <v>2017</v>
      </c>
      <c r="N391" s="113">
        <v>2020</v>
      </c>
      <c r="O391" s="104">
        <f t="shared" si="110"/>
        <v>57580</v>
      </c>
      <c r="P391" s="121">
        <v>46064</v>
      </c>
      <c r="Q391" s="121">
        <v>0</v>
      </c>
      <c r="R391" s="121">
        <v>11516</v>
      </c>
    </row>
    <row r="392" spans="1:18" ht="54" customHeight="1" x14ac:dyDescent="0.25">
      <c r="A392" s="183" t="s">
        <v>961</v>
      </c>
      <c r="B392" s="160" t="s">
        <v>477</v>
      </c>
      <c r="C392" s="58" t="s">
        <v>964</v>
      </c>
      <c r="D392" s="13" t="s">
        <v>148</v>
      </c>
      <c r="E392" s="13" t="s">
        <v>225</v>
      </c>
      <c r="F392" s="13" t="s">
        <v>937</v>
      </c>
      <c r="G392" s="13" t="s">
        <v>792</v>
      </c>
      <c r="H392" s="17" t="s">
        <v>1027</v>
      </c>
      <c r="I392" s="12"/>
      <c r="J392" s="12"/>
      <c r="K392" s="12"/>
      <c r="L392" s="12"/>
      <c r="M392" s="113">
        <v>2017</v>
      </c>
      <c r="N392" s="113">
        <v>2020</v>
      </c>
      <c r="O392" s="104">
        <f t="shared" si="110"/>
        <v>67200</v>
      </c>
      <c r="P392" s="121">
        <v>53760</v>
      </c>
      <c r="Q392" s="121">
        <v>0</v>
      </c>
      <c r="R392" s="121">
        <v>13440</v>
      </c>
    </row>
    <row r="393" spans="1:18" ht="54" customHeight="1" x14ac:dyDescent="0.25">
      <c r="A393" s="183" t="s">
        <v>963</v>
      </c>
      <c r="B393" s="160" t="s">
        <v>478</v>
      </c>
      <c r="C393" s="58" t="s">
        <v>966</v>
      </c>
      <c r="D393" s="13" t="s">
        <v>148</v>
      </c>
      <c r="E393" s="13" t="s">
        <v>225</v>
      </c>
      <c r="F393" s="13" t="s">
        <v>937</v>
      </c>
      <c r="G393" s="13" t="s">
        <v>792</v>
      </c>
      <c r="H393" s="17" t="s">
        <v>1027</v>
      </c>
      <c r="I393" s="12"/>
      <c r="J393" s="12"/>
      <c r="K393" s="12"/>
      <c r="L393" s="12"/>
      <c r="M393" s="113">
        <v>2017</v>
      </c>
      <c r="N393" s="113">
        <v>2020</v>
      </c>
      <c r="O393" s="104">
        <f t="shared" si="110"/>
        <v>67180</v>
      </c>
      <c r="P393" s="121">
        <v>53744</v>
      </c>
      <c r="Q393" s="121">
        <v>0</v>
      </c>
      <c r="R393" s="121">
        <v>13436</v>
      </c>
    </row>
    <row r="394" spans="1:18" ht="54" customHeight="1" x14ac:dyDescent="0.25">
      <c r="A394" s="183" t="s">
        <v>965</v>
      </c>
      <c r="B394" s="160" t="s">
        <v>479</v>
      </c>
      <c r="C394" s="58" t="s">
        <v>968</v>
      </c>
      <c r="D394" s="13" t="s">
        <v>148</v>
      </c>
      <c r="E394" s="13" t="s">
        <v>225</v>
      </c>
      <c r="F394" s="13" t="s">
        <v>937</v>
      </c>
      <c r="G394" s="13" t="s">
        <v>792</v>
      </c>
      <c r="H394" s="17" t="s">
        <v>1027</v>
      </c>
      <c r="I394" s="12"/>
      <c r="J394" s="12"/>
      <c r="K394" s="12"/>
      <c r="L394" s="12"/>
      <c r="M394" s="113">
        <v>2017</v>
      </c>
      <c r="N394" s="113">
        <v>2020</v>
      </c>
      <c r="O394" s="104">
        <f t="shared" si="110"/>
        <v>55718</v>
      </c>
      <c r="P394" s="121">
        <v>44574</v>
      </c>
      <c r="Q394" s="121">
        <v>0</v>
      </c>
      <c r="R394" s="121">
        <v>11144</v>
      </c>
    </row>
    <row r="395" spans="1:18" ht="39" customHeight="1" x14ac:dyDescent="0.25">
      <c r="A395" s="183" t="s">
        <v>967</v>
      </c>
      <c r="B395" s="160" t="s">
        <v>480</v>
      </c>
      <c r="C395" s="58" t="s">
        <v>970</v>
      </c>
      <c r="D395" s="13" t="s">
        <v>1022</v>
      </c>
      <c r="E395" s="13" t="s">
        <v>225</v>
      </c>
      <c r="F395" s="13" t="s">
        <v>937</v>
      </c>
      <c r="G395" s="13" t="s">
        <v>792</v>
      </c>
      <c r="H395" s="17" t="s">
        <v>1027</v>
      </c>
      <c r="I395" s="12"/>
      <c r="J395" s="12"/>
      <c r="K395" s="12"/>
      <c r="L395" s="12"/>
      <c r="M395" s="113">
        <v>2017</v>
      </c>
      <c r="N395" s="113">
        <v>2020</v>
      </c>
      <c r="O395" s="104">
        <f t="shared" si="110"/>
        <v>200000</v>
      </c>
      <c r="P395" s="121">
        <v>160000</v>
      </c>
      <c r="Q395" s="121">
        <v>0</v>
      </c>
      <c r="R395" s="121">
        <v>40000</v>
      </c>
    </row>
    <row r="396" spans="1:18" ht="39" customHeight="1" x14ac:dyDescent="0.25">
      <c r="A396" s="183" t="s">
        <v>969</v>
      </c>
      <c r="B396" s="160" t="s">
        <v>481</v>
      </c>
      <c r="C396" s="58" t="s">
        <v>972</v>
      </c>
      <c r="D396" s="13" t="s">
        <v>1022</v>
      </c>
      <c r="E396" s="13" t="s">
        <v>225</v>
      </c>
      <c r="F396" s="13" t="s">
        <v>937</v>
      </c>
      <c r="G396" s="13" t="s">
        <v>792</v>
      </c>
      <c r="H396" s="17" t="s">
        <v>1027</v>
      </c>
      <c r="I396" s="12"/>
      <c r="J396" s="12"/>
      <c r="K396" s="12"/>
      <c r="L396" s="12"/>
      <c r="M396" s="113">
        <v>2017</v>
      </c>
      <c r="N396" s="113">
        <v>2020</v>
      </c>
      <c r="O396" s="104">
        <f t="shared" si="110"/>
        <v>79445</v>
      </c>
      <c r="P396" s="121">
        <v>63556</v>
      </c>
      <c r="Q396" s="121">
        <v>0</v>
      </c>
      <c r="R396" s="121">
        <v>15889</v>
      </c>
    </row>
    <row r="397" spans="1:18" ht="39" customHeight="1" x14ac:dyDescent="0.25">
      <c r="A397" s="183" t="s">
        <v>971</v>
      </c>
      <c r="B397" s="160" t="s">
        <v>482</v>
      </c>
      <c r="C397" s="58" t="s">
        <v>983</v>
      </c>
      <c r="D397" s="13" t="s">
        <v>1031</v>
      </c>
      <c r="E397" s="13" t="s">
        <v>225</v>
      </c>
      <c r="F397" s="13" t="s">
        <v>179</v>
      </c>
      <c r="G397" s="13" t="s">
        <v>792</v>
      </c>
      <c r="H397" s="17" t="s">
        <v>1027</v>
      </c>
      <c r="I397" s="12"/>
      <c r="J397" s="12"/>
      <c r="K397" s="12"/>
      <c r="L397" s="12"/>
      <c r="M397" s="113">
        <v>2017</v>
      </c>
      <c r="N397" s="113">
        <v>2019</v>
      </c>
      <c r="O397" s="104">
        <f t="shared" si="110"/>
        <v>250000</v>
      </c>
      <c r="P397" s="121">
        <v>200000</v>
      </c>
      <c r="Q397" s="121">
        <v>0</v>
      </c>
      <c r="R397" s="121">
        <v>50000</v>
      </c>
    </row>
    <row r="398" spans="1:18" ht="39" customHeight="1" x14ac:dyDescent="0.25">
      <c r="A398" s="183" t="s">
        <v>976</v>
      </c>
      <c r="B398" s="160" t="s">
        <v>483</v>
      </c>
      <c r="C398" s="58" t="s">
        <v>984</v>
      </c>
      <c r="D398" s="13" t="s">
        <v>1031</v>
      </c>
      <c r="E398" s="13" t="s">
        <v>225</v>
      </c>
      <c r="F398" s="13" t="s">
        <v>179</v>
      </c>
      <c r="G398" s="13" t="s">
        <v>792</v>
      </c>
      <c r="H398" s="17" t="s">
        <v>1027</v>
      </c>
      <c r="I398" s="12"/>
      <c r="J398" s="12"/>
      <c r="K398" s="12"/>
      <c r="L398" s="12"/>
      <c r="M398" s="113">
        <v>2017</v>
      </c>
      <c r="N398" s="113">
        <v>2020</v>
      </c>
      <c r="O398" s="104">
        <f t="shared" si="110"/>
        <v>250000</v>
      </c>
      <c r="P398" s="121">
        <v>200000</v>
      </c>
      <c r="Q398" s="121">
        <v>0</v>
      </c>
      <c r="R398" s="121">
        <v>50000</v>
      </c>
    </row>
    <row r="399" spans="1:18" ht="39" customHeight="1" x14ac:dyDescent="0.25">
      <c r="A399" s="183" t="s">
        <v>977</v>
      </c>
      <c r="B399" s="160" t="s">
        <v>484</v>
      </c>
      <c r="C399" s="58" t="s">
        <v>985</v>
      </c>
      <c r="D399" s="13" t="s">
        <v>1031</v>
      </c>
      <c r="E399" s="13" t="s">
        <v>225</v>
      </c>
      <c r="F399" s="13" t="s">
        <v>179</v>
      </c>
      <c r="G399" s="13" t="s">
        <v>792</v>
      </c>
      <c r="H399" s="17" t="s">
        <v>1027</v>
      </c>
      <c r="I399" s="12"/>
      <c r="J399" s="12"/>
      <c r="K399" s="12"/>
      <c r="L399" s="12"/>
      <c r="M399" s="113">
        <v>2017</v>
      </c>
      <c r="N399" s="113">
        <v>2019</v>
      </c>
      <c r="O399" s="104">
        <f t="shared" si="110"/>
        <v>470568</v>
      </c>
      <c r="P399" s="121">
        <v>200000</v>
      </c>
      <c r="Q399" s="121">
        <v>0</v>
      </c>
      <c r="R399" s="121">
        <v>270568</v>
      </c>
    </row>
    <row r="400" spans="1:18" ht="39" customHeight="1" x14ac:dyDescent="0.25">
      <c r="A400" s="183" t="s">
        <v>978</v>
      </c>
      <c r="B400" s="160" t="s">
        <v>485</v>
      </c>
      <c r="C400" s="58" t="s">
        <v>178</v>
      </c>
      <c r="D400" s="13" t="s">
        <v>1031</v>
      </c>
      <c r="E400" s="13" t="s">
        <v>225</v>
      </c>
      <c r="F400" s="13" t="s">
        <v>179</v>
      </c>
      <c r="G400" s="13" t="s">
        <v>792</v>
      </c>
      <c r="H400" s="17" t="s">
        <v>1027</v>
      </c>
      <c r="I400" s="12"/>
      <c r="J400" s="12"/>
      <c r="K400" s="12"/>
      <c r="L400" s="12"/>
      <c r="M400" s="113">
        <v>2017</v>
      </c>
      <c r="N400" s="113">
        <v>2019</v>
      </c>
      <c r="O400" s="104">
        <f t="shared" si="110"/>
        <v>371945</v>
      </c>
      <c r="P400" s="121">
        <v>200000</v>
      </c>
      <c r="Q400" s="121">
        <v>0</v>
      </c>
      <c r="R400" s="121">
        <v>171945</v>
      </c>
    </row>
    <row r="401" spans="1:18" ht="39" customHeight="1" x14ac:dyDescent="0.25">
      <c r="A401" s="183" t="s">
        <v>979</v>
      </c>
      <c r="B401" s="160" t="s">
        <v>486</v>
      </c>
      <c r="C401" s="58" t="s">
        <v>986</v>
      </c>
      <c r="D401" s="13" t="s">
        <v>1031</v>
      </c>
      <c r="E401" s="13" t="s">
        <v>225</v>
      </c>
      <c r="F401" s="13" t="s">
        <v>179</v>
      </c>
      <c r="G401" s="13" t="s">
        <v>792</v>
      </c>
      <c r="H401" s="17" t="s">
        <v>1027</v>
      </c>
      <c r="I401" s="12"/>
      <c r="J401" s="12"/>
      <c r="K401" s="12"/>
      <c r="L401" s="12"/>
      <c r="M401" s="113">
        <v>2017</v>
      </c>
      <c r="N401" s="113">
        <v>2020</v>
      </c>
      <c r="O401" s="104">
        <f t="shared" si="110"/>
        <v>250000</v>
      </c>
      <c r="P401" s="121">
        <v>200000</v>
      </c>
      <c r="Q401" s="121">
        <v>0</v>
      </c>
      <c r="R401" s="121">
        <v>50000</v>
      </c>
    </row>
    <row r="402" spans="1:18" ht="39" customHeight="1" x14ac:dyDescent="0.25">
      <c r="A402" s="183" t="s">
        <v>980</v>
      </c>
      <c r="B402" s="160" t="s">
        <v>487</v>
      </c>
      <c r="C402" s="58" t="s">
        <v>987</v>
      </c>
      <c r="D402" s="13" t="s">
        <v>1031</v>
      </c>
      <c r="E402" s="13" t="s">
        <v>225</v>
      </c>
      <c r="F402" s="13" t="s">
        <v>179</v>
      </c>
      <c r="G402" s="13" t="s">
        <v>792</v>
      </c>
      <c r="H402" s="17" t="s">
        <v>1027</v>
      </c>
      <c r="I402" s="12"/>
      <c r="J402" s="12"/>
      <c r="K402" s="12"/>
      <c r="L402" s="12"/>
      <c r="M402" s="113">
        <v>2017</v>
      </c>
      <c r="N402" s="113">
        <v>2020</v>
      </c>
      <c r="O402" s="104">
        <f t="shared" si="110"/>
        <v>252278</v>
      </c>
      <c r="P402" s="121">
        <v>199761</v>
      </c>
      <c r="Q402" s="121">
        <v>0</v>
      </c>
      <c r="R402" s="121">
        <v>52517</v>
      </c>
    </row>
    <row r="403" spans="1:18" ht="39" customHeight="1" x14ac:dyDescent="0.25">
      <c r="A403" s="183" t="s">
        <v>981</v>
      </c>
      <c r="B403" s="160" t="s">
        <v>488</v>
      </c>
      <c r="C403" s="58" t="s">
        <v>988</v>
      </c>
      <c r="D403" s="13" t="s">
        <v>1031</v>
      </c>
      <c r="E403" s="13" t="s">
        <v>225</v>
      </c>
      <c r="F403" s="13" t="s">
        <v>179</v>
      </c>
      <c r="G403" s="13" t="s">
        <v>792</v>
      </c>
      <c r="H403" s="17" t="s">
        <v>1027</v>
      </c>
      <c r="I403" s="12"/>
      <c r="J403" s="12"/>
      <c r="K403" s="12"/>
      <c r="L403" s="12"/>
      <c r="M403" s="113">
        <v>2017</v>
      </c>
      <c r="N403" s="113">
        <v>2020</v>
      </c>
      <c r="O403" s="104">
        <f t="shared" si="110"/>
        <v>848721</v>
      </c>
      <c r="P403" s="121">
        <v>200000</v>
      </c>
      <c r="Q403" s="121">
        <v>0</v>
      </c>
      <c r="R403" s="121">
        <v>648721</v>
      </c>
    </row>
    <row r="404" spans="1:18" ht="39" customHeight="1" x14ac:dyDescent="0.25">
      <c r="A404" s="183" t="s">
        <v>982</v>
      </c>
      <c r="B404" s="160" t="s">
        <v>489</v>
      </c>
      <c r="C404" s="58" t="s">
        <v>177</v>
      </c>
      <c r="D404" s="13" t="s">
        <v>1031</v>
      </c>
      <c r="E404" s="13" t="s">
        <v>225</v>
      </c>
      <c r="F404" s="13" t="s">
        <v>179</v>
      </c>
      <c r="G404" s="13" t="s">
        <v>792</v>
      </c>
      <c r="H404" s="17" t="s">
        <v>1027</v>
      </c>
      <c r="I404" s="12"/>
      <c r="J404" s="12"/>
      <c r="K404" s="12"/>
      <c r="L404" s="12"/>
      <c r="M404" s="113">
        <v>2017</v>
      </c>
      <c r="N404" s="113">
        <v>2019</v>
      </c>
      <c r="O404" s="104">
        <f t="shared" si="110"/>
        <v>250000</v>
      </c>
      <c r="P404" s="121">
        <v>200000</v>
      </c>
      <c r="Q404" s="121">
        <v>0</v>
      </c>
      <c r="R404" s="121">
        <v>50000</v>
      </c>
    </row>
    <row r="405" spans="1:18" ht="39" customHeight="1" x14ac:dyDescent="0.25">
      <c r="A405" s="244" t="s">
        <v>1481</v>
      </c>
      <c r="B405" s="252"/>
      <c r="C405" s="244" t="s">
        <v>1177</v>
      </c>
      <c r="D405" s="252"/>
      <c r="E405" s="252"/>
      <c r="F405" s="252"/>
      <c r="G405" s="252"/>
      <c r="H405" s="252"/>
      <c r="I405" s="252"/>
      <c r="J405" s="252"/>
      <c r="K405" s="252"/>
      <c r="L405" s="252"/>
      <c r="M405" s="251"/>
      <c r="N405" s="251"/>
      <c r="O405" s="257">
        <v>0</v>
      </c>
      <c r="P405" s="257">
        <v>0</v>
      </c>
      <c r="Q405" s="257">
        <v>0</v>
      </c>
      <c r="R405" s="257">
        <v>0</v>
      </c>
    </row>
    <row r="406" spans="1:18" ht="54.75" customHeight="1" x14ac:dyDescent="0.25">
      <c r="A406" s="234" t="s">
        <v>1087</v>
      </c>
      <c r="B406" s="213"/>
      <c r="C406" s="234" t="s">
        <v>1170</v>
      </c>
      <c r="D406" s="213"/>
      <c r="E406" s="213"/>
      <c r="F406" s="213"/>
      <c r="G406" s="213"/>
      <c r="H406" s="213"/>
      <c r="I406" s="213"/>
      <c r="J406" s="213"/>
      <c r="K406" s="213"/>
      <c r="L406" s="213"/>
      <c r="M406" s="237"/>
      <c r="N406" s="237"/>
      <c r="O406" s="235">
        <f t="shared" ref="O406:R406" si="111">O407+O408+O409</f>
        <v>0</v>
      </c>
      <c r="P406" s="235">
        <f t="shared" ref="P406:Q406" si="112">P407+P408+P409</f>
        <v>0</v>
      </c>
      <c r="Q406" s="235">
        <f t="shared" si="112"/>
        <v>0</v>
      </c>
      <c r="R406" s="235">
        <f t="shared" si="111"/>
        <v>0</v>
      </c>
    </row>
    <row r="407" spans="1:18" ht="39" customHeight="1" x14ac:dyDescent="0.25">
      <c r="A407" s="244" t="s">
        <v>1172</v>
      </c>
      <c r="B407" s="252"/>
      <c r="C407" s="244" t="s">
        <v>1178</v>
      </c>
      <c r="D407" s="252"/>
      <c r="E407" s="252"/>
      <c r="F407" s="252"/>
      <c r="G407" s="252"/>
      <c r="H407" s="252"/>
      <c r="I407" s="252"/>
      <c r="J407" s="252"/>
      <c r="K407" s="252"/>
      <c r="L407" s="252"/>
      <c r="M407" s="251"/>
      <c r="N407" s="251"/>
      <c r="O407" s="257">
        <v>0</v>
      </c>
      <c r="P407" s="257">
        <v>0</v>
      </c>
      <c r="Q407" s="257">
        <v>0</v>
      </c>
      <c r="R407" s="257">
        <v>0</v>
      </c>
    </row>
    <row r="408" spans="1:18" ht="39" customHeight="1" x14ac:dyDescent="0.25">
      <c r="A408" s="244" t="s">
        <v>1173</v>
      </c>
      <c r="B408" s="252"/>
      <c r="C408" s="244" t="s">
        <v>1179</v>
      </c>
      <c r="D408" s="252"/>
      <c r="E408" s="252"/>
      <c r="F408" s="252"/>
      <c r="G408" s="252"/>
      <c r="H408" s="252"/>
      <c r="I408" s="252"/>
      <c r="J408" s="252"/>
      <c r="K408" s="252"/>
      <c r="L408" s="252"/>
      <c r="M408" s="251"/>
      <c r="N408" s="251"/>
      <c r="O408" s="257">
        <v>0</v>
      </c>
      <c r="P408" s="257">
        <v>0</v>
      </c>
      <c r="Q408" s="257">
        <v>0</v>
      </c>
      <c r="R408" s="257">
        <v>0</v>
      </c>
    </row>
    <row r="409" spans="1:18" ht="53.25" customHeight="1" x14ac:dyDescent="0.25">
      <c r="A409" s="244" t="s">
        <v>1174</v>
      </c>
      <c r="B409" s="252"/>
      <c r="C409" s="244" t="s">
        <v>1180</v>
      </c>
      <c r="D409" s="252"/>
      <c r="E409" s="252"/>
      <c r="F409" s="252"/>
      <c r="G409" s="252"/>
      <c r="H409" s="252"/>
      <c r="I409" s="252"/>
      <c r="J409" s="252"/>
      <c r="K409" s="252"/>
      <c r="L409" s="252"/>
      <c r="M409" s="251"/>
      <c r="N409" s="251"/>
      <c r="O409" s="257">
        <v>0</v>
      </c>
      <c r="P409" s="257">
        <v>0</v>
      </c>
      <c r="Q409" s="257">
        <v>0</v>
      </c>
      <c r="R409" s="257">
        <v>0</v>
      </c>
    </row>
    <row r="410" spans="1:18" ht="39" customHeight="1" x14ac:dyDescent="0.25">
      <c r="A410" s="217" t="s">
        <v>1088</v>
      </c>
      <c r="B410" s="221"/>
      <c r="C410" s="217" t="s">
        <v>1089</v>
      </c>
      <c r="D410" s="221"/>
      <c r="E410" s="221"/>
      <c r="F410" s="221"/>
      <c r="G410" s="221"/>
      <c r="H410" s="221"/>
      <c r="I410" s="221"/>
      <c r="J410" s="221"/>
      <c r="K410" s="221"/>
      <c r="L410" s="221"/>
      <c r="M410" s="222"/>
      <c r="N410" s="222"/>
      <c r="O410" s="220">
        <f>O411+O477</f>
        <v>98600069.820000008</v>
      </c>
      <c r="P410" s="220">
        <f>P411+P477</f>
        <v>58904111.659999996</v>
      </c>
      <c r="Q410" s="220">
        <f>Q411+Q477</f>
        <v>200000</v>
      </c>
      <c r="R410" s="220">
        <f>R411+R477</f>
        <v>39495961.159999996</v>
      </c>
    </row>
    <row r="411" spans="1:18" ht="39" customHeight="1" x14ac:dyDescent="0.25">
      <c r="A411" s="223" t="s">
        <v>1090</v>
      </c>
      <c r="B411" s="224"/>
      <c r="C411" s="223" t="s">
        <v>1091</v>
      </c>
      <c r="D411" s="224"/>
      <c r="E411" s="224"/>
      <c r="F411" s="224"/>
      <c r="G411" s="224"/>
      <c r="H411" s="224"/>
      <c r="I411" s="224"/>
      <c r="J411" s="224"/>
      <c r="K411" s="224"/>
      <c r="L411" s="224"/>
      <c r="M411" s="227"/>
      <c r="N411" s="227"/>
      <c r="O411" s="226">
        <f t="shared" ref="O411:R411" si="113">O412+O425+O447+O456</f>
        <v>98438995.410000011</v>
      </c>
      <c r="P411" s="226">
        <f t="shared" ref="P411:Q411" si="114">P412+P425+P447+P456</f>
        <v>58767198.43</v>
      </c>
      <c r="Q411" s="226">
        <f t="shared" si="114"/>
        <v>200000</v>
      </c>
      <c r="R411" s="226">
        <f t="shared" si="113"/>
        <v>39471799.979999997</v>
      </c>
    </row>
    <row r="412" spans="1:18" ht="58.5" customHeight="1" x14ac:dyDescent="0.25">
      <c r="A412" s="212" t="s">
        <v>1093</v>
      </c>
      <c r="B412" s="233"/>
      <c r="C412" s="212" t="s">
        <v>1096</v>
      </c>
      <c r="D412" s="233"/>
      <c r="E412" s="233"/>
      <c r="F412" s="233"/>
      <c r="G412" s="233"/>
      <c r="H412" s="233"/>
      <c r="I412" s="233"/>
      <c r="J412" s="233"/>
      <c r="K412" s="233"/>
      <c r="L412" s="233"/>
      <c r="M412" s="236"/>
      <c r="N412" s="236"/>
      <c r="O412" s="235">
        <f>O413+O421+O422+O424</f>
        <v>19201393.120000001</v>
      </c>
      <c r="P412" s="235">
        <f t="shared" ref="P412:Q412" si="115">P413+P421+P422+P424</f>
        <v>16321166.24</v>
      </c>
      <c r="Q412" s="235">
        <f t="shared" si="115"/>
        <v>0</v>
      </c>
      <c r="R412" s="235">
        <f t="shared" ref="R412" si="116">R413+R421+R422+R424</f>
        <v>2880226.88</v>
      </c>
    </row>
    <row r="413" spans="1:18" ht="39" customHeight="1" x14ac:dyDescent="0.25">
      <c r="A413" s="244" t="s">
        <v>1182</v>
      </c>
      <c r="B413" s="245"/>
      <c r="C413" s="244" t="s">
        <v>1185</v>
      </c>
      <c r="D413" s="245"/>
      <c r="E413" s="245"/>
      <c r="F413" s="245"/>
      <c r="G413" s="245"/>
      <c r="H413" s="245"/>
      <c r="I413" s="245"/>
      <c r="J413" s="245"/>
      <c r="K413" s="245"/>
      <c r="L413" s="245"/>
      <c r="M413" s="247"/>
      <c r="N413" s="247"/>
      <c r="O413" s="249">
        <f>SUM(O414:O420)</f>
        <v>17138438.120000001</v>
      </c>
      <c r="P413" s="249">
        <f t="shared" ref="P413:R413" si="117">SUM(P414:P420)</f>
        <v>14567654.24</v>
      </c>
      <c r="Q413" s="249">
        <f t="shared" si="117"/>
        <v>0</v>
      </c>
      <c r="R413" s="249">
        <f t="shared" si="117"/>
        <v>2570783.88</v>
      </c>
    </row>
    <row r="414" spans="1:18" ht="39" customHeight="1" x14ac:dyDescent="0.25">
      <c r="A414" s="29" t="s">
        <v>623</v>
      </c>
      <c r="B414" s="160" t="s">
        <v>490</v>
      </c>
      <c r="C414" s="29" t="s">
        <v>545</v>
      </c>
      <c r="D414" s="31" t="s">
        <v>1028</v>
      </c>
      <c r="E414" s="31" t="s">
        <v>534</v>
      </c>
      <c r="F414" s="31" t="s">
        <v>935</v>
      </c>
      <c r="G414" s="11" t="s">
        <v>879</v>
      </c>
      <c r="H414" s="31" t="s">
        <v>1027</v>
      </c>
      <c r="I414" s="31"/>
      <c r="J414" s="31"/>
      <c r="K414" s="31"/>
      <c r="L414" s="31"/>
      <c r="M414" s="115">
        <v>2017</v>
      </c>
      <c r="N414" s="115">
        <v>2018</v>
      </c>
      <c r="O414" s="102">
        <f>P414+Q414+R414</f>
        <v>1617886.98</v>
      </c>
      <c r="P414" s="102">
        <v>1375203.93</v>
      </c>
      <c r="Q414" s="88">
        <v>0</v>
      </c>
      <c r="R414" s="102">
        <v>242683.05</v>
      </c>
    </row>
    <row r="415" spans="1:18" ht="39" customHeight="1" x14ac:dyDescent="0.25">
      <c r="A415" s="29" t="s">
        <v>624</v>
      </c>
      <c r="B415" s="160" t="s">
        <v>491</v>
      </c>
      <c r="C415" s="19" t="s">
        <v>886</v>
      </c>
      <c r="D415" s="12" t="s">
        <v>927</v>
      </c>
      <c r="E415" s="16" t="s">
        <v>534</v>
      </c>
      <c r="F415" s="16" t="s">
        <v>936</v>
      </c>
      <c r="G415" s="11" t="s">
        <v>879</v>
      </c>
      <c r="H415" s="16" t="s">
        <v>1027</v>
      </c>
      <c r="I415" s="16"/>
      <c r="J415" s="16"/>
      <c r="K415" s="16"/>
      <c r="L415" s="16"/>
      <c r="M415" s="115">
        <v>2017</v>
      </c>
      <c r="N415" s="131">
        <v>2018</v>
      </c>
      <c r="O415" s="102">
        <f t="shared" ref="O415:O420" si="118">P415+Q415+R415</f>
        <v>1885249</v>
      </c>
      <c r="P415" s="120">
        <v>1602462</v>
      </c>
      <c r="Q415" s="121">
        <v>0</v>
      </c>
      <c r="R415" s="121">
        <v>282787</v>
      </c>
    </row>
    <row r="416" spans="1:18" ht="39" customHeight="1" x14ac:dyDescent="0.25">
      <c r="A416" s="29" t="s">
        <v>625</v>
      </c>
      <c r="B416" s="535" t="s">
        <v>492</v>
      </c>
      <c r="C416" s="23" t="s">
        <v>906</v>
      </c>
      <c r="D416" s="11" t="s">
        <v>573</v>
      </c>
      <c r="E416" s="39" t="s">
        <v>534</v>
      </c>
      <c r="F416" s="11" t="s">
        <v>894</v>
      </c>
      <c r="G416" s="31" t="s">
        <v>879</v>
      </c>
      <c r="H416" s="22" t="s">
        <v>1027</v>
      </c>
      <c r="I416" s="11" t="s">
        <v>578</v>
      </c>
      <c r="J416" s="11"/>
      <c r="K416" s="11"/>
      <c r="L416" s="39"/>
      <c r="M416" s="115">
        <v>2017</v>
      </c>
      <c r="N416" s="116">
        <v>2020</v>
      </c>
      <c r="O416" s="102">
        <f t="shared" si="118"/>
        <v>5656244</v>
      </c>
      <c r="P416" s="122">
        <v>4807807</v>
      </c>
      <c r="Q416" s="122">
        <v>0</v>
      </c>
      <c r="R416" s="122">
        <v>848437</v>
      </c>
    </row>
    <row r="417" spans="1:18" ht="39" customHeight="1" x14ac:dyDescent="0.25">
      <c r="A417" s="132" t="s">
        <v>932</v>
      </c>
      <c r="B417" s="160" t="s">
        <v>493</v>
      </c>
      <c r="C417" s="133" t="s">
        <v>845</v>
      </c>
      <c r="D417" s="67" t="s">
        <v>1031</v>
      </c>
      <c r="E417" s="67" t="s">
        <v>534</v>
      </c>
      <c r="F417" s="67" t="s">
        <v>929</v>
      </c>
      <c r="G417" s="67" t="s">
        <v>879</v>
      </c>
      <c r="H417" s="99" t="s">
        <v>1027</v>
      </c>
      <c r="I417" s="99"/>
      <c r="J417" s="99"/>
      <c r="K417" s="99"/>
      <c r="L417" s="99"/>
      <c r="M417" s="115">
        <v>2017</v>
      </c>
      <c r="N417" s="107">
        <v>2018</v>
      </c>
      <c r="O417" s="102">
        <f t="shared" si="118"/>
        <v>2401042.67</v>
      </c>
      <c r="P417" s="102">
        <v>2040886.27</v>
      </c>
      <c r="Q417" s="104">
        <v>0</v>
      </c>
      <c r="R417" s="102">
        <v>360156.4</v>
      </c>
    </row>
    <row r="418" spans="1:18" ht="39" customHeight="1" x14ac:dyDescent="0.25">
      <c r="A418" s="132" t="s">
        <v>933</v>
      </c>
      <c r="B418" s="160" t="s">
        <v>494</v>
      </c>
      <c r="C418" s="133" t="s">
        <v>99</v>
      </c>
      <c r="D418" s="67" t="s">
        <v>934</v>
      </c>
      <c r="E418" s="67" t="s">
        <v>534</v>
      </c>
      <c r="F418" s="8" t="s">
        <v>57</v>
      </c>
      <c r="G418" s="67" t="s">
        <v>879</v>
      </c>
      <c r="H418" s="99" t="s">
        <v>1027</v>
      </c>
      <c r="I418" s="99"/>
      <c r="J418" s="99"/>
      <c r="K418" s="99"/>
      <c r="L418" s="99"/>
      <c r="M418" s="115">
        <v>2017</v>
      </c>
      <c r="N418" s="107">
        <v>2018</v>
      </c>
      <c r="O418" s="102">
        <f t="shared" si="118"/>
        <v>2162915.41</v>
      </c>
      <c r="P418" s="102">
        <v>1838460</v>
      </c>
      <c r="Q418" s="104">
        <v>0</v>
      </c>
      <c r="R418" s="104">
        <v>324455.40999999997</v>
      </c>
    </row>
    <row r="419" spans="1:18" ht="39" customHeight="1" x14ac:dyDescent="0.25">
      <c r="A419" s="132" t="s">
        <v>907</v>
      </c>
      <c r="B419" s="160" t="s">
        <v>495</v>
      </c>
      <c r="C419" s="134" t="s">
        <v>923</v>
      </c>
      <c r="D419" s="11" t="s">
        <v>1022</v>
      </c>
      <c r="E419" s="11" t="s">
        <v>534</v>
      </c>
      <c r="F419" s="11" t="s">
        <v>937</v>
      </c>
      <c r="G419" s="67" t="s">
        <v>879</v>
      </c>
      <c r="H419" s="22" t="s">
        <v>1027</v>
      </c>
      <c r="I419" s="22"/>
      <c r="J419" s="22"/>
      <c r="K419" s="22"/>
      <c r="L419" s="22"/>
      <c r="M419" s="115">
        <v>2017</v>
      </c>
      <c r="N419" s="107">
        <v>2019</v>
      </c>
      <c r="O419" s="102">
        <f t="shared" si="118"/>
        <v>1424789.5</v>
      </c>
      <c r="P419" s="135">
        <v>1211071.07</v>
      </c>
      <c r="Q419" s="104">
        <v>0</v>
      </c>
      <c r="R419" s="104">
        <v>213718.43</v>
      </c>
    </row>
    <row r="420" spans="1:18" ht="39" customHeight="1" x14ac:dyDescent="0.25">
      <c r="A420" s="136" t="s">
        <v>942</v>
      </c>
      <c r="B420" s="160" t="s">
        <v>496</v>
      </c>
      <c r="C420" s="137" t="s">
        <v>947</v>
      </c>
      <c r="D420" s="139" t="s">
        <v>1030</v>
      </c>
      <c r="E420" s="139" t="s">
        <v>534</v>
      </c>
      <c r="F420" s="139" t="s">
        <v>925</v>
      </c>
      <c r="G420" s="139" t="s">
        <v>879</v>
      </c>
      <c r="H420" s="138" t="s">
        <v>1027</v>
      </c>
      <c r="I420" s="138"/>
      <c r="J420" s="138"/>
      <c r="K420" s="138"/>
      <c r="L420" s="138"/>
      <c r="M420" s="115">
        <v>2017</v>
      </c>
      <c r="N420" s="109">
        <v>2018</v>
      </c>
      <c r="O420" s="102">
        <f t="shared" si="118"/>
        <v>1990310.56</v>
      </c>
      <c r="P420" s="104">
        <v>1691763.97</v>
      </c>
      <c r="Q420" s="104">
        <v>0</v>
      </c>
      <c r="R420" s="104">
        <v>298546.59000000003</v>
      </c>
    </row>
    <row r="421" spans="1:18" ht="57.75" customHeight="1" x14ac:dyDescent="0.25">
      <c r="A421" s="244" t="s">
        <v>1183</v>
      </c>
      <c r="B421" s="245"/>
      <c r="C421" s="244" t="s">
        <v>1186</v>
      </c>
      <c r="D421" s="245"/>
      <c r="E421" s="245"/>
      <c r="F421" s="245"/>
      <c r="G421" s="245"/>
      <c r="H421" s="245"/>
      <c r="I421" s="245"/>
      <c r="J421" s="245"/>
      <c r="K421" s="245"/>
      <c r="L421" s="245"/>
      <c r="M421" s="247"/>
      <c r="N421" s="247"/>
      <c r="O421" s="257">
        <v>0</v>
      </c>
      <c r="P421" s="257">
        <v>0</v>
      </c>
      <c r="Q421" s="257">
        <v>0</v>
      </c>
      <c r="R421" s="257">
        <v>0</v>
      </c>
    </row>
    <row r="422" spans="1:18" ht="39" customHeight="1" x14ac:dyDescent="0.25">
      <c r="A422" s="244" t="s">
        <v>1184</v>
      </c>
      <c r="B422" s="245"/>
      <c r="C422" s="244" t="s">
        <v>1187</v>
      </c>
      <c r="D422" s="245"/>
      <c r="E422" s="245"/>
      <c r="F422" s="245"/>
      <c r="G422" s="245"/>
      <c r="H422" s="245"/>
      <c r="I422" s="245"/>
      <c r="J422" s="245"/>
      <c r="K422" s="245"/>
      <c r="L422" s="245"/>
      <c r="M422" s="247"/>
      <c r="N422" s="247"/>
      <c r="O422" s="249">
        <f t="shared" ref="O422:R422" si="119">SUM(O423:O423)</f>
        <v>2062955</v>
      </c>
      <c r="P422" s="249">
        <f t="shared" si="119"/>
        <v>1753512</v>
      </c>
      <c r="Q422" s="249">
        <f t="shared" si="119"/>
        <v>0</v>
      </c>
      <c r="R422" s="249">
        <f t="shared" si="119"/>
        <v>309443</v>
      </c>
    </row>
    <row r="423" spans="1:18" ht="39" customHeight="1" x14ac:dyDescent="0.25">
      <c r="A423" s="37" t="s">
        <v>626</v>
      </c>
      <c r="B423" s="535" t="s">
        <v>497</v>
      </c>
      <c r="C423" s="23" t="s">
        <v>908</v>
      </c>
      <c r="D423" s="11" t="s">
        <v>573</v>
      </c>
      <c r="E423" s="39" t="s">
        <v>534</v>
      </c>
      <c r="F423" s="11" t="s">
        <v>894</v>
      </c>
      <c r="G423" s="67" t="s">
        <v>909</v>
      </c>
      <c r="H423" s="39" t="s">
        <v>1033</v>
      </c>
      <c r="I423" s="39" t="s">
        <v>578</v>
      </c>
      <c r="J423" s="39"/>
      <c r="K423" s="39"/>
      <c r="L423" s="39"/>
      <c r="M423" s="94">
        <v>2016</v>
      </c>
      <c r="N423" s="116">
        <v>2018</v>
      </c>
      <c r="O423" s="102">
        <f>P423+Q423+R423</f>
        <v>2062955</v>
      </c>
      <c r="P423" s="104">
        <v>1753512</v>
      </c>
      <c r="Q423" s="104">
        <v>0</v>
      </c>
      <c r="R423" s="104">
        <v>309443</v>
      </c>
    </row>
    <row r="424" spans="1:18" ht="39" customHeight="1" x14ac:dyDescent="0.25">
      <c r="A424" s="244" t="s">
        <v>1482</v>
      </c>
      <c r="B424" s="245"/>
      <c r="C424" s="244" t="s">
        <v>1188</v>
      </c>
      <c r="D424" s="245"/>
      <c r="E424" s="245"/>
      <c r="F424" s="245"/>
      <c r="G424" s="245"/>
      <c r="H424" s="245"/>
      <c r="I424" s="245"/>
      <c r="J424" s="245"/>
      <c r="K424" s="245"/>
      <c r="L424" s="245"/>
      <c r="M424" s="247"/>
      <c r="N424" s="247"/>
      <c r="O424" s="257">
        <v>0</v>
      </c>
      <c r="P424" s="257">
        <v>0</v>
      </c>
      <c r="Q424" s="257">
        <v>0</v>
      </c>
      <c r="R424" s="257">
        <v>0</v>
      </c>
    </row>
    <row r="425" spans="1:18" ht="39" customHeight="1" x14ac:dyDescent="0.25">
      <c r="A425" s="212" t="s">
        <v>1092</v>
      </c>
      <c r="B425" s="233"/>
      <c r="C425" s="212" t="s">
        <v>1181</v>
      </c>
      <c r="D425" s="233"/>
      <c r="E425" s="233"/>
      <c r="F425" s="233"/>
      <c r="G425" s="233"/>
      <c r="H425" s="233"/>
      <c r="I425" s="233"/>
      <c r="J425" s="233"/>
      <c r="K425" s="233"/>
      <c r="L425" s="233"/>
      <c r="M425" s="236"/>
      <c r="N425" s="236"/>
      <c r="O425" s="235">
        <f t="shared" ref="O425:R425" si="120">O426+O430+O446</f>
        <v>65142016.680000007</v>
      </c>
      <c r="P425" s="235">
        <f t="shared" ref="P425:Q425" si="121">P426+P430+P446</f>
        <v>30844629.769999996</v>
      </c>
      <c r="Q425" s="235">
        <f t="shared" si="121"/>
        <v>0</v>
      </c>
      <c r="R425" s="235">
        <f t="shared" si="120"/>
        <v>34297386.909999996</v>
      </c>
    </row>
    <row r="426" spans="1:18" ht="39" customHeight="1" x14ac:dyDescent="0.25">
      <c r="A426" s="244" t="s">
        <v>1189</v>
      </c>
      <c r="B426" s="245"/>
      <c r="C426" s="244" t="s">
        <v>1192</v>
      </c>
      <c r="D426" s="245"/>
      <c r="E426" s="245"/>
      <c r="F426" s="245"/>
      <c r="G426" s="245"/>
      <c r="H426" s="245"/>
      <c r="I426" s="245"/>
      <c r="J426" s="245"/>
      <c r="K426" s="245"/>
      <c r="L426" s="245"/>
      <c r="M426" s="247"/>
      <c r="N426" s="247"/>
      <c r="O426" s="249">
        <f>SUM(O427:O429)</f>
        <v>7096957.0700000003</v>
      </c>
      <c r="P426" s="249">
        <f t="shared" ref="P426:R426" si="122">SUM(P427:P429)</f>
        <v>3316425.16</v>
      </c>
      <c r="Q426" s="249">
        <f t="shared" si="122"/>
        <v>0</v>
      </c>
      <c r="R426" s="249">
        <f t="shared" si="122"/>
        <v>3780531.9099999997</v>
      </c>
    </row>
    <row r="427" spans="1:18" ht="39" customHeight="1" x14ac:dyDescent="0.25">
      <c r="A427" s="29" t="s">
        <v>11</v>
      </c>
      <c r="B427" s="160" t="s">
        <v>498</v>
      </c>
      <c r="C427" s="19" t="s">
        <v>5</v>
      </c>
      <c r="D427" s="16" t="s">
        <v>1123</v>
      </c>
      <c r="E427" s="12" t="s">
        <v>534</v>
      </c>
      <c r="F427" s="16" t="s">
        <v>936</v>
      </c>
      <c r="G427" s="11" t="s">
        <v>818</v>
      </c>
      <c r="H427" s="20" t="s">
        <v>1027</v>
      </c>
      <c r="I427" s="16"/>
      <c r="J427" s="16"/>
      <c r="K427" s="16"/>
      <c r="L427" s="16"/>
      <c r="M427" s="113">
        <v>2017</v>
      </c>
      <c r="N427" s="113">
        <v>2019</v>
      </c>
      <c r="O427" s="121">
        <f>P427+Q427+R427</f>
        <v>4035159.8</v>
      </c>
      <c r="P427" s="121">
        <v>2944913.07</v>
      </c>
      <c r="Q427" s="121">
        <v>0</v>
      </c>
      <c r="R427" s="121">
        <v>1090246.73</v>
      </c>
    </row>
    <row r="428" spans="1:18" ht="39" customHeight="1" x14ac:dyDescent="0.25">
      <c r="A428" s="29" t="s">
        <v>51</v>
      </c>
      <c r="B428" s="160" t="s">
        <v>499</v>
      </c>
      <c r="C428" s="19" t="s">
        <v>52</v>
      </c>
      <c r="D428" s="15" t="s">
        <v>148</v>
      </c>
      <c r="E428" s="13" t="s">
        <v>534</v>
      </c>
      <c r="F428" s="15" t="s">
        <v>937</v>
      </c>
      <c r="G428" s="10" t="s">
        <v>818</v>
      </c>
      <c r="H428" s="35" t="s">
        <v>1027</v>
      </c>
      <c r="I428" s="15"/>
      <c r="J428" s="15"/>
      <c r="K428" s="15"/>
      <c r="L428" s="15" t="s">
        <v>540</v>
      </c>
      <c r="M428" s="113">
        <v>2019</v>
      </c>
      <c r="N428" s="113">
        <v>2021</v>
      </c>
      <c r="O428" s="121">
        <f t="shared" ref="O428:O429" si="123">P428+Q428+R428</f>
        <v>2500000</v>
      </c>
      <c r="P428" s="121">
        <v>90613.45</v>
      </c>
      <c r="Q428" s="121">
        <v>0</v>
      </c>
      <c r="R428" s="121">
        <v>2409386.5499999998</v>
      </c>
    </row>
    <row r="429" spans="1:18" ht="39" customHeight="1" x14ac:dyDescent="0.25">
      <c r="A429" s="29" t="s">
        <v>1121</v>
      </c>
      <c r="B429" s="160" t="s">
        <v>500</v>
      </c>
      <c r="C429" s="19" t="s">
        <v>1122</v>
      </c>
      <c r="D429" s="16" t="s">
        <v>1123</v>
      </c>
      <c r="E429" s="12" t="s">
        <v>534</v>
      </c>
      <c r="F429" s="16" t="s">
        <v>936</v>
      </c>
      <c r="G429" s="11" t="s">
        <v>818</v>
      </c>
      <c r="H429" s="20" t="s">
        <v>1027</v>
      </c>
      <c r="I429" s="15"/>
      <c r="J429" s="15"/>
      <c r="K429" s="15"/>
      <c r="L429" s="15"/>
      <c r="M429" s="113">
        <v>2019</v>
      </c>
      <c r="N429" s="113">
        <v>2020</v>
      </c>
      <c r="O429" s="121">
        <f t="shared" si="123"/>
        <v>561797.27</v>
      </c>
      <c r="P429" s="121">
        <v>280898.64</v>
      </c>
      <c r="Q429" s="121">
        <v>0</v>
      </c>
      <c r="R429" s="121">
        <v>280898.63</v>
      </c>
    </row>
    <row r="430" spans="1:18" ht="39" customHeight="1" x14ac:dyDescent="0.25">
      <c r="A430" s="244" t="s">
        <v>1190</v>
      </c>
      <c r="B430" s="245"/>
      <c r="C430" s="244" t="s">
        <v>1193</v>
      </c>
      <c r="D430" s="245"/>
      <c r="E430" s="245"/>
      <c r="F430" s="245"/>
      <c r="G430" s="245"/>
      <c r="H430" s="245"/>
      <c r="I430" s="245"/>
      <c r="J430" s="245"/>
      <c r="K430" s="245"/>
      <c r="L430" s="245"/>
      <c r="M430" s="247"/>
      <c r="N430" s="247"/>
      <c r="O430" s="249">
        <f>SUM(O431:O445)</f>
        <v>58045059.610000007</v>
      </c>
      <c r="P430" s="249">
        <f t="shared" ref="P430:R430" si="124">SUM(P431:P445)</f>
        <v>27528204.609999996</v>
      </c>
      <c r="Q430" s="249">
        <f t="shared" si="124"/>
        <v>0</v>
      </c>
      <c r="R430" s="249">
        <f t="shared" si="124"/>
        <v>30516854.999999996</v>
      </c>
    </row>
    <row r="431" spans="1:18" ht="39" customHeight="1" x14ac:dyDescent="0.25">
      <c r="A431" s="23" t="s">
        <v>533</v>
      </c>
      <c r="B431" s="160" t="s">
        <v>501</v>
      </c>
      <c r="C431" s="23" t="s">
        <v>832</v>
      </c>
      <c r="D431" s="11" t="s">
        <v>833</v>
      </c>
      <c r="E431" s="11" t="s">
        <v>534</v>
      </c>
      <c r="F431" s="11" t="s">
        <v>929</v>
      </c>
      <c r="G431" s="11" t="s">
        <v>818</v>
      </c>
      <c r="H431" s="22" t="s">
        <v>1027</v>
      </c>
      <c r="I431" s="22"/>
      <c r="J431" s="22"/>
      <c r="K431" s="22"/>
      <c r="L431" s="141"/>
      <c r="M431" s="113">
        <v>2016</v>
      </c>
      <c r="N431" s="113">
        <v>2019</v>
      </c>
      <c r="O431" s="493">
        <f>P431+Q431+R431</f>
        <v>6546671.6399999997</v>
      </c>
      <c r="P431" s="493">
        <f>4250029.56+66339</f>
        <v>4316368.5599999996</v>
      </c>
      <c r="Q431" s="493">
        <v>0</v>
      </c>
      <c r="R431" s="493">
        <v>2230303.08</v>
      </c>
    </row>
    <row r="432" spans="1:18" ht="39" customHeight="1" x14ac:dyDescent="0.25">
      <c r="A432" s="183" t="s">
        <v>1550</v>
      </c>
      <c r="B432" s="160" t="s">
        <v>502</v>
      </c>
      <c r="C432" s="28" t="s">
        <v>537</v>
      </c>
      <c r="D432" s="11" t="s">
        <v>833</v>
      </c>
      <c r="E432" s="39" t="s">
        <v>534</v>
      </c>
      <c r="F432" s="11" t="s">
        <v>929</v>
      </c>
      <c r="G432" s="11" t="s">
        <v>818</v>
      </c>
      <c r="H432" s="64" t="s">
        <v>1027</v>
      </c>
      <c r="I432" s="64"/>
      <c r="J432" s="64"/>
      <c r="K432" s="64"/>
      <c r="L432" s="64" t="s">
        <v>834</v>
      </c>
      <c r="M432" s="118">
        <v>2018</v>
      </c>
      <c r="N432" s="98">
        <v>2020</v>
      </c>
      <c r="O432" s="104">
        <f t="shared" ref="O432:O445" si="125">P432+Q432+R432</f>
        <v>439800</v>
      </c>
      <c r="P432" s="102">
        <v>351840</v>
      </c>
      <c r="Q432" s="102">
        <v>0</v>
      </c>
      <c r="R432" s="102">
        <v>87960</v>
      </c>
    </row>
    <row r="433" spans="1:18" ht="39" customHeight="1" x14ac:dyDescent="0.25">
      <c r="A433" s="183" t="s">
        <v>1551</v>
      </c>
      <c r="B433" s="160" t="s">
        <v>503</v>
      </c>
      <c r="C433" s="28" t="s">
        <v>835</v>
      </c>
      <c r="D433" s="11" t="s">
        <v>833</v>
      </c>
      <c r="E433" s="39" t="s">
        <v>534</v>
      </c>
      <c r="F433" s="11" t="s">
        <v>929</v>
      </c>
      <c r="G433" s="11" t="s">
        <v>818</v>
      </c>
      <c r="H433" s="64" t="s">
        <v>1027</v>
      </c>
      <c r="I433" s="64"/>
      <c r="J433" s="64"/>
      <c r="K433" s="64"/>
      <c r="L433" s="64" t="s">
        <v>834</v>
      </c>
      <c r="M433" s="118">
        <v>2018</v>
      </c>
      <c r="N433" s="98">
        <v>2020</v>
      </c>
      <c r="O433" s="104">
        <f t="shared" si="125"/>
        <v>250000</v>
      </c>
      <c r="P433" s="102">
        <v>200000</v>
      </c>
      <c r="Q433" s="102">
        <v>0</v>
      </c>
      <c r="R433" s="102">
        <v>50000</v>
      </c>
    </row>
    <row r="434" spans="1:18" ht="39" customHeight="1" x14ac:dyDescent="0.25">
      <c r="A434" s="183" t="s">
        <v>1552</v>
      </c>
      <c r="B434" s="535" t="s">
        <v>504</v>
      </c>
      <c r="C434" s="28" t="s">
        <v>13</v>
      </c>
      <c r="D434" s="11" t="s">
        <v>1456</v>
      </c>
      <c r="E434" s="11" t="s">
        <v>534</v>
      </c>
      <c r="F434" s="11" t="s">
        <v>894</v>
      </c>
      <c r="G434" s="14" t="s">
        <v>818</v>
      </c>
      <c r="H434" s="22" t="s">
        <v>1027</v>
      </c>
      <c r="I434" s="11" t="s">
        <v>578</v>
      </c>
      <c r="J434" s="11"/>
      <c r="K434" s="11"/>
      <c r="L434" s="11"/>
      <c r="M434" s="113">
        <v>2017</v>
      </c>
      <c r="N434" s="94">
        <v>2020</v>
      </c>
      <c r="O434" s="104">
        <f t="shared" si="125"/>
        <v>25584758</v>
      </c>
      <c r="P434" s="106">
        <v>9156733</v>
      </c>
      <c r="Q434" s="106">
        <v>0</v>
      </c>
      <c r="R434" s="106">
        <v>16428025</v>
      </c>
    </row>
    <row r="435" spans="1:18" ht="39" customHeight="1" x14ac:dyDescent="0.25">
      <c r="A435" s="183" t="s">
        <v>1553</v>
      </c>
      <c r="B435" s="160" t="s">
        <v>505</v>
      </c>
      <c r="C435" s="23" t="s">
        <v>808</v>
      </c>
      <c r="D435" s="11" t="s">
        <v>148</v>
      </c>
      <c r="E435" s="11" t="s">
        <v>534</v>
      </c>
      <c r="F435" s="11" t="s">
        <v>937</v>
      </c>
      <c r="G435" s="14" t="s">
        <v>818</v>
      </c>
      <c r="H435" s="22" t="s">
        <v>1027</v>
      </c>
      <c r="I435" s="11"/>
      <c r="J435" s="11"/>
      <c r="K435" s="11"/>
      <c r="L435" s="11"/>
      <c r="M435" s="113">
        <v>2018</v>
      </c>
      <c r="N435" s="94">
        <v>2021</v>
      </c>
      <c r="O435" s="104">
        <f t="shared" si="125"/>
        <v>3445950.18</v>
      </c>
      <c r="P435" s="106">
        <v>2201697.6</v>
      </c>
      <c r="Q435" s="106">
        <v>0</v>
      </c>
      <c r="R435" s="106">
        <v>1244252.58</v>
      </c>
    </row>
    <row r="436" spans="1:18" ht="39" customHeight="1" x14ac:dyDescent="0.25">
      <c r="A436" s="183" t="s">
        <v>535</v>
      </c>
      <c r="B436" s="160" t="s">
        <v>506</v>
      </c>
      <c r="C436" s="23" t="s">
        <v>53</v>
      </c>
      <c r="D436" s="10" t="s">
        <v>2069</v>
      </c>
      <c r="E436" s="10" t="s">
        <v>534</v>
      </c>
      <c r="F436" s="10" t="s">
        <v>764</v>
      </c>
      <c r="G436" s="9" t="s">
        <v>818</v>
      </c>
      <c r="H436" s="24" t="s">
        <v>1027</v>
      </c>
      <c r="I436" s="10"/>
      <c r="J436" s="10"/>
      <c r="K436" s="10"/>
      <c r="L436" s="10"/>
      <c r="M436" s="113">
        <v>2017</v>
      </c>
      <c r="N436" s="94">
        <v>2019</v>
      </c>
      <c r="O436" s="104">
        <f t="shared" si="125"/>
        <v>2304260.1100000003</v>
      </c>
      <c r="P436" s="106">
        <f>1073676.65+69760.6</f>
        <v>1143437.25</v>
      </c>
      <c r="Q436" s="106">
        <v>0</v>
      </c>
      <c r="R436" s="106">
        <v>1160822.8600000001</v>
      </c>
    </row>
    <row r="437" spans="1:18" ht="39" customHeight="1" x14ac:dyDescent="0.25">
      <c r="A437" s="183" t="s">
        <v>1554</v>
      </c>
      <c r="B437" s="160" t="s">
        <v>507</v>
      </c>
      <c r="C437" s="28" t="s">
        <v>1255</v>
      </c>
      <c r="D437" s="11" t="s">
        <v>856</v>
      </c>
      <c r="E437" s="11" t="s">
        <v>534</v>
      </c>
      <c r="F437" s="11" t="s">
        <v>936</v>
      </c>
      <c r="G437" s="14" t="s">
        <v>77</v>
      </c>
      <c r="H437" s="22" t="s">
        <v>1033</v>
      </c>
      <c r="I437" s="11"/>
      <c r="J437" s="11"/>
      <c r="K437" s="11"/>
      <c r="L437" s="11"/>
      <c r="M437" s="113">
        <v>2017</v>
      </c>
      <c r="N437" s="113">
        <v>2017</v>
      </c>
      <c r="O437" s="104">
        <f t="shared" si="125"/>
        <v>2071448</v>
      </c>
      <c r="P437" s="106">
        <v>1967875.6</v>
      </c>
      <c r="Q437" s="106">
        <v>0</v>
      </c>
      <c r="R437" s="106">
        <v>103572.4</v>
      </c>
    </row>
    <row r="438" spans="1:18" ht="83.25" customHeight="1" x14ac:dyDescent="0.25">
      <c r="A438" s="183" t="s">
        <v>1555</v>
      </c>
      <c r="B438" s="160" t="s">
        <v>508</v>
      </c>
      <c r="C438" s="28" t="s">
        <v>8</v>
      </c>
      <c r="D438" s="11" t="s">
        <v>2068</v>
      </c>
      <c r="E438" s="11" t="s">
        <v>534</v>
      </c>
      <c r="F438" s="10" t="s">
        <v>925</v>
      </c>
      <c r="G438" s="14" t="s">
        <v>818</v>
      </c>
      <c r="H438" s="22" t="s">
        <v>1027</v>
      </c>
      <c r="I438" s="11"/>
      <c r="J438" s="11"/>
      <c r="K438" s="11"/>
      <c r="L438" s="11"/>
      <c r="M438" s="113">
        <v>2017</v>
      </c>
      <c r="N438" s="113">
        <v>2020</v>
      </c>
      <c r="O438" s="104">
        <f t="shared" si="125"/>
        <v>3907610.41</v>
      </c>
      <c r="P438" s="106">
        <v>2468262.88</v>
      </c>
      <c r="Q438" s="106">
        <v>0</v>
      </c>
      <c r="R438" s="106">
        <v>1439347.53</v>
      </c>
    </row>
    <row r="439" spans="1:18" ht="39" customHeight="1" x14ac:dyDescent="0.25">
      <c r="A439" s="183" t="s">
        <v>1556</v>
      </c>
      <c r="B439" s="160" t="s">
        <v>509</v>
      </c>
      <c r="C439" s="28" t="s">
        <v>12</v>
      </c>
      <c r="D439" s="11" t="s">
        <v>2067</v>
      </c>
      <c r="E439" s="11" t="s">
        <v>534</v>
      </c>
      <c r="F439" s="11" t="s">
        <v>935</v>
      </c>
      <c r="G439" s="14" t="s">
        <v>818</v>
      </c>
      <c r="H439" s="22" t="s">
        <v>1027</v>
      </c>
      <c r="I439" s="11"/>
      <c r="J439" s="11"/>
      <c r="K439" s="11"/>
      <c r="L439" s="11"/>
      <c r="M439" s="113">
        <v>2017</v>
      </c>
      <c r="N439" s="113">
        <v>2019</v>
      </c>
      <c r="O439" s="104">
        <f t="shared" si="125"/>
        <v>3275519.07</v>
      </c>
      <c r="P439" s="106">
        <v>2260601.75</v>
      </c>
      <c r="Q439" s="106">
        <v>0</v>
      </c>
      <c r="R439" s="106">
        <v>1014917.32</v>
      </c>
    </row>
    <row r="440" spans="1:18" ht="39" customHeight="1" x14ac:dyDescent="0.25">
      <c r="A440" s="183" t="s">
        <v>1557</v>
      </c>
      <c r="B440" s="272" t="s">
        <v>510</v>
      </c>
      <c r="C440" s="23" t="s">
        <v>839</v>
      </c>
      <c r="D440" s="11" t="s">
        <v>2066</v>
      </c>
      <c r="E440" s="11" t="s">
        <v>534</v>
      </c>
      <c r="F440" s="11" t="s">
        <v>922</v>
      </c>
      <c r="G440" s="14" t="s">
        <v>818</v>
      </c>
      <c r="H440" s="22" t="s">
        <v>1027</v>
      </c>
      <c r="I440" s="11"/>
      <c r="J440" s="11"/>
      <c r="K440" s="11"/>
      <c r="L440" s="11"/>
      <c r="M440" s="94">
        <v>2017</v>
      </c>
      <c r="N440" s="94">
        <v>2020</v>
      </c>
      <c r="O440" s="104">
        <f t="shared" si="125"/>
        <v>3198042.2</v>
      </c>
      <c r="P440" s="106">
        <v>2263687.9700000002</v>
      </c>
      <c r="Q440" s="106">
        <v>0</v>
      </c>
      <c r="R440" s="106">
        <v>934354.23</v>
      </c>
    </row>
    <row r="441" spans="1:18" ht="39" customHeight="1" x14ac:dyDescent="0.25">
      <c r="A441" s="183" t="s">
        <v>536</v>
      </c>
      <c r="B441" s="272" t="s">
        <v>511</v>
      </c>
      <c r="C441" s="23" t="s">
        <v>54</v>
      </c>
      <c r="D441" s="10" t="s">
        <v>148</v>
      </c>
      <c r="E441" s="10" t="s">
        <v>534</v>
      </c>
      <c r="F441" s="10" t="s">
        <v>937</v>
      </c>
      <c r="G441" s="9" t="s">
        <v>818</v>
      </c>
      <c r="H441" s="24" t="s">
        <v>1027</v>
      </c>
      <c r="I441" s="10"/>
      <c r="J441" s="10"/>
      <c r="K441" s="10"/>
      <c r="L441" s="10" t="s">
        <v>540</v>
      </c>
      <c r="M441" s="94">
        <v>2019</v>
      </c>
      <c r="N441" s="94">
        <v>2021</v>
      </c>
      <c r="O441" s="104">
        <f t="shared" si="125"/>
        <v>3848000</v>
      </c>
      <c r="P441" s="106">
        <v>400000</v>
      </c>
      <c r="Q441" s="106">
        <v>0</v>
      </c>
      <c r="R441" s="106">
        <v>3448000</v>
      </c>
    </row>
    <row r="442" spans="1:18" ht="39" customHeight="1" x14ac:dyDescent="0.25">
      <c r="A442" s="183" t="s">
        <v>1558</v>
      </c>
      <c r="B442" s="272" t="s">
        <v>512</v>
      </c>
      <c r="C442" s="23" t="s">
        <v>55</v>
      </c>
      <c r="D442" s="10" t="s">
        <v>148</v>
      </c>
      <c r="E442" s="10" t="s">
        <v>534</v>
      </c>
      <c r="F442" s="10" t="s">
        <v>937</v>
      </c>
      <c r="G442" s="9" t="s">
        <v>818</v>
      </c>
      <c r="H442" s="24" t="s">
        <v>1027</v>
      </c>
      <c r="I442" s="10"/>
      <c r="J442" s="10"/>
      <c r="K442" s="10"/>
      <c r="L442" s="10" t="s">
        <v>540</v>
      </c>
      <c r="M442" s="94">
        <v>2019</v>
      </c>
      <c r="N442" s="94">
        <v>2021</v>
      </c>
      <c r="O442" s="104">
        <f t="shared" si="125"/>
        <v>1700000</v>
      </c>
      <c r="P442" s="106">
        <v>0</v>
      </c>
      <c r="Q442" s="106">
        <v>0</v>
      </c>
      <c r="R442" s="106">
        <v>1700000</v>
      </c>
    </row>
    <row r="443" spans="1:18" ht="39" customHeight="1" x14ac:dyDescent="0.25">
      <c r="A443" s="183" t="s">
        <v>1559</v>
      </c>
      <c r="B443" s="272" t="s">
        <v>513</v>
      </c>
      <c r="C443" s="23" t="s">
        <v>56</v>
      </c>
      <c r="D443" s="10" t="s">
        <v>148</v>
      </c>
      <c r="E443" s="10" t="s">
        <v>534</v>
      </c>
      <c r="F443" s="10" t="s">
        <v>937</v>
      </c>
      <c r="G443" s="9" t="s">
        <v>818</v>
      </c>
      <c r="H443" s="24" t="s">
        <v>1027</v>
      </c>
      <c r="I443" s="10"/>
      <c r="J443" s="10"/>
      <c r="K443" s="10"/>
      <c r="L443" s="10" t="s">
        <v>540</v>
      </c>
      <c r="M443" s="94">
        <v>2019</v>
      </c>
      <c r="N443" s="94">
        <v>2021</v>
      </c>
      <c r="O443" s="104">
        <f t="shared" si="125"/>
        <v>1000000</v>
      </c>
      <c r="P443" s="106">
        <v>500000</v>
      </c>
      <c r="Q443" s="106">
        <v>0</v>
      </c>
      <c r="R443" s="106">
        <v>500000</v>
      </c>
    </row>
    <row r="444" spans="1:18" ht="39" customHeight="1" x14ac:dyDescent="0.25">
      <c r="A444" s="183" t="s">
        <v>538</v>
      </c>
      <c r="B444" s="272" t="s">
        <v>1301</v>
      </c>
      <c r="C444" s="28" t="s">
        <v>1302</v>
      </c>
      <c r="D444" s="11" t="s">
        <v>833</v>
      </c>
      <c r="E444" s="11" t="s">
        <v>534</v>
      </c>
      <c r="F444" s="11" t="s">
        <v>929</v>
      </c>
      <c r="G444" s="9" t="s">
        <v>818</v>
      </c>
      <c r="H444" s="22" t="s">
        <v>1027</v>
      </c>
      <c r="I444" s="10"/>
      <c r="J444" s="10"/>
      <c r="K444" s="10"/>
      <c r="L444" s="10" t="s">
        <v>540</v>
      </c>
      <c r="M444" s="94">
        <v>2018</v>
      </c>
      <c r="N444" s="94">
        <v>2020</v>
      </c>
      <c r="O444" s="104">
        <f t="shared" si="125"/>
        <v>269000</v>
      </c>
      <c r="P444" s="106">
        <v>134500</v>
      </c>
      <c r="Q444" s="106">
        <v>0</v>
      </c>
      <c r="R444" s="106">
        <v>134500</v>
      </c>
    </row>
    <row r="445" spans="1:18" ht="39" customHeight="1" x14ac:dyDescent="0.25">
      <c r="A445" s="183" t="s">
        <v>539</v>
      </c>
      <c r="B445" s="272" t="s">
        <v>1303</v>
      </c>
      <c r="C445" s="28" t="s">
        <v>1304</v>
      </c>
      <c r="D445" s="11" t="s">
        <v>833</v>
      </c>
      <c r="E445" s="11" t="s">
        <v>534</v>
      </c>
      <c r="F445" s="11" t="s">
        <v>929</v>
      </c>
      <c r="G445" s="9" t="s">
        <v>818</v>
      </c>
      <c r="H445" s="22" t="s">
        <v>1027</v>
      </c>
      <c r="I445" s="10"/>
      <c r="J445" s="10"/>
      <c r="K445" s="10"/>
      <c r="L445" s="10" t="s">
        <v>540</v>
      </c>
      <c r="M445" s="94">
        <v>2018</v>
      </c>
      <c r="N445" s="94">
        <v>2020</v>
      </c>
      <c r="O445" s="104">
        <f t="shared" si="125"/>
        <v>204000</v>
      </c>
      <c r="P445" s="106">
        <v>163200</v>
      </c>
      <c r="Q445" s="106">
        <v>0</v>
      </c>
      <c r="R445" s="106">
        <v>40800</v>
      </c>
    </row>
    <row r="446" spans="1:18" ht="39" customHeight="1" x14ac:dyDescent="0.25">
      <c r="A446" s="244" t="s">
        <v>1191</v>
      </c>
      <c r="B446" s="245"/>
      <c r="C446" s="244" t="s">
        <v>1194</v>
      </c>
      <c r="D446" s="245"/>
      <c r="E446" s="245"/>
      <c r="F446" s="245"/>
      <c r="G446" s="245"/>
      <c r="H446" s="245"/>
      <c r="I446" s="245"/>
      <c r="J446" s="245"/>
      <c r="K446" s="245"/>
      <c r="L446" s="245"/>
      <c r="M446" s="247"/>
      <c r="N446" s="247"/>
      <c r="O446" s="257">
        <v>0</v>
      </c>
      <c r="P446" s="257">
        <v>0</v>
      </c>
      <c r="Q446" s="257">
        <v>0</v>
      </c>
      <c r="R446" s="257">
        <v>0</v>
      </c>
    </row>
    <row r="447" spans="1:18" ht="39" customHeight="1" x14ac:dyDescent="0.25">
      <c r="A447" s="212" t="s">
        <v>1094</v>
      </c>
      <c r="B447" s="233"/>
      <c r="C447" s="212" t="s">
        <v>1097</v>
      </c>
      <c r="D447" s="233"/>
      <c r="E447" s="233"/>
      <c r="F447" s="233"/>
      <c r="G447" s="233"/>
      <c r="H447" s="233"/>
      <c r="I447" s="233"/>
      <c r="J447" s="233"/>
      <c r="K447" s="233"/>
      <c r="L447" s="233"/>
      <c r="M447" s="236"/>
      <c r="N447" s="236"/>
      <c r="O447" s="235">
        <f>O448+O452+O454+O455</f>
        <v>11078320</v>
      </c>
      <c r="P447" s="235">
        <f t="shared" ref="P447:Q447" si="126">P448+P452+P454+P455</f>
        <v>8949843</v>
      </c>
      <c r="Q447" s="235">
        <f t="shared" si="126"/>
        <v>200000</v>
      </c>
      <c r="R447" s="235">
        <f t="shared" ref="R447" si="127">R448+R452+R454+R455</f>
        <v>1928477</v>
      </c>
    </row>
    <row r="448" spans="1:18" ht="82.5" customHeight="1" x14ac:dyDescent="0.25">
      <c r="A448" s="244" t="s">
        <v>1483</v>
      </c>
      <c r="B448" s="245"/>
      <c r="C448" s="244" t="s">
        <v>1197</v>
      </c>
      <c r="D448" s="245"/>
      <c r="E448" s="245"/>
      <c r="F448" s="245"/>
      <c r="G448" s="245"/>
      <c r="H448" s="245"/>
      <c r="I448" s="245"/>
      <c r="J448" s="245"/>
      <c r="K448" s="245"/>
      <c r="L448" s="245"/>
      <c r="M448" s="247"/>
      <c r="N448" s="247"/>
      <c r="O448" s="249">
        <f>SUM(O449:O451)</f>
        <v>1532000</v>
      </c>
      <c r="P448" s="249">
        <f t="shared" ref="P448:R448" si="128">SUM(P449:P451)</f>
        <v>1130000</v>
      </c>
      <c r="Q448" s="249">
        <f t="shared" si="128"/>
        <v>200000</v>
      </c>
      <c r="R448" s="249">
        <f t="shared" si="128"/>
        <v>202000</v>
      </c>
    </row>
    <row r="449" spans="1:18" ht="39" customHeight="1" x14ac:dyDescent="0.25">
      <c r="A449" s="183" t="s">
        <v>1560</v>
      </c>
      <c r="B449" s="160" t="s">
        <v>514</v>
      </c>
      <c r="C449" s="19" t="s">
        <v>562</v>
      </c>
      <c r="D449" s="12" t="s">
        <v>563</v>
      </c>
      <c r="E449" s="12" t="s">
        <v>1252</v>
      </c>
      <c r="F449" s="12" t="s">
        <v>936</v>
      </c>
      <c r="G449" s="12" t="s">
        <v>63</v>
      </c>
      <c r="H449" s="18" t="s">
        <v>1253</v>
      </c>
      <c r="I449" s="12"/>
      <c r="J449" s="12"/>
      <c r="K449" s="12"/>
      <c r="L449" s="12"/>
      <c r="M449" s="113">
        <v>2018</v>
      </c>
      <c r="N449" s="113">
        <v>2020</v>
      </c>
      <c r="O449" s="121">
        <f>P449+Q449+R449</f>
        <v>696000</v>
      </c>
      <c r="P449" s="121">
        <v>580000</v>
      </c>
      <c r="Q449" s="121">
        <v>0</v>
      </c>
      <c r="R449" s="121">
        <v>116000</v>
      </c>
    </row>
    <row r="450" spans="1:18" ht="39" customHeight="1" x14ac:dyDescent="0.25">
      <c r="A450" s="183" t="s">
        <v>1561</v>
      </c>
      <c r="B450" s="160" t="s">
        <v>515</v>
      </c>
      <c r="C450" s="19" t="s">
        <v>814</v>
      </c>
      <c r="D450" s="12" t="s">
        <v>563</v>
      </c>
      <c r="E450" s="12" t="s">
        <v>1252</v>
      </c>
      <c r="F450" s="12" t="s">
        <v>936</v>
      </c>
      <c r="G450" s="12" t="s">
        <v>63</v>
      </c>
      <c r="H450" s="18" t="s">
        <v>1253</v>
      </c>
      <c r="I450" s="12"/>
      <c r="J450" s="12"/>
      <c r="K450" s="12"/>
      <c r="L450" s="12"/>
      <c r="M450" s="113">
        <v>2018</v>
      </c>
      <c r="N450" s="113">
        <v>2020</v>
      </c>
      <c r="O450" s="121">
        <f t="shared" ref="O450:O451" si="129">P450+Q450+R450</f>
        <v>456000</v>
      </c>
      <c r="P450" s="121">
        <v>380000</v>
      </c>
      <c r="Q450" s="121">
        <v>0</v>
      </c>
      <c r="R450" s="121">
        <v>76000</v>
      </c>
    </row>
    <row r="451" spans="1:18" ht="54.75" customHeight="1" x14ac:dyDescent="0.25">
      <c r="A451" s="183" t="s">
        <v>1562</v>
      </c>
      <c r="B451" s="160" t="s">
        <v>1215</v>
      </c>
      <c r="C451" s="38" t="s">
        <v>564</v>
      </c>
      <c r="D451" s="12" t="s">
        <v>565</v>
      </c>
      <c r="E451" s="12" t="s">
        <v>534</v>
      </c>
      <c r="F451" s="12" t="s">
        <v>936</v>
      </c>
      <c r="G451" s="12" t="s">
        <v>566</v>
      </c>
      <c r="H451" s="18"/>
      <c r="I451" s="12"/>
      <c r="J451" s="12"/>
      <c r="K451" s="12"/>
      <c r="L451" s="12"/>
      <c r="M451" s="113">
        <v>2018</v>
      </c>
      <c r="N451" s="113">
        <v>2020</v>
      </c>
      <c r="O451" s="121">
        <f t="shared" si="129"/>
        <v>380000</v>
      </c>
      <c r="P451" s="121">
        <v>170000</v>
      </c>
      <c r="Q451" s="121">
        <v>200000</v>
      </c>
      <c r="R451" s="121">
        <v>10000</v>
      </c>
    </row>
    <row r="452" spans="1:18" ht="39" customHeight="1" x14ac:dyDescent="0.25">
      <c r="A452" s="244" t="s">
        <v>825</v>
      </c>
      <c r="B452" s="245"/>
      <c r="C452" s="244" t="s">
        <v>1198</v>
      </c>
      <c r="D452" s="245"/>
      <c r="E452" s="245"/>
      <c r="F452" s="245"/>
      <c r="G452" s="245"/>
      <c r="H452" s="245"/>
      <c r="I452" s="245"/>
      <c r="J452" s="245"/>
      <c r="K452" s="245"/>
      <c r="L452" s="245"/>
      <c r="M452" s="247"/>
      <c r="N452" s="247"/>
      <c r="O452" s="249">
        <f t="shared" ref="O452:R452" si="130">SUM(O453:O453)</f>
        <v>9546320</v>
      </c>
      <c r="P452" s="249">
        <f t="shared" si="130"/>
        <v>7819843</v>
      </c>
      <c r="Q452" s="249">
        <f t="shared" si="130"/>
        <v>0</v>
      </c>
      <c r="R452" s="249">
        <f t="shared" si="130"/>
        <v>1726477</v>
      </c>
    </row>
    <row r="453" spans="1:18" ht="39" customHeight="1" x14ac:dyDescent="0.25">
      <c r="A453" s="183" t="s">
        <v>561</v>
      </c>
      <c r="B453" s="535" t="s">
        <v>516</v>
      </c>
      <c r="C453" s="28" t="s">
        <v>585</v>
      </c>
      <c r="D453" s="11" t="s">
        <v>573</v>
      </c>
      <c r="E453" s="11" t="s">
        <v>1032</v>
      </c>
      <c r="F453" s="11" t="s">
        <v>894</v>
      </c>
      <c r="G453" s="14" t="s">
        <v>910</v>
      </c>
      <c r="H453" s="11" t="s">
        <v>1033</v>
      </c>
      <c r="I453" s="11" t="s">
        <v>578</v>
      </c>
      <c r="J453" s="11"/>
      <c r="K453" s="11"/>
      <c r="L453" s="11"/>
      <c r="M453" s="113">
        <v>2019</v>
      </c>
      <c r="N453" s="113">
        <v>2020</v>
      </c>
      <c r="O453" s="121">
        <f>P453+Q453+R453</f>
        <v>9546320</v>
      </c>
      <c r="P453" s="121">
        <v>7819843</v>
      </c>
      <c r="Q453" s="121">
        <v>0</v>
      </c>
      <c r="R453" s="121">
        <v>1726477</v>
      </c>
    </row>
    <row r="454" spans="1:18" ht="67.5" customHeight="1" x14ac:dyDescent="0.25">
      <c r="A454" s="244" t="s">
        <v>1195</v>
      </c>
      <c r="B454" s="245"/>
      <c r="C454" s="244" t="s">
        <v>1199</v>
      </c>
      <c r="D454" s="245"/>
      <c r="E454" s="245"/>
      <c r="F454" s="245"/>
      <c r="G454" s="245"/>
      <c r="H454" s="245"/>
      <c r="I454" s="245"/>
      <c r="J454" s="245"/>
      <c r="K454" s="245"/>
      <c r="L454" s="245"/>
      <c r="M454" s="247"/>
      <c r="N454" s="247"/>
      <c r="O454" s="257">
        <v>0</v>
      </c>
      <c r="P454" s="257">
        <v>0</v>
      </c>
      <c r="Q454" s="257">
        <v>0</v>
      </c>
      <c r="R454" s="257">
        <v>0</v>
      </c>
    </row>
    <row r="455" spans="1:18" ht="39" customHeight="1" x14ac:dyDescent="0.25">
      <c r="A455" s="244" t="s">
        <v>1196</v>
      </c>
      <c r="B455" s="245"/>
      <c r="C455" s="244" t="s">
        <v>1200</v>
      </c>
      <c r="D455" s="245"/>
      <c r="E455" s="245"/>
      <c r="F455" s="245"/>
      <c r="G455" s="245"/>
      <c r="H455" s="245"/>
      <c r="I455" s="245"/>
      <c r="J455" s="245"/>
      <c r="K455" s="245"/>
      <c r="L455" s="245"/>
      <c r="M455" s="247"/>
      <c r="N455" s="247"/>
      <c r="O455" s="257">
        <v>0</v>
      </c>
      <c r="P455" s="257">
        <v>0</v>
      </c>
      <c r="Q455" s="257">
        <v>0</v>
      </c>
      <c r="R455" s="257">
        <v>0</v>
      </c>
    </row>
    <row r="456" spans="1:18" ht="39" customHeight="1" x14ac:dyDescent="0.25">
      <c r="A456" s="212" t="s">
        <v>1095</v>
      </c>
      <c r="B456" s="233"/>
      <c r="C456" s="212" t="s">
        <v>1098</v>
      </c>
      <c r="D456" s="233"/>
      <c r="E456" s="233"/>
      <c r="F456" s="233"/>
      <c r="G456" s="233"/>
      <c r="H456" s="233"/>
      <c r="I456" s="233"/>
      <c r="J456" s="233"/>
      <c r="K456" s="233"/>
      <c r="L456" s="233"/>
      <c r="M456" s="236"/>
      <c r="N456" s="236"/>
      <c r="O456" s="235">
        <f>O457+O467+O468+O469</f>
        <v>3017265.61</v>
      </c>
      <c r="P456" s="235">
        <f t="shared" ref="P456:Q456" si="131">P457+P467+P468+P469</f>
        <v>2651559.42</v>
      </c>
      <c r="Q456" s="235">
        <f t="shared" si="131"/>
        <v>0</v>
      </c>
      <c r="R456" s="235">
        <f t="shared" ref="R456" si="132">R457+R467+R468+R469</f>
        <v>365709.18999999994</v>
      </c>
    </row>
    <row r="457" spans="1:18" ht="39" customHeight="1" x14ac:dyDescent="0.25">
      <c r="A457" s="244" t="s">
        <v>1484</v>
      </c>
      <c r="B457" s="245"/>
      <c r="C457" s="244" t="s">
        <v>1208</v>
      </c>
      <c r="D457" s="245"/>
      <c r="E457" s="245"/>
      <c r="F457" s="245"/>
      <c r="G457" s="245"/>
      <c r="H457" s="245"/>
      <c r="I457" s="245"/>
      <c r="J457" s="245"/>
      <c r="K457" s="245"/>
      <c r="L457" s="245"/>
      <c r="M457" s="247"/>
      <c r="N457" s="247"/>
      <c r="O457" s="249">
        <f>SUM(O458:O466)</f>
        <v>1832400.1300000001</v>
      </c>
      <c r="P457" s="249">
        <f t="shared" ref="P457:R457" si="133">SUM(P458:P466)</f>
        <v>1648119.5599999998</v>
      </c>
      <c r="Q457" s="249">
        <f t="shared" si="133"/>
        <v>0</v>
      </c>
      <c r="R457" s="249">
        <f t="shared" si="133"/>
        <v>184280.56999999998</v>
      </c>
    </row>
    <row r="458" spans="1:18" ht="39" customHeight="1" x14ac:dyDescent="0.25">
      <c r="A458" s="183" t="s">
        <v>1563</v>
      </c>
      <c r="B458" s="160" t="s">
        <v>517</v>
      </c>
      <c r="C458" s="34" t="s">
        <v>567</v>
      </c>
      <c r="D458" s="12" t="s">
        <v>927</v>
      </c>
      <c r="E458" s="16" t="s">
        <v>568</v>
      </c>
      <c r="F458" s="16" t="s">
        <v>936</v>
      </c>
      <c r="G458" s="69" t="s">
        <v>881</v>
      </c>
      <c r="H458" s="20" t="s">
        <v>1027</v>
      </c>
      <c r="I458" s="16"/>
      <c r="J458" s="16"/>
      <c r="K458" s="16"/>
      <c r="L458" s="16"/>
      <c r="M458" s="112" t="s">
        <v>1610</v>
      </c>
      <c r="N458" s="123">
        <v>2018</v>
      </c>
      <c r="O458" s="121">
        <f>P458+Q458+R458</f>
        <v>221379.76</v>
      </c>
      <c r="P458" s="121">
        <v>186170.29</v>
      </c>
      <c r="Q458" s="121">
        <v>0</v>
      </c>
      <c r="R458" s="121">
        <v>35209.47</v>
      </c>
    </row>
    <row r="459" spans="1:18" ht="39" customHeight="1" x14ac:dyDescent="0.25">
      <c r="A459" s="183" t="s">
        <v>1564</v>
      </c>
      <c r="B459" s="160" t="s">
        <v>518</v>
      </c>
      <c r="C459" s="142" t="s">
        <v>948</v>
      </c>
      <c r="D459" s="12" t="s">
        <v>927</v>
      </c>
      <c r="E459" s="16" t="s">
        <v>568</v>
      </c>
      <c r="F459" s="16" t="s">
        <v>936</v>
      </c>
      <c r="G459" s="39" t="s">
        <v>847</v>
      </c>
      <c r="H459" s="20" t="s">
        <v>1033</v>
      </c>
      <c r="I459" s="16"/>
      <c r="J459" s="16"/>
      <c r="K459" s="16"/>
      <c r="L459" s="16"/>
      <c r="M459" s="123">
        <v>2016</v>
      </c>
      <c r="N459" s="123">
        <v>2018</v>
      </c>
      <c r="O459" s="121">
        <f t="shared" ref="O459:O463" si="134">P459+Q459+R459</f>
        <v>243230.68000000002</v>
      </c>
      <c r="P459" s="121">
        <v>231069.14</v>
      </c>
      <c r="Q459" s="121">
        <v>0</v>
      </c>
      <c r="R459" s="121">
        <v>12161.54</v>
      </c>
    </row>
    <row r="460" spans="1:18" ht="58.5" customHeight="1" x14ac:dyDescent="0.25">
      <c r="A460" s="183" t="s">
        <v>1565</v>
      </c>
      <c r="B460" s="160" t="s">
        <v>519</v>
      </c>
      <c r="C460" s="34" t="s">
        <v>1254</v>
      </c>
      <c r="D460" s="12" t="s">
        <v>1022</v>
      </c>
      <c r="E460" s="16" t="s">
        <v>534</v>
      </c>
      <c r="F460" s="16" t="s">
        <v>937</v>
      </c>
      <c r="G460" s="39" t="s">
        <v>847</v>
      </c>
      <c r="H460" s="20" t="s">
        <v>1033</v>
      </c>
      <c r="I460" s="16"/>
      <c r="J460" s="16"/>
      <c r="K460" s="16"/>
      <c r="L460" s="16"/>
      <c r="M460" s="118">
        <v>2017</v>
      </c>
      <c r="N460" s="113">
        <v>2018</v>
      </c>
      <c r="O460" s="121">
        <f t="shared" si="134"/>
        <v>126727.6</v>
      </c>
      <c r="P460" s="121">
        <v>120391.22</v>
      </c>
      <c r="Q460" s="121">
        <v>0</v>
      </c>
      <c r="R460" s="121">
        <v>6336.38</v>
      </c>
    </row>
    <row r="461" spans="1:18" ht="39" customHeight="1" x14ac:dyDescent="0.25">
      <c r="A461" s="183" t="s">
        <v>1566</v>
      </c>
      <c r="B461" s="160" t="s">
        <v>520</v>
      </c>
      <c r="C461" s="34" t="s">
        <v>926</v>
      </c>
      <c r="D461" s="12" t="s">
        <v>1031</v>
      </c>
      <c r="E461" s="16" t="s">
        <v>534</v>
      </c>
      <c r="F461" s="16" t="s">
        <v>929</v>
      </c>
      <c r="G461" s="39" t="s">
        <v>847</v>
      </c>
      <c r="H461" s="20" t="s">
        <v>1033</v>
      </c>
      <c r="I461" s="16"/>
      <c r="J461" s="16"/>
      <c r="K461" s="16"/>
      <c r="L461" s="16"/>
      <c r="M461" s="118">
        <v>2017</v>
      </c>
      <c r="N461" s="113">
        <v>2018</v>
      </c>
      <c r="O461" s="121">
        <f t="shared" si="134"/>
        <v>272874.38</v>
      </c>
      <c r="P461" s="121">
        <v>259230.66</v>
      </c>
      <c r="Q461" s="121">
        <v>0</v>
      </c>
      <c r="R461" s="121">
        <v>13643.72</v>
      </c>
    </row>
    <row r="462" spans="1:18" ht="39" customHeight="1" x14ac:dyDescent="0.25">
      <c r="A462" s="183" t="s">
        <v>1567</v>
      </c>
      <c r="B462" s="160" t="s">
        <v>521</v>
      </c>
      <c r="C462" s="19" t="s">
        <v>938</v>
      </c>
      <c r="D462" s="12" t="s">
        <v>1030</v>
      </c>
      <c r="E462" s="12" t="s">
        <v>534</v>
      </c>
      <c r="F462" s="12" t="s">
        <v>925</v>
      </c>
      <c r="G462" s="12" t="s">
        <v>881</v>
      </c>
      <c r="H462" s="18" t="s">
        <v>1027</v>
      </c>
      <c r="I462" s="12"/>
      <c r="J462" s="12"/>
      <c r="K462" s="12"/>
      <c r="L462" s="12"/>
      <c r="M462" s="118">
        <v>2017</v>
      </c>
      <c r="N462" s="113">
        <v>2018</v>
      </c>
      <c r="O462" s="121">
        <f t="shared" si="134"/>
        <v>291220.23</v>
      </c>
      <c r="P462" s="121">
        <v>247537.19</v>
      </c>
      <c r="Q462" s="121">
        <v>0</v>
      </c>
      <c r="R462" s="121">
        <v>43683.040000000001</v>
      </c>
    </row>
    <row r="463" spans="1:18" ht="39" customHeight="1" x14ac:dyDescent="0.25">
      <c r="A463" s="183" t="s">
        <v>1568</v>
      </c>
      <c r="B463" s="160" t="s">
        <v>522</v>
      </c>
      <c r="C463" s="19" t="s">
        <v>45</v>
      </c>
      <c r="D463" s="12" t="s">
        <v>1030</v>
      </c>
      <c r="E463" s="12" t="s">
        <v>534</v>
      </c>
      <c r="F463" s="12" t="s">
        <v>925</v>
      </c>
      <c r="G463" s="12" t="s">
        <v>881</v>
      </c>
      <c r="H463" s="18" t="s">
        <v>1027</v>
      </c>
      <c r="I463" s="12"/>
      <c r="J463" s="12"/>
      <c r="K463" s="12"/>
      <c r="L463" s="12"/>
      <c r="M463" s="113">
        <v>2019</v>
      </c>
      <c r="N463" s="113">
        <v>2020</v>
      </c>
      <c r="O463" s="121">
        <f t="shared" si="134"/>
        <v>185597.87</v>
      </c>
      <c r="P463" s="121">
        <v>157758.19</v>
      </c>
      <c r="Q463" s="121">
        <v>0</v>
      </c>
      <c r="R463" s="121">
        <v>27839.68</v>
      </c>
    </row>
    <row r="464" spans="1:18" ht="39" customHeight="1" x14ac:dyDescent="0.25">
      <c r="A464" s="183" t="s">
        <v>1569</v>
      </c>
      <c r="B464" s="272" t="s">
        <v>1447</v>
      </c>
      <c r="C464" s="19" t="s">
        <v>1446</v>
      </c>
      <c r="D464" s="12" t="s">
        <v>927</v>
      </c>
      <c r="E464" s="12" t="s">
        <v>534</v>
      </c>
      <c r="F464" s="12" t="s">
        <v>936</v>
      </c>
      <c r="G464" s="39" t="s">
        <v>847</v>
      </c>
      <c r="H464" s="18" t="s">
        <v>1033</v>
      </c>
      <c r="I464" s="12"/>
      <c r="J464" s="12"/>
      <c r="K464" s="12"/>
      <c r="L464" s="12"/>
      <c r="M464" s="113">
        <v>2019</v>
      </c>
      <c r="N464" s="113">
        <v>2020</v>
      </c>
      <c r="O464" s="121">
        <f>P464+Q464+R464</f>
        <v>282986.98</v>
      </c>
      <c r="P464" s="121">
        <v>268837.63</v>
      </c>
      <c r="Q464" s="121">
        <v>0</v>
      </c>
      <c r="R464" s="121">
        <v>14149.35</v>
      </c>
    </row>
    <row r="465" spans="1:18" ht="39" customHeight="1" x14ac:dyDescent="0.25">
      <c r="A465" s="472" t="s">
        <v>2293</v>
      </c>
      <c r="B465" s="490" t="s">
        <v>2294</v>
      </c>
      <c r="C465" s="599" t="s">
        <v>2295</v>
      </c>
      <c r="D465" s="600" t="s">
        <v>1030</v>
      </c>
      <c r="E465" s="600" t="s">
        <v>534</v>
      </c>
      <c r="F465" s="600" t="s">
        <v>925</v>
      </c>
      <c r="G465" s="600" t="s">
        <v>881</v>
      </c>
      <c r="H465" s="601" t="s">
        <v>1027</v>
      </c>
      <c r="I465" s="600"/>
      <c r="J465" s="600"/>
      <c r="K465" s="600"/>
      <c r="L465" s="600"/>
      <c r="M465" s="602">
        <v>2020</v>
      </c>
      <c r="N465" s="602">
        <v>2021</v>
      </c>
      <c r="O465" s="598">
        <f>P465+Q465+R465</f>
        <v>110004.56</v>
      </c>
      <c r="P465" s="598">
        <v>93503.88</v>
      </c>
      <c r="Q465" s="598">
        <v>0</v>
      </c>
      <c r="R465" s="598">
        <v>16500.68</v>
      </c>
    </row>
    <row r="466" spans="1:18" ht="39" customHeight="1" x14ac:dyDescent="0.25">
      <c r="A466" s="472" t="s">
        <v>2304</v>
      </c>
      <c r="B466" s="490" t="s">
        <v>2305</v>
      </c>
      <c r="C466" s="599" t="s">
        <v>2306</v>
      </c>
      <c r="D466" s="600" t="s">
        <v>927</v>
      </c>
      <c r="E466" s="603" t="s">
        <v>568</v>
      </c>
      <c r="F466" s="603" t="s">
        <v>936</v>
      </c>
      <c r="G466" s="604" t="s">
        <v>881</v>
      </c>
      <c r="H466" s="605" t="s">
        <v>1027</v>
      </c>
      <c r="I466" s="600"/>
      <c r="J466" s="600"/>
      <c r="K466" s="600"/>
      <c r="L466" s="600"/>
      <c r="M466" s="602">
        <v>2021</v>
      </c>
      <c r="N466" s="602">
        <v>2021</v>
      </c>
      <c r="O466" s="598">
        <f>P466+Q466+R466</f>
        <v>98378.07</v>
      </c>
      <c r="P466" s="598">
        <v>83621.36</v>
      </c>
      <c r="Q466" s="598">
        <v>0</v>
      </c>
      <c r="R466" s="598">
        <v>14756.71</v>
      </c>
    </row>
    <row r="467" spans="1:18" ht="39" customHeight="1" x14ac:dyDescent="0.25">
      <c r="A467" s="244" t="s">
        <v>1201</v>
      </c>
      <c r="B467" s="245"/>
      <c r="C467" s="244" t="s">
        <v>211</v>
      </c>
      <c r="D467" s="245"/>
      <c r="E467" s="245"/>
      <c r="F467" s="245"/>
      <c r="G467" s="245"/>
      <c r="H467" s="245"/>
      <c r="I467" s="245"/>
      <c r="J467" s="245"/>
      <c r="K467" s="245"/>
      <c r="L467" s="245"/>
      <c r="M467" s="247"/>
      <c r="N467" s="247"/>
      <c r="O467" s="249">
        <v>0</v>
      </c>
      <c r="P467" s="249">
        <v>0</v>
      </c>
      <c r="Q467" s="249">
        <v>0</v>
      </c>
      <c r="R467" s="249">
        <v>3</v>
      </c>
    </row>
    <row r="468" spans="1:18" ht="39" customHeight="1" x14ac:dyDescent="0.25">
      <c r="A468" s="244" t="s">
        <v>1202</v>
      </c>
      <c r="B468" s="245"/>
      <c r="C468" s="244" t="s">
        <v>212</v>
      </c>
      <c r="D468" s="245"/>
      <c r="E468" s="245"/>
      <c r="F468" s="245"/>
      <c r="G468" s="245"/>
      <c r="H468" s="245"/>
      <c r="I468" s="245"/>
      <c r="J468" s="245"/>
      <c r="K468" s="245"/>
      <c r="L468" s="245"/>
      <c r="M468" s="247"/>
      <c r="N468" s="247"/>
      <c r="O468" s="257">
        <v>0</v>
      </c>
      <c r="P468" s="257">
        <v>0</v>
      </c>
      <c r="Q468" s="257">
        <v>0</v>
      </c>
      <c r="R468" s="257">
        <v>0</v>
      </c>
    </row>
    <row r="469" spans="1:18" ht="39" customHeight="1" x14ac:dyDescent="0.25">
      <c r="A469" s="244" t="s">
        <v>1203</v>
      </c>
      <c r="B469" s="245"/>
      <c r="C469" s="244" t="s">
        <v>846</v>
      </c>
      <c r="D469" s="245"/>
      <c r="E469" s="245"/>
      <c r="F469" s="245"/>
      <c r="G469" s="245"/>
      <c r="H469" s="245"/>
      <c r="I469" s="245"/>
      <c r="J469" s="245"/>
      <c r="K469" s="245"/>
      <c r="L469" s="245"/>
      <c r="M469" s="247"/>
      <c r="N469" s="247"/>
      <c r="O469" s="257">
        <f>SUM(O470:O476)</f>
        <v>1184865.4799999997</v>
      </c>
      <c r="P469" s="257">
        <f t="shared" ref="P469:R469" si="135">SUM(P470:P476)</f>
        <v>1003439.8599999999</v>
      </c>
      <c r="Q469" s="257">
        <f t="shared" si="135"/>
        <v>0</v>
      </c>
      <c r="R469" s="257">
        <f t="shared" si="135"/>
        <v>181425.62</v>
      </c>
    </row>
    <row r="470" spans="1:18" ht="39" customHeight="1" x14ac:dyDescent="0.25">
      <c r="A470" s="183" t="s">
        <v>1570</v>
      </c>
      <c r="B470" s="160" t="s">
        <v>523</v>
      </c>
      <c r="C470" s="23" t="s">
        <v>875</v>
      </c>
      <c r="D470" s="14" t="s">
        <v>1031</v>
      </c>
      <c r="E470" s="14" t="s">
        <v>534</v>
      </c>
      <c r="F470" s="14" t="s">
        <v>929</v>
      </c>
      <c r="G470" s="14" t="s">
        <v>881</v>
      </c>
      <c r="H470" s="14" t="s">
        <v>1027</v>
      </c>
      <c r="I470" s="14"/>
      <c r="J470" s="14"/>
      <c r="K470" s="14"/>
      <c r="L470" s="14"/>
      <c r="M470" s="93">
        <v>2017</v>
      </c>
      <c r="N470" s="93">
        <v>2019</v>
      </c>
      <c r="O470" s="96">
        <f>P470+Q470+R470</f>
        <v>237052.63999999998</v>
      </c>
      <c r="P470" s="96">
        <v>201494.74</v>
      </c>
      <c r="Q470" s="96">
        <v>0</v>
      </c>
      <c r="R470" s="96">
        <v>35557.9</v>
      </c>
    </row>
    <row r="471" spans="1:18" ht="39" customHeight="1" x14ac:dyDescent="0.25">
      <c r="A471" s="183" t="s">
        <v>1571</v>
      </c>
      <c r="B471" s="160" t="s">
        <v>524</v>
      </c>
      <c r="C471" s="23" t="s">
        <v>911</v>
      </c>
      <c r="D471" s="14" t="s">
        <v>573</v>
      </c>
      <c r="E471" s="14" t="s">
        <v>534</v>
      </c>
      <c r="F471" s="14" t="s">
        <v>894</v>
      </c>
      <c r="G471" s="14" t="s">
        <v>881</v>
      </c>
      <c r="H471" s="14" t="s">
        <v>1027</v>
      </c>
      <c r="I471" s="14"/>
      <c r="J471" s="14"/>
      <c r="K471" s="14"/>
      <c r="L471" s="14"/>
      <c r="M471" s="93">
        <v>2017</v>
      </c>
      <c r="N471" s="93">
        <v>2018</v>
      </c>
      <c r="O471" s="96">
        <f t="shared" ref="O471:O474" si="136">P471+Q471+R471</f>
        <v>340686.69</v>
      </c>
      <c r="P471" s="96">
        <v>285892.42</v>
      </c>
      <c r="Q471" s="96">
        <v>0</v>
      </c>
      <c r="R471" s="96">
        <v>54794.27</v>
      </c>
    </row>
    <row r="472" spans="1:18" ht="39" customHeight="1" x14ac:dyDescent="0.25">
      <c r="A472" s="183" t="s">
        <v>1572</v>
      </c>
      <c r="B472" s="160" t="s">
        <v>525</v>
      </c>
      <c r="C472" s="23" t="s">
        <v>951</v>
      </c>
      <c r="D472" s="11" t="s">
        <v>1025</v>
      </c>
      <c r="E472" s="11" t="s">
        <v>534</v>
      </c>
      <c r="F472" s="11" t="s">
        <v>922</v>
      </c>
      <c r="G472" s="39" t="s">
        <v>881</v>
      </c>
      <c r="H472" s="22" t="s">
        <v>1027</v>
      </c>
      <c r="I472" s="11"/>
      <c r="J472" s="11"/>
      <c r="K472" s="11"/>
      <c r="L472" s="11"/>
      <c r="M472" s="94">
        <v>2019</v>
      </c>
      <c r="N472" s="94">
        <v>2023</v>
      </c>
      <c r="O472" s="96">
        <f t="shared" si="136"/>
        <v>131399</v>
      </c>
      <c r="P472" s="104">
        <v>111689.15</v>
      </c>
      <c r="Q472" s="104">
        <v>0</v>
      </c>
      <c r="R472" s="104">
        <v>19709.849999999999</v>
      </c>
    </row>
    <row r="473" spans="1:18" ht="39" customHeight="1" x14ac:dyDescent="0.25">
      <c r="A473" s="183" t="s">
        <v>1573</v>
      </c>
      <c r="B473" s="160" t="s">
        <v>526</v>
      </c>
      <c r="C473" s="28" t="s">
        <v>920</v>
      </c>
      <c r="D473" s="39" t="s">
        <v>1028</v>
      </c>
      <c r="E473" s="39" t="s">
        <v>534</v>
      </c>
      <c r="F473" s="39" t="s">
        <v>935</v>
      </c>
      <c r="G473" s="14" t="s">
        <v>881</v>
      </c>
      <c r="H473" s="39" t="s">
        <v>1027</v>
      </c>
      <c r="I473" s="39"/>
      <c r="J473" s="39"/>
      <c r="K473" s="39"/>
      <c r="L473" s="39"/>
      <c r="M473" s="94">
        <v>2017</v>
      </c>
      <c r="N473" s="94">
        <v>2018</v>
      </c>
      <c r="O473" s="96">
        <f t="shared" si="136"/>
        <v>185293.6</v>
      </c>
      <c r="P473" s="103">
        <v>157499.56</v>
      </c>
      <c r="Q473" s="103">
        <v>0</v>
      </c>
      <c r="R473" s="103">
        <v>27794.04</v>
      </c>
    </row>
    <row r="474" spans="1:18" ht="39" customHeight="1" x14ac:dyDescent="0.25">
      <c r="A474" s="183" t="s">
        <v>1574</v>
      </c>
      <c r="B474" s="272" t="s">
        <v>1435</v>
      </c>
      <c r="C474" s="28" t="s">
        <v>1436</v>
      </c>
      <c r="D474" s="39" t="s">
        <v>1022</v>
      </c>
      <c r="E474" s="39" t="s">
        <v>534</v>
      </c>
      <c r="F474" s="39" t="s">
        <v>937</v>
      </c>
      <c r="G474" s="14" t="s">
        <v>881</v>
      </c>
      <c r="H474" s="39" t="s">
        <v>1027</v>
      </c>
      <c r="I474" s="39"/>
      <c r="J474" s="39"/>
      <c r="K474" s="39"/>
      <c r="L474" s="39"/>
      <c r="M474" s="94">
        <v>2019</v>
      </c>
      <c r="N474" s="94">
        <v>2020</v>
      </c>
      <c r="O474" s="96">
        <f t="shared" si="136"/>
        <v>89110.939999999988</v>
      </c>
      <c r="P474" s="102">
        <v>75744.289999999994</v>
      </c>
      <c r="Q474" s="103">
        <v>0</v>
      </c>
      <c r="R474" s="102">
        <v>13366.65</v>
      </c>
    </row>
    <row r="475" spans="1:18" ht="39" customHeight="1" x14ac:dyDescent="0.25">
      <c r="A475" s="472" t="s">
        <v>2308</v>
      </c>
      <c r="B475" s="490" t="s">
        <v>2309</v>
      </c>
      <c r="C475" s="606" t="s">
        <v>2310</v>
      </c>
      <c r="D475" s="592" t="s">
        <v>1031</v>
      </c>
      <c r="E475" s="592" t="s">
        <v>534</v>
      </c>
      <c r="F475" s="592" t="s">
        <v>929</v>
      </c>
      <c r="G475" s="592" t="s">
        <v>881</v>
      </c>
      <c r="H475" s="592" t="s">
        <v>1027</v>
      </c>
      <c r="I475" s="522"/>
      <c r="J475" s="522"/>
      <c r="K475" s="522"/>
      <c r="L475" s="522"/>
      <c r="M475" s="491">
        <v>2020</v>
      </c>
      <c r="N475" s="491">
        <v>2022</v>
      </c>
      <c r="O475" s="607">
        <f t="shared" ref="O475" si="137">P475+Q475+R475</f>
        <v>125303.2</v>
      </c>
      <c r="P475" s="508">
        <v>106503.2</v>
      </c>
      <c r="Q475" s="608">
        <v>0</v>
      </c>
      <c r="R475" s="508">
        <v>18800</v>
      </c>
    </row>
    <row r="476" spans="1:18" ht="39" customHeight="1" x14ac:dyDescent="0.25">
      <c r="A476" s="472" t="s">
        <v>2312</v>
      </c>
      <c r="B476" s="490" t="s">
        <v>2313</v>
      </c>
      <c r="C476" s="606" t="s">
        <v>2315</v>
      </c>
      <c r="D476" s="521" t="s">
        <v>1025</v>
      </c>
      <c r="E476" s="521" t="s">
        <v>534</v>
      </c>
      <c r="F476" s="521" t="s">
        <v>922</v>
      </c>
      <c r="G476" s="522" t="s">
        <v>881</v>
      </c>
      <c r="H476" s="609" t="s">
        <v>1027</v>
      </c>
      <c r="I476" s="522"/>
      <c r="J476" s="522"/>
      <c r="K476" s="522"/>
      <c r="L476" s="522"/>
      <c r="M476" s="491">
        <v>2020</v>
      </c>
      <c r="N476" s="491">
        <v>2022</v>
      </c>
      <c r="O476" s="607">
        <f t="shared" ref="O476" si="138">P476+Q476+R476</f>
        <v>76019.41</v>
      </c>
      <c r="P476" s="508">
        <v>64616.5</v>
      </c>
      <c r="Q476" s="608">
        <v>0</v>
      </c>
      <c r="R476" s="508">
        <v>11402.91</v>
      </c>
    </row>
    <row r="477" spans="1:18" ht="60.75" customHeight="1" x14ac:dyDescent="0.25">
      <c r="A477" s="232" t="s">
        <v>1099</v>
      </c>
      <c r="B477" s="229"/>
      <c r="C477" s="223" t="s">
        <v>221</v>
      </c>
      <c r="D477" s="229"/>
      <c r="E477" s="229"/>
      <c r="F477" s="229"/>
      <c r="G477" s="229"/>
      <c r="H477" s="229"/>
      <c r="I477" s="229"/>
      <c r="J477" s="229"/>
      <c r="K477" s="229"/>
      <c r="L477" s="229"/>
      <c r="M477" s="228"/>
      <c r="N477" s="228"/>
      <c r="O477" s="226">
        <f t="shared" ref="O477:R477" si="139">O478+O486</f>
        <v>161074.41</v>
      </c>
      <c r="P477" s="226">
        <f t="shared" ref="P477:Q477" si="140">P478+P486</f>
        <v>136913.23000000001</v>
      </c>
      <c r="Q477" s="226">
        <f t="shared" si="140"/>
        <v>0</v>
      </c>
      <c r="R477" s="226">
        <f t="shared" si="139"/>
        <v>24161.18</v>
      </c>
    </row>
    <row r="478" spans="1:18" ht="89.25" customHeight="1" x14ac:dyDescent="0.25">
      <c r="A478" s="212" t="s">
        <v>1100</v>
      </c>
      <c r="B478" s="213"/>
      <c r="C478" s="212" t="s">
        <v>1102</v>
      </c>
      <c r="D478" s="213"/>
      <c r="E478" s="213"/>
      <c r="F478" s="213"/>
      <c r="G478" s="213"/>
      <c r="H478" s="213"/>
      <c r="I478" s="213"/>
      <c r="J478" s="213"/>
      <c r="K478" s="213"/>
      <c r="L478" s="213"/>
      <c r="M478" s="237"/>
      <c r="N478" s="237"/>
      <c r="O478" s="235">
        <f t="shared" ref="O478:R478" si="141">O479+O483+O484+O485</f>
        <v>161074.41</v>
      </c>
      <c r="P478" s="235">
        <f t="shared" ref="P478:Q478" si="142">P479+P483+P484+P485</f>
        <v>136913.23000000001</v>
      </c>
      <c r="Q478" s="235">
        <f t="shared" si="142"/>
        <v>0</v>
      </c>
      <c r="R478" s="235">
        <f t="shared" si="141"/>
        <v>24161.18</v>
      </c>
    </row>
    <row r="479" spans="1:18" ht="39" customHeight="1" x14ac:dyDescent="0.25">
      <c r="A479" s="244" t="s">
        <v>1204</v>
      </c>
      <c r="B479" s="252"/>
      <c r="C479" s="244" t="s">
        <v>213</v>
      </c>
      <c r="D479" s="252"/>
      <c r="E479" s="252"/>
      <c r="F479" s="252"/>
      <c r="G479" s="252"/>
      <c r="H479" s="252"/>
      <c r="I479" s="252"/>
      <c r="J479" s="252"/>
      <c r="K479" s="252"/>
      <c r="L479" s="252"/>
      <c r="M479" s="251"/>
      <c r="N479" s="251"/>
      <c r="O479" s="249">
        <f>SUM(O480:O482)</f>
        <v>161074.41</v>
      </c>
      <c r="P479" s="249">
        <f t="shared" ref="P479:R479" si="143">SUM(P480:P482)</f>
        <v>136913.23000000001</v>
      </c>
      <c r="Q479" s="249">
        <f t="shared" si="143"/>
        <v>0</v>
      </c>
      <c r="R479" s="249">
        <f t="shared" si="143"/>
        <v>24161.18</v>
      </c>
    </row>
    <row r="480" spans="1:18" ht="39" customHeight="1" x14ac:dyDescent="0.25">
      <c r="A480" s="23" t="s">
        <v>627</v>
      </c>
      <c r="B480" s="160" t="s">
        <v>527</v>
      </c>
      <c r="C480" s="23" t="s">
        <v>918</v>
      </c>
      <c r="D480" s="11" t="s">
        <v>763</v>
      </c>
      <c r="E480" s="11" t="s">
        <v>534</v>
      </c>
      <c r="F480" s="11" t="s">
        <v>764</v>
      </c>
      <c r="G480" s="11" t="s">
        <v>881</v>
      </c>
      <c r="H480" s="22" t="s">
        <v>1027</v>
      </c>
      <c r="I480" s="11"/>
      <c r="J480" s="11"/>
      <c r="K480" s="11"/>
      <c r="L480" s="11"/>
      <c r="M480" s="94">
        <v>2017</v>
      </c>
      <c r="N480" s="94">
        <v>2019</v>
      </c>
      <c r="O480" s="104">
        <f>P480+Q480+R480</f>
        <v>27123</v>
      </c>
      <c r="P480" s="104">
        <v>23054.55</v>
      </c>
      <c r="Q480" s="104">
        <v>0</v>
      </c>
      <c r="R480" s="104">
        <v>4068.45</v>
      </c>
    </row>
    <row r="481" spans="1:18" ht="39" customHeight="1" x14ac:dyDescent="0.25">
      <c r="A481" s="23" t="s">
        <v>769</v>
      </c>
      <c r="B481" s="160" t="s">
        <v>528</v>
      </c>
      <c r="C481" s="23" t="s">
        <v>949</v>
      </c>
      <c r="D481" s="11" t="s">
        <v>1025</v>
      </c>
      <c r="E481" s="11" t="s">
        <v>534</v>
      </c>
      <c r="F481" s="11" t="s">
        <v>922</v>
      </c>
      <c r="G481" s="39" t="s">
        <v>881</v>
      </c>
      <c r="H481" s="22" t="s">
        <v>1027</v>
      </c>
      <c r="I481" s="11"/>
      <c r="J481" s="11"/>
      <c r="K481" s="11"/>
      <c r="L481" s="11"/>
      <c r="M481" s="94">
        <v>2017</v>
      </c>
      <c r="N481" s="94">
        <v>2018</v>
      </c>
      <c r="O481" s="104">
        <f t="shared" ref="O481:O482" si="144">P481+Q481+R481</f>
        <v>22990</v>
      </c>
      <c r="P481" s="104">
        <v>19541.490000000002</v>
      </c>
      <c r="Q481" s="104">
        <v>0</v>
      </c>
      <c r="R481" s="104">
        <v>3448.51</v>
      </c>
    </row>
    <row r="482" spans="1:18" ht="39" customHeight="1" x14ac:dyDescent="0.25">
      <c r="A482" s="23" t="s">
        <v>880</v>
      </c>
      <c r="B482" s="160" t="s">
        <v>529</v>
      </c>
      <c r="C482" s="23" t="s">
        <v>924</v>
      </c>
      <c r="D482" s="11" t="s">
        <v>1022</v>
      </c>
      <c r="E482" s="11" t="s">
        <v>534</v>
      </c>
      <c r="F482" s="11" t="s">
        <v>937</v>
      </c>
      <c r="G482" s="39" t="s">
        <v>881</v>
      </c>
      <c r="H482" s="22" t="s">
        <v>1027</v>
      </c>
      <c r="I482" s="11"/>
      <c r="J482" s="11"/>
      <c r="K482" s="11"/>
      <c r="L482" s="11"/>
      <c r="M482" s="94">
        <v>2018</v>
      </c>
      <c r="N482" s="94">
        <v>2020</v>
      </c>
      <c r="O482" s="104">
        <f t="shared" si="144"/>
        <v>110961.41</v>
      </c>
      <c r="P482" s="104">
        <v>94317.19</v>
      </c>
      <c r="Q482" s="104">
        <v>0</v>
      </c>
      <c r="R482" s="104">
        <v>16644.22</v>
      </c>
    </row>
    <row r="483" spans="1:18" ht="55.5" customHeight="1" x14ac:dyDescent="0.25">
      <c r="A483" s="244" t="s">
        <v>1205</v>
      </c>
      <c r="B483" s="252"/>
      <c r="C483" s="244" t="s">
        <v>214</v>
      </c>
      <c r="D483" s="252"/>
      <c r="E483" s="252"/>
      <c r="F483" s="252"/>
      <c r="G483" s="252"/>
      <c r="H483" s="252"/>
      <c r="I483" s="252"/>
      <c r="J483" s="252"/>
      <c r="K483" s="252"/>
      <c r="L483" s="252"/>
      <c r="M483" s="252"/>
      <c r="N483" s="252"/>
      <c r="O483" s="257">
        <v>0</v>
      </c>
      <c r="P483" s="257">
        <v>0</v>
      </c>
      <c r="Q483" s="257">
        <v>0</v>
      </c>
      <c r="R483" s="257">
        <v>0</v>
      </c>
    </row>
    <row r="484" spans="1:18" ht="39" customHeight="1" x14ac:dyDescent="0.25">
      <c r="A484" s="244" t="s">
        <v>1206</v>
      </c>
      <c r="B484" s="252"/>
      <c r="C484" s="244" t="s">
        <v>215</v>
      </c>
      <c r="D484" s="252"/>
      <c r="E484" s="252"/>
      <c r="F484" s="252"/>
      <c r="G484" s="252"/>
      <c r="H484" s="252"/>
      <c r="I484" s="252"/>
      <c r="J484" s="252"/>
      <c r="K484" s="252"/>
      <c r="L484" s="252"/>
      <c r="M484" s="252"/>
      <c r="N484" s="252"/>
      <c r="O484" s="257">
        <v>0</v>
      </c>
      <c r="P484" s="257">
        <v>0</v>
      </c>
      <c r="Q484" s="257">
        <v>0</v>
      </c>
      <c r="R484" s="257">
        <v>0</v>
      </c>
    </row>
    <row r="485" spans="1:18" ht="39" customHeight="1" x14ac:dyDescent="0.25">
      <c r="A485" s="244" t="s">
        <v>1207</v>
      </c>
      <c r="B485" s="252"/>
      <c r="C485" s="244" t="s">
        <v>216</v>
      </c>
      <c r="D485" s="252"/>
      <c r="E485" s="252"/>
      <c r="F485" s="252"/>
      <c r="G485" s="252"/>
      <c r="H485" s="252"/>
      <c r="I485" s="252"/>
      <c r="J485" s="252"/>
      <c r="K485" s="252"/>
      <c r="L485" s="252"/>
      <c r="M485" s="252"/>
      <c r="N485" s="252"/>
      <c r="O485" s="249">
        <v>0</v>
      </c>
      <c r="P485" s="249">
        <v>0</v>
      </c>
      <c r="Q485" s="249">
        <v>0</v>
      </c>
      <c r="R485" s="249">
        <v>0</v>
      </c>
    </row>
    <row r="486" spans="1:18" ht="39" customHeight="1" x14ac:dyDescent="0.25">
      <c r="A486" s="212" t="s">
        <v>1101</v>
      </c>
      <c r="B486" s="213"/>
      <c r="C486" s="212" t="s">
        <v>1103</v>
      </c>
      <c r="D486" s="213"/>
      <c r="E486" s="213"/>
      <c r="F486" s="213"/>
      <c r="G486" s="213"/>
      <c r="H486" s="213"/>
      <c r="I486" s="213"/>
      <c r="J486" s="213"/>
      <c r="K486" s="213"/>
      <c r="L486" s="213"/>
      <c r="M486" s="213"/>
      <c r="N486" s="213"/>
      <c r="O486" s="235">
        <f t="shared" ref="O486:R486" si="145">O487+O488</f>
        <v>0</v>
      </c>
      <c r="P486" s="235">
        <f t="shared" ref="P486:Q486" si="146">P487+P488</f>
        <v>0</v>
      </c>
      <c r="Q486" s="235">
        <f t="shared" si="146"/>
        <v>0</v>
      </c>
      <c r="R486" s="235">
        <f t="shared" si="145"/>
        <v>0</v>
      </c>
    </row>
    <row r="487" spans="1:18" ht="60.75" customHeight="1" x14ac:dyDescent="0.25">
      <c r="A487" s="244" t="s">
        <v>217</v>
      </c>
      <c r="B487" s="252"/>
      <c r="C487" s="244" t="s">
        <v>219</v>
      </c>
      <c r="D487" s="252"/>
      <c r="E487" s="252"/>
      <c r="F487" s="252"/>
      <c r="G487" s="252"/>
      <c r="H487" s="252"/>
      <c r="I487" s="252"/>
      <c r="J487" s="252"/>
      <c r="K487" s="252"/>
      <c r="L487" s="252"/>
      <c r="M487" s="252"/>
      <c r="N487" s="252"/>
      <c r="O487" s="257">
        <v>0</v>
      </c>
      <c r="P487" s="257">
        <v>0</v>
      </c>
      <c r="Q487" s="257">
        <v>0</v>
      </c>
      <c r="R487" s="257">
        <v>0</v>
      </c>
    </row>
    <row r="488" spans="1:18" ht="39" customHeight="1" x14ac:dyDescent="0.25">
      <c r="A488" s="244" t="s">
        <v>218</v>
      </c>
      <c r="B488" s="252"/>
      <c r="C488" s="244" t="s">
        <v>220</v>
      </c>
      <c r="D488" s="252"/>
      <c r="E488" s="252"/>
      <c r="F488" s="252"/>
      <c r="G488" s="252"/>
      <c r="H488" s="252"/>
      <c r="I488" s="252"/>
      <c r="J488" s="252"/>
      <c r="K488" s="252"/>
      <c r="L488" s="252"/>
      <c r="M488" s="252"/>
      <c r="N488" s="252"/>
      <c r="O488" s="257">
        <v>0</v>
      </c>
      <c r="P488" s="257">
        <v>0</v>
      </c>
      <c r="Q488" s="257">
        <v>0</v>
      </c>
      <c r="R488" s="257">
        <v>0</v>
      </c>
    </row>
    <row r="489" spans="1:18" ht="39" customHeight="1" x14ac:dyDescent="0.25">
      <c r="A489" s="37"/>
      <c r="B489" s="37"/>
      <c r="C489" s="37"/>
      <c r="D489" s="67"/>
      <c r="E489" s="67"/>
      <c r="F489" s="67"/>
      <c r="G489" s="67"/>
      <c r="H489" s="67"/>
      <c r="I489" s="67"/>
      <c r="J489" s="67"/>
      <c r="K489" s="67"/>
      <c r="L489" s="294" t="s">
        <v>946</v>
      </c>
      <c r="M489" s="294"/>
      <c r="N489" s="294"/>
      <c r="O489" s="295">
        <f>O10+O152+O410</f>
        <v>389041016.97000003</v>
      </c>
      <c r="P489" s="295">
        <f>P10+P152+P410</f>
        <v>232362479.16999999</v>
      </c>
      <c r="Q489" s="295">
        <f>Q10+Q152+Q410</f>
        <v>25075273.200000003</v>
      </c>
      <c r="R489" s="295">
        <f>R10+R152+R410</f>
        <v>131603267.60000002</v>
      </c>
    </row>
    <row r="490" spans="1:18" ht="16.5" customHeight="1" x14ac:dyDescent="0.25">
      <c r="A490" s="62"/>
      <c r="B490" s="62"/>
      <c r="C490" s="49"/>
      <c r="D490" s="71"/>
      <c r="E490" s="65"/>
      <c r="F490" s="65"/>
      <c r="G490" s="65"/>
      <c r="H490" s="65"/>
      <c r="I490" s="65"/>
      <c r="J490" s="65"/>
      <c r="K490" s="65"/>
      <c r="L490" s="65"/>
      <c r="M490" s="65"/>
      <c r="N490" s="65"/>
      <c r="O490" s="51"/>
      <c r="P490" s="168"/>
      <c r="Q490" s="51"/>
      <c r="R490" s="51"/>
    </row>
    <row r="491" spans="1:18" ht="16.5" customHeight="1" x14ac:dyDescent="0.25">
      <c r="A491" s="61"/>
      <c r="B491" s="61"/>
      <c r="C491" s="59"/>
      <c r="D491" s="65"/>
      <c r="E491" s="65"/>
      <c r="F491" s="65"/>
      <c r="G491" s="65"/>
      <c r="H491" s="65"/>
      <c r="I491" s="65"/>
      <c r="J491" s="65"/>
      <c r="K491" s="65"/>
      <c r="L491" s="65"/>
      <c r="M491" s="65"/>
      <c r="N491" s="65"/>
      <c r="O491" s="3"/>
      <c r="P491" s="3"/>
      <c r="Q491" s="3"/>
      <c r="R491" s="3"/>
    </row>
    <row r="492" spans="1:18" ht="16.5" customHeight="1" x14ac:dyDescent="0.25">
      <c r="A492" s="285" t="s">
        <v>1591</v>
      </c>
      <c r="B492" s="286"/>
      <c r="C492" s="287"/>
      <c r="D492" s="287"/>
      <c r="E492" s="287"/>
      <c r="F492" s="287"/>
      <c r="G492" s="287"/>
      <c r="H492" s="287"/>
      <c r="I492" s="287"/>
      <c r="J492" s="287"/>
      <c r="K492" s="287"/>
      <c r="L492" s="287"/>
      <c r="M492" s="287"/>
      <c r="N492" s="287"/>
      <c r="O492" s="288"/>
      <c r="P492" s="288"/>
      <c r="Q492" s="288"/>
      <c r="R492" s="288"/>
    </row>
    <row r="493" spans="1:18" ht="16.5" customHeight="1" x14ac:dyDescent="0.25">
      <c r="A493" s="285" t="s">
        <v>1592</v>
      </c>
      <c r="B493" s="286"/>
      <c r="C493" s="287"/>
      <c r="D493" s="287"/>
      <c r="E493" s="287"/>
      <c r="F493" s="287"/>
      <c r="G493" s="287"/>
      <c r="H493" s="287"/>
      <c r="I493" s="287"/>
      <c r="J493" s="287"/>
      <c r="K493" s="287"/>
      <c r="L493" s="287"/>
      <c r="M493" s="287"/>
      <c r="N493" s="287"/>
      <c r="O493" s="288"/>
      <c r="P493" s="288"/>
      <c r="Q493" s="288"/>
      <c r="R493" s="288"/>
    </row>
    <row r="494" spans="1:18" ht="46.5" customHeight="1" x14ac:dyDescent="0.25">
      <c r="A494" s="544" t="s">
        <v>1593</v>
      </c>
      <c r="B494" s="545"/>
      <c r="C494" s="545"/>
      <c r="D494" s="545"/>
      <c r="E494" s="545"/>
      <c r="F494" s="545"/>
      <c r="G494" s="545"/>
      <c r="H494" s="545"/>
      <c r="I494" s="545"/>
      <c r="J494" s="545"/>
      <c r="K494" s="545"/>
      <c r="L494" s="545"/>
      <c r="M494" s="545"/>
      <c r="N494" s="545"/>
      <c r="O494" s="545"/>
      <c r="P494" s="545"/>
      <c r="Q494" s="545"/>
      <c r="R494" s="545"/>
    </row>
    <row r="495" spans="1:18" ht="16.5" customHeight="1" x14ac:dyDescent="0.25">
      <c r="A495" s="285" t="s">
        <v>1594</v>
      </c>
      <c r="B495" s="289"/>
      <c r="C495" s="289"/>
      <c r="D495" s="289"/>
      <c r="E495" s="289"/>
      <c r="F495" s="289"/>
      <c r="G495" s="289"/>
      <c r="H495" s="289"/>
      <c r="I495" s="289"/>
      <c r="J495" s="289"/>
      <c r="K495" s="289"/>
      <c r="L495" s="289"/>
      <c r="M495" s="289"/>
      <c r="N495" s="289"/>
      <c r="O495" s="289"/>
      <c r="P495" s="289"/>
      <c r="Q495" s="289"/>
      <c r="R495" s="289"/>
    </row>
    <row r="496" spans="1:18" ht="16.5" customHeight="1" x14ac:dyDescent="0.25">
      <c r="A496" s="544" t="s">
        <v>1595</v>
      </c>
      <c r="B496" s="545"/>
      <c r="C496" s="545"/>
      <c r="D496" s="545"/>
      <c r="E496" s="545"/>
      <c r="F496" s="545"/>
      <c r="G496" s="545"/>
      <c r="H496" s="545"/>
      <c r="I496" s="545"/>
      <c r="J496" s="545"/>
      <c r="K496" s="545"/>
      <c r="L496" s="545"/>
      <c r="M496" s="545"/>
      <c r="N496" s="545"/>
      <c r="O496" s="545"/>
      <c r="P496" s="545"/>
      <c r="Q496" s="545"/>
      <c r="R496" s="545"/>
    </row>
    <row r="497" spans="1:18" ht="16.5" customHeight="1" x14ac:dyDescent="0.25">
      <c r="A497" s="285" t="s">
        <v>1596</v>
      </c>
      <c r="B497" s="289"/>
      <c r="C497" s="289"/>
      <c r="D497" s="289"/>
      <c r="E497" s="289"/>
      <c r="F497" s="289"/>
      <c r="G497" s="289"/>
      <c r="H497" s="289"/>
      <c r="I497" s="289"/>
      <c r="J497" s="289"/>
      <c r="K497" s="289"/>
      <c r="L497" s="289"/>
      <c r="M497" s="289"/>
      <c r="N497" s="289"/>
      <c r="O497" s="289"/>
      <c r="P497" s="289"/>
      <c r="Q497" s="289"/>
      <c r="R497" s="289"/>
    </row>
    <row r="498" spans="1:18" ht="16.5" customHeight="1" x14ac:dyDescent="0.25">
      <c r="A498" s="285" t="s">
        <v>1597</v>
      </c>
      <c r="B498" s="289"/>
      <c r="C498" s="289"/>
      <c r="D498" s="289"/>
      <c r="E498" s="289"/>
      <c r="F498" s="289"/>
      <c r="G498" s="289"/>
      <c r="H498" s="289"/>
      <c r="I498" s="289"/>
      <c r="J498" s="289"/>
      <c r="K498" s="289"/>
      <c r="L498" s="289"/>
      <c r="M498" s="289"/>
      <c r="N498" s="289"/>
      <c r="O498" s="289"/>
      <c r="P498" s="289"/>
      <c r="Q498" s="289"/>
      <c r="R498" s="289"/>
    </row>
    <row r="499" spans="1:18" ht="54.75" customHeight="1" x14ac:dyDescent="0.25">
      <c r="A499" s="544" t="s">
        <v>1598</v>
      </c>
      <c r="B499" s="545"/>
      <c r="C499" s="545"/>
      <c r="D499" s="545"/>
      <c r="E499" s="545"/>
      <c r="F499" s="545"/>
      <c r="G499" s="545"/>
      <c r="H499" s="545"/>
      <c r="I499" s="545"/>
      <c r="J499" s="545"/>
      <c r="K499" s="545"/>
      <c r="L499" s="545"/>
      <c r="M499" s="545"/>
      <c r="N499" s="545"/>
      <c r="O499" s="545"/>
      <c r="P499" s="545"/>
      <c r="Q499" s="545"/>
      <c r="R499" s="545"/>
    </row>
    <row r="500" spans="1:18" ht="16.5" customHeight="1" x14ac:dyDescent="0.25">
      <c r="A500" s="285" t="s">
        <v>1599</v>
      </c>
      <c r="B500"/>
      <c r="C500"/>
      <c r="D500"/>
      <c r="E500"/>
      <c r="F500"/>
      <c r="G500"/>
      <c r="H500"/>
      <c r="I500"/>
      <c r="J500"/>
      <c r="K500"/>
      <c r="L500"/>
      <c r="M500"/>
      <c r="N500"/>
      <c r="O500"/>
      <c r="P500"/>
      <c r="Q500"/>
      <c r="R500"/>
    </row>
    <row r="501" spans="1:18" ht="16.5" customHeight="1" x14ac:dyDescent="0.25">
      <c r="A501" s="285" t="s">
        <v>1600</v>
      </c>
      <c r="B501"/>
      <c r="C501"/>
      <c r="D501"/>
      <c r="E501"/>
      <c r="F501"/>
      <c r="G501"/>
      <c r="H501"/>
      <c r="I501"/>
      <c r="J501"/>
      <c r="K501"/>
      <c r="L501"/>
      <c r="M501"/>
      <c r="N501"/>
      <c r="O501"/>
      <c r="P501"/>
      <c r="Q501"/>
      <c r="R501"/>
    </row>
    <row r="502" spans="1:18" ht="16.5" customHeight="1" x14ac:dyDescent="0.25">
      <c r="A502" s="285" t="s">
        <v>1601</v>
      </c>
      <c r="B502"/>
      <c r="C502"/>
      <c r="D502"/>
      <c r="E502"/>
      <c r="F502"/>
      <c r="G502"/>
      <c r="H502"/>
      <c r="I502"/>
      <c r="J502"/>
      <c r="K502"/>
      <c r="L502"/>
      <c r="M502"/>
      <c r="N502"/>
      <c r="O502"/>
      <c r="P502"/>
      <c r="Q502"/>
      <c r="R502"/>
    </row>
    <row r="503" spans="1:18" ht="16.5" customHeight="1" x14ac:dyDescent="0.25">
      <c r="A503" s="285" t="s">
        <v>1602</v>
      </c>
      <c r="B503"/>
      <c r="C503"/>
      <c r="D503"/>
      <c r="E503"/>
      <c r="F503"/>
      <c r="G503"/>
      <c r="H503"/>
      <c r="I503"/>
      <c r="J503"/>
      <c r="K503"/>
      <c r="L503"/>
      <c r="M503"/>
      <c r="N503"/>
      <c r="O503"/>
      <c r="P503"/>
      <c r="Q503"/>
      <c r="R503"/>
    </row>
    <row r="504" spans="1:18" ht="16.5" customHeight="1" x14ac:dyDescent="0.25">
      <c r="A504" s="285" t="s">
        <v>1603</v>
      </c>
      <c r="B504"/>
      <c r="C504"/>
      <c r="D504"/>
      <c r="E504"/>
      <c r="F504"/>
      <c r="G504"/>
      <c r="H504"/>
      <c r="I504"/>
      <c r="J504"/>
      <c r="K504"/>
      <c r="L504"/>
      <c r="M504"/>
      <c r="N504"/>
      <c r="O504"/>
      <c r="P504"/>
      <c r="Q504"/>
      <c r="R504"/>
    </row>
    <row r="505" spans="1:18" ht="34.5" customHeight="1" x14ac:dyDescent="0.25">
      <c r="A505" s="544" t="s">
        <v>1604</v>
      </c>
      <c r="B505" s="545"/>
      <c r="C505" s="545"/>
      <c r="D505" s="545"/>
      <c r="E505" s="545"/>
      <c r="F505" s="545"/>
      <c r="G505" s="545"/>
      <c r="H505" s="545"/>
      <c r="I505" s="545"/>
      <c r="J505" s="545"/>
      <c r="K505" s="545"/>
      <c r="L505" s="545"/>
      <c r="M505" s="545"/>
      <c r="N505" s="545"/>
      <c r="O505" s="545"/>
      <c r="P505" s="545"/>
      <c r="Q505" s="545"/>
      <c r="R505" s="545"/>
    </row>
    <row r="506" spans="1:18" ht="30.75" customHeight="1" x14ac:dyDescent="0.25">
      <c r="A506" s="544" t="s">
        <v>1605</v>
      </c>
      <c r="B506" s="545"/>
      <c r="C506" s="545"/>
      <c r="D506" s="545"/>
      <c r="E506" s="545"/>
      <c r="F506" s="545"/>
      <c r="G506" s="545"/>
      <c r="H506" s="545"/>
      <c r="I506" s="545"/>
      <c r="J506" s="545"/>
      <c r="K506" s="545"/>
      <c r="L506" s="545"/>
      <c r="M506" s="545"/>
      <c r="N506" s="545"/>
      <c r="O506" s="545"/>
      <c r="P506" s="545"/>
      <c r="Q506" s="545"/>
      <c r="R506" s="545"/>
    </row>
    <row r="507" spans="1:18" ht="16.5" customHeight="1" x14ac:dyDescent="0.25">
      <c r="A507" s="544" t="s">
        <v>1606</v>
      </c>
      <c r="B507" s="545"/>
      <c r="C507" s="545"/>
      <c r="D507" s="545"/>
      <c r="E507" s="545"/>
      <c r="F507" s="545"/>
      <c r="G507" s="545"/>
      <c r="H507" s="545"/>
      <c r="I507" s="545"/>
      <c r="J507" s="545"/>
      <c r="K507" s="545"/>
      <c r="L507" s="545"/>
      <c r="M507" s="545"/>
      <c r="N507" s="545"/>
      <c r="O507" s="545"/>
      <c r="P507" s="545"/>
      <c r="Q507" s="545"/>
      <c r="R507" s="545"/>
    </row>
    <row r="508" spans="1:18" ht="16.5" customHeight="1" x14ac:dyDescent="0.25">
      <c r="A508" s="544" t="s">
        <v>1607</v>
      </c>
      <c r="B508" s="545"/>
      <c r="C508" s="545"/>
      <c r="D508" s="545"/>
      <c r="E508" s="545"/>
      <c r="F508" s="545"/>
      <c r="G508" s="545"/>
      <c r="H508" s="545"/>
      <c r="I508" s="545"/>
      <c r="J508" s="545"/>
      <c r="K508" s="545"/>
      <c r="L508" s="545"/>
      <c r="M508" s="545"/>
      <c r="N508" s="545"/>
      <c r="O508" s="545"/>
      <c r="P508" s="545"/>
      <c r="Q508" s="545"/>
      <c r="R508" s="545"/>
    </row>
    <row r="509" spans="1:18" ht="16.5" customHeight="1" x14ac:dyDescent="0.25">
      <c r="A509" s="544" t="s">
        <v>1608</v>
      </c>
      <c r="B509" s="545"/>
      <c r="C509" s="545"/>
      <c r="D509" s="545"/>
      <c r="E509" s="545"/>
      <c r="F509" s="545"/>
      <c r="G509" s="545"/>
      <c r="H509" s="545"/>
      <c r="I509" s="545"/>
      <c r="J509" s="545"/>
      <c r="K509" s="545"/>
      <c r="L509" s="545"/>
      <c r="M509" s="545"/>
      <c r="N509" s="545"/>
      <c r="O509" s="545"/>
      <c r="P509" s="545"/>
      <c r="Q509" s="545"/>
      <c r="R509" s="545"/>
    </row>
    <row r="510" spans="1:18" ht="16.5" customHeight="1" x14ac:dyDescent="0.25">
      <c r="A510" s="544" t="s">
        <v>1609</v>
      </c>
      <c r="B510" s="545"/>
      <c r="C510" s="545"/>
      <c r="D510" s="545"/>
      <c r="E510" s="545"/>
      <c r="F510" s="545"/>
      <c r="G510" s="545"/>
      <c r="H510" s="545"/>
      <c r="I510" s="545"/>
      <c r="J510" s="545"/>
      <c r="K510" s="545"/>
      <c r="L510" s="545"/>
      <c r="M510" s="545"/>
      <c r="N510" s="545"/>
      <c r="O510" s="545"/>
      <c r="P510" s="545"/>
      <c r="Q510" s="545"/>
      <c r="R510" s="545"/>
    </row>
  </sheetData>
  <autoFilter ref="A8:R490"/>
  <mergeCells count="14">
    <mergeCell ref="A510:R510"/>
    <mergeCell ref="P1:R1"/>
    <mergeCell ref="A505:R505"/>
    <mergeCell ref="A506:R506"/>
    <mergeCell ref="A507:R507"/>
    <mergeCell ref="A508:R508"/>
    <mergeCell ref="A509:R509"/>
    <mergeCell ref="M7:N7"/>
    <mergeCell ref="A494:R494"/>
    <mergeCell ref="A496:R496"/>
    <mergeCell ref="A499:R499"/>
    <mergeCell ref="A7:L7"/>
    <mergeCell ref="O7:R7"/>
    <mergeCell ref="A1:C1"/>
  </mergeCells>
  <phoneticPr fontId="5" type="noConversion"/>
  <dataValidations disablePrompts="1" count="1">
    <dataValidation type="decimal" allowBlank="1" showInputMessage="1" showErrorMessage="1" sqref="R480 P480 P473 R473">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0"/>
  <sheetViews>
    <sheetView showWhiteSpace="0" topLeftCell="A493" zoomScaleNormal="100" zoomScalePageLayoutView="85" workbookViewId="0">
      <selection activeCell="A475" sqref="A475:I476"/>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58" t="s">
        <v>261</v>
      </c>
      <c r="M2" s="558"/>
      <c r="N2" s="558"/>
      <c r="O2" s="558"/>
    </row>
    <row r="3" spans="1:21" ht="15.75" x14ac:dyDescent="0.25">
      <c r="L3" s="559" t="s">
        <v>262</v>
      </c>
      <c r="M3" s="559"/>
      <c r="N3" s="559"/>
      <c r="O3" s="559"/>
    </row>
    <row r="4" spans="1:21" ht="15.75" x14ac:dyDescent="0.25">
      <c r="L4" s="559" t="s">
        <v>263</v>
      </c>
      <c r="M4" s="559"/>
      <c r="N4" s="559"/>
      <c r="O4" s="559"/>
    </row>
    <row r="5" spans="1:21" customFormat="1" ht="15.75" x14ac:dyDescent="0.25">
      <c r="A5" s="296" t="s">
        <v>1631</v>
      </c>
      <c r="B5" s="63"/>
      <c r="C5" s="297"/>
      <c r="D5" s="297"/>
      <c r="E5" s="297"/>
      <c r="F5" s="297"/>
      <c r="G5" s="297"/>
      <c r="H5" s="297"/>
      <c r="J5" s="298"/>
      <c r="K5" s="298"/>
      <c r="L5" s="298"/>
      <c r="N5" s="298"/>
      <c r="O5" s="298"/>
      <c r="P5" s="298"/>
      <c r="Q5" s="298"/>
      <c r="R5" s="298"/>
      <c r="S5" s="298"/>
    </row>
    <row r="6" spans="1:21" ht="15.75" x14ac:dyDescent="0.25">
      <c r="A6" s="91" t="s">
        <v>1612</v>
      </c>
      <c r="B6" s="91"/>
    </row>
    <row r="7" spans="1:21" ht="27.75" customHeight="1" x14ac:dyDescent="0.25">
      <c r="A7" s="552" t="s">
        <v>1577</v>
      </c>
      <c r="B7" s="552" t="s">
        <v>1578</v>
      </c>
      <c r="C7" s="552" t="s">
        <v>1579</v>
      </c>
      <c r="D7" s="547" t="s">
        <v>1613</v>
      </c>
      <c r="E7" s="550"/>
      <c r="F7" s="550"/>
      <c r="G7" s="550"/>
      <c r="H7" s="550"/>
      <c r="I7" s="550"/>
      <c r="J7" s="550"/>
      <c r="K7" s="550"/>
      <c r="L7" s="550"/>
      <c r="M7" s="550"/>
      <c r="N7" s="550"/>
      <c r="O7" s="550"/>
      <c r="P7" s="550"/>
      <c r="Q7" s="550"/>
      <c r="R7" s="550"/>
      <c r="S7" s="550"/>
      <c r="T7" s="550"/>
      <c r="U7" s="548"/>
    </row>
    <row r="8" spans="1:21" ht="27.75" customHeight="1" x14ac:dyDescent="0.25">
      <c r="A8" s="553"/>
      <c r="B8" s="553"/>
      <c r="C8" s="553"/>
      <c r="D8" s="549" t="s">
        <v>695</v>
      </c>
      <c r="E8" s="549" t="s">
        <v>1614</v>
      </c>
      <c r="F8" s="549" t="s">
        <v>696</v>
      </c>
      <c r="G8" s="549" t="s">
        <v>1615</v>
      </c>
      <c r="H8" s="549" t="s">
        <v>1616</v>
      </c>
      <c r="I8" s="549" t="s">
        <v>697</v>
      </c>
      <c r="J8" s="549" t="s">
        <v>1617</v>
      </c>
      <c r="K8" s="549" t="s">
        <v>1618</v>
      </c>
      <c r="L8" s="549" t="s">
        <v>698</v>
      </c>
      <c r="M8" s="549" t="s">
        <v>1619</v>
      </c>
      <c r="N8" s="549" t="s">
        <v>1620</v>
      </c>
      <c r="O8" s="549" t="s">
        <v>699</v>
      </c>
      <c r="P8" s="549" t="s">
        <v>1621</v>
      </c>
      <c r="Q8" s="549" t="s">
        <v>1622</v>
      </c>
      <c r="R8" s="549" t="s">
        <v>1623</v>
      </c>
      <c r="S8" s="549" t="s">
        <v>1624</v>
      </c>
      <c r="T8" s="549" t="s">
        <v>1625</v>
      </c>
      <c r="U8" s="549" t="s">
        <v>1626</v>
      </c>
    </row>
    <row r="9" spans="1:21" ht="27.75" customHeight="1" x14ac:dyDescent="0.25">
      <c r="A9" s="554"/>
      <c r="B9" s="554"/>
      <c r="C9" s="554"/>
      <c r="D9" s="549"/>
      <c r="E9" s="549"/>
      <c r="F9" s="549"/>
      <c r="G9" s="549"/>
      <c r="H9" s="549"/>
      <c r="I9" s="549"/>
      <c r="J9" s="549"/>
      <c r="K9" s="549"/>
      <c r="L9" s="549"/>
      <c r="M9" s="549"/>
      <c r="N9" s="549"/>
      <c r="O9" s="549"/>
      <c r="P9" s="549"/>
      <c r="Q9" s="549"/>
      <c r="R9" s="549"/>
      <c r="S9" s="549"/>
      <c r="T9" s="549"/>
      <c r="U9" s="549"/>
    </row>
    <row r="10" spans="1:21" ht="26.25" customHeight="1" x14ac:dyDescent="0.25">
      <c r="A10" s="217" t="str">
        <f>'3 priedo 1 lentele'!A10</f>
        <v>1.</v>
      </c>
      <c r="B10" s="218">
        <f>'3 priedo 1 lentele'!B10</f>
        <v>0</v>
      </c>
      <c r="C10" s="217" t="str">
        <f>'3 priedo 1 lentele'!C10</f>
        <v>PRIORITETAS:                  PAŽANGI EKONOMIKA</v>
      </c>
      <c r="D10" s="258"/>
      <c r="E10" s="258"/>
      <c r="F10" s="259"/>
      <c r="G10" s="260"/>
      <c r="H10" s="258"/>
      <c r="I10" s="260"/>
      <c r="J10" s="258"/>
      <c r="K10" s="258"/>
      <c r="L10" s="260"/>
      <c r="M10" s="258"/>
      <c r="N10" s="258"/>
      <c r="O10" s="258"/>
      <c r="P10" s="258"/>
      <c r="Q10" s="258"/>
      <c r="R10" s="258"/>
      <c r="S10" s="258"/>
      <c r="T10" s="258"/>
      <c r="U10" s="258"/>
    </row>
    <row r="11" spans="1:21" ht="60" x14ac:dyDescent="0.25">
      <c r="A11" s="223" t="str">
        <f>'3 priedo 1 lentele'!A11</f>
        <v>1.1</v>
      </c>
      <c r="B11" s="224">
        <f>'3 priedo 1 lentele'!B11</f>
        <v>0</v>
      </c>
      <c r="C11" s="223" t="str">
        <f>'3 priedo 1 lentele'!C11</f>
        <v xml:space="preserve">Tikslas: Plėtoti Kauno regioną kaip mokslo ir verlo partneryste pagrįstą aukštos pridėtinės vertės pramonės kraštą </v>
      </c>
      <c r="D11" s="74"/>
      <c r="E11" s="74"/>
      <c r="F11" s="143"/>
      <c r="G11" s="73"/>
      <c r="H11" s="74"/>
      <c r="I11" s="73"/>
      <c r="J11" s="74"/>
      <c r="K11" s="74"/>
      <c r="L11" s="73"/>
      <c r="M11" s="74"/>
      <c r="N11" s="74"/>
      <c r="O11" s="74"/>
      <c r="P11" s="74"/>
      <c r="Q11" s="74"/>
      <c r="R11" s="74"/>
      <c r="S11" s="74"/>
      <c r="T11" s="74"/>
      <c r="U11" s="74"/>
    </row>
    <row r="12" spans="1:21" ht="72" x14ac:dyDescent="0.25">
      <c r="A12" s="212" t="str">
        <f>'3 priedo 1 lentele'!A12</f>
        <v>1.1.1</v>
      </c>
      <c r="B12" s="233">
        <f>'3 priedo 1 lentele'!B12</f>
        <v>0</v>
      </c>
      <c r="C12" s="234" t="str">
        <f>'3 priedo 1 lentele'!C12</f>
        <v>Uždavinys: Šalies ir tarptautiniu mastu įtvirtinti Kauno regiono, kaip modernios ir konkurencingos pramonės krašto, įvaizdį.</v>
      </c>
      <c r="D12" s="76"/>
      <c r="E12" s="76"/>
      <c r="F12" s="144"/>
      <c r="G12" s="75"/>
      <c r="H12" s="76"/>
      <c r="I12" s="75"/>
      <c r="J12" s="76"/>
      <c r="K12" s="76"/>
      <c r="L12" s="75"/>
      <c r="M12" s="76"/>
      <c r="N12" s="76"/>
      <c r="O12" s="76"/>
      <c r="P12" s="76"/>
      <c r="Q12" s="76"/>
      <c r="R12" s="76"/>
      <c r="S12" s="76"/>
      <c r="T12" s="76"/>
      <c r="U12" s="76"/>
    </row>
    <row r="13" spans="1:21" ht="84" x14ac:dyDescent="0.25">
      <c r="A13" s="244" t="str">
        <f>'3 priedo 1 lentele'!A13</f>
        <v>1.1.1.1.</v>
      </c>
      <c r="B13" s="245">
        <f>'3 priedo 1 lentele'!B13</f>
        <v>0</v>
      </c>
      <c r="C13" s="244" t="str">
        <f>'3 priedo 1 lentele'!C13</f>
        <v>Priemonė: Aukštųjų, profesinio rengimo mokyklų, mokslo institucijų, verslo, savivaldos ir kitų institucijų bendradarbiavimo plėtra</v>
      </c>
      <c r="D13" s="264"/>
      <c r="E13" s="264"/>
      <c r="F13" s="265"/>
      <c r="G13" s="266"/>
      <c r="H13" s="264"/>
      <c r="I13" s="266"/>
      <c r="J13" s="264"/>
      <c r="K13" s="264"/>
      <c r="L13" s="266"/>
      <c r="M13" s="264"/>
      <c r="N13" s="264"/>
      <c r="O13" s="264"/>
      <c r="P13" s="264"/>
      <c r="Q13" s="264"/>
      <c r="R13" s="264"/>
      <c r="S13" s="264"/>
      <c r="T13" s="264"/>
      <c r="U13" s="264"/>
    </row>
    <row r="14" spans="1:21" ht="48" x14ac:dyDescent="0.25">
      <c r="A14" s="244" t="str">
        <f>'3 priedo 1 lentele'!A14</f>
        <v>1.1.1.2.</v>
      </c>
      <c r="B14" s="245">
        <f>'3 priedo 1 lentele'!B14</f>
        <v>0</v>
      </c>
      <c r="C14" s="244" t="str">
        <f>'3 priedo 1 lentele'!C14</f>
        <v>Priemonė: Bendrų verslo įmonių, mokslo ir studijų institucijų projektų rengimas ir įgyvendinimas</v>
      </c>
      <c r="D14" s="264"/>
      <c r="E14" s="264"/>
      <c r="F14" s="265"/>
      <c r="G14" s="266"/>
      <c r="H14" s="264"/>
      <c r="I14" s="266"/>
      <c r="J14" s="264"/>
      <c r="K14" s="264"/>
      <c r="L14" s="266"/>
      <c r="M14" s="264"/>
      <c r="N14" s="264"/>
      <c r="O14" s="264"/>
      <c r="P14" s="264"/>
      <c r="Q14" s="264"/>
      <c r="R14" s="264"/>
      <c r="S14" s="264"/>
      <c r="T14" s="264"/>
      <c r="U14" s="264"/>
    </row>
    <row r="15" spans="1:21" ht="60" x14ac:dyDescent="0.25">
      <c r="A15" s="244" t="str">
        <f>'3 priedo 1 lentele'!A15</f>
        <v>1.1.1.3.</v>
      </c>
      <c r="B15" s="245">
        <f>'3 priedo 1 lentele'!B15</f>
        <v>0</v>
      </c>
      <c r="C15" s="244" t="str">
        <f>'3 priedo 1 lentele'!C15</f>
        <v>Priemonė: Regiono verslo įmonių teigiamo įvaizdžio formavimas ir bendradarbiavimo skatinimas</v>
      </c>
      <c r="D15" s="264"/>
      <c r="E15" s="264"/>
      <c r="F15" s="265"/>
      <c r="G15" s="266"/>
      <c r="H15" s="264"/>
      <c r="I15" s="266"/>
      <c r="J15" s="264"/>
      <c r="K15" s="264"/>
      <c r="L15" s="266"/>
      <c r="M15" s="264"/>
      <c r="N15" s="264"/>
      <c r="O15" s="264"/>
      <c r="P15" s="264"/>
      <c r="Q15" s="264"/>
      <c r="R15" s="264"/>
      <c r="S15" s="264"/>
      <c r="T15" s="264"/>
      <c r="U15" s="264"/>
    </row>
    <row r="16" spans="1:21" ht="108" x14ac:dyDescent="0.25">
      <c r="A16" s="212" t="str">
        <f>'3 priedo 1 lentele'!A16</f>
        <v>1.1.2</v>
      </c>
      <c r="B16" s="233">
        <f>'3 priedo 1 lentele'!B16</f>
        <v>0</v>
      </c>
      <c r="C16" s="234" t="str">
        <f>'3 priedo 1 lentele'!C16</f>
        <v>Uždavinys: Sudaryti sąlygas modernios bei konkurencingos pramonės plėtotei, investicijoms, kuriant darbo vietas, socialiai atsakingą verslą, užtikrinant darnią ir kompleksišką regiono plėtrą.</v>
      </c>
      <c r="D16" s="76"/>
      <c r="E16" s="76"/>
      <c r="F16" s="144"/>
      <c r="G16" s="75"/>
      <c r="H16" s="76"/>
      <c r="I16" s="75"/>
      <c r="J16" s="76"/>
      <c r="K16" s="76"/>
      <c r="L16" s="75"/>
      <c r="M16" s="76"/>
      <c r="N16" s="76"/>
      <c r="O16" s="76"/>
      <c r="P16" s="76"/>
      <c r="Q16" s="76"/>
      <c r="R16" s="76"/>
      <c r="S16" s="76"/>
      <c r="T16" s="76"/>
      <c r="U16" s="76"/>
    </row>
    <row r="17" spans="1:21" ht="48" x14ac:dyDescent="0.25">
      <c r="A17" s="244" t="str">
        <f>'3 priedo 1 lentele'!A17</f>
        <v>1.1.2.1.</v>
      </c>
      <c r="B17" s="245">
        <f>'3 priedo 1 lentele'!B17</f>
        <v>0</v>
      </c>
      <c r="C17" s="244" t="str">
        <f>'3 priedo 1 lentele'!C17</f>
        <v>Priemonė: Investicijų skatinimas ir investicijų pritraukimui reikalingos infrastruktūros kūrimas</v>
      </c>
      <c r="D17" s="264"/>
      <c r="E17" s="264"/>
      <c r="F17" s="265"/>
      <c r="G17" s="266"/>
      <c r="H17" s="264"/>
      <c r="I17" s="266"/>
      <c r="J17" s="264"/>
      <c r="K17" s="264"/>
      <c r="L17" s="266"/>
      <c r="M17" s="264"/>
      <c r="N17" s="264"/>
      <c r="O17" s="264"/>
      <c r="P17" s="264"/>
      <c r="Q17" s="264"/>
      <c r="R17" s="264"/>
      <c r="S17" s="264"/>
      <c r="T17" s="264"/>
      <c r="U17" s="264"/>
    </row>
    <row r="18" spans="1:21" ht="36" x14ac:dyDescent="0.25">
      <c r="A18" s="40" t="str">
        <f>'3 priedo 1 lentele'!A18</f>
        <v>1.1.2.1.1</v>
      </c>
      <c r="B18" s="272" t="str">
        <f>'3 priedo 1 lentele'!B18</f>
        <v>R029904-310000-0001</v>
      </c>
      <c r="C18" s="23" t="str">
        <f>'3 priedo 1 lentele'!C18</f>
        <v xml:space="preserve">Buvusios Aviacijos gamyklos teritorijos konversija </v>
      </c>
      <c r="D18" s="23" t="s">
        <v>707</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2" t="str">
        <f>'3 priedo 1 lentele'!B19</f>
        <v>R029904-320000-2000</v>
      </c>
      <c r="C19" s="23" t="str">
        <f>'3 priedo 1 lentele'!C19</f>
        <v>Daugiafunkcio S. Dariaus ir S. Girėno sveikatinimo, kultūros ir užimtumo centro įkūrimas, pritaikant S. Dariaus ir S. Girėno stadiono infrastruktūrą</v>
      </c>
      <c r="D19" s="23" t="s">
        <v>1467</v>
      </c>
      <c r="E19" s="23" t="s">
        <v>1466</v>
      </c>
      <c r="F19" s="48">
        <v>1</v>
      </c>
      <c r="G19" s="10"/>
      <c r="H19" s="23"/>
      <c r="I19" s="10"/>
      <c r="J19" s="23"/>
      <c r="K19" s="23"/>
      <c r="L19" s="10"/>
      <c r="M19" s="23"/>
      <c r="N19" s="23"/>
      <c r="O19" s="23"/>
      <c r="P19" s="23"/>
      <c r="Q19" s="23"/>
      <c r="R19" s="23"/>
      <c r="S19" s="23"/>
      <c r="T19" s="23"/>
      <c r="U19" s="23"/>
    </row>
    <row r="20" spans="1:21" ht="84" x14ac:dyDescent="0.25">
      <c r="A20" s="244" t="str">
        <f>'3 priedo 1 lentele'!A20</f>
        <v>1.1.2.2.</v>
      </c>
      <c r="B20" s="245">
        <f>'3 priedo 1 lentele'!B20</f>
        <v>0</v>
      </c>
      <c r="C20" s="244" t="str">
        <f>'3 priedo 1 lentele'!C20</f>
        <v>Priemonė: Infrastruktūros laisvosiose ekonominėse zonose ir pramoniniuose parkuose, esamose ir numatomose kurti pramoninėse teritorijose kūrimas ir plėtra</v>
      </c>
      <c r="D20" s="267"/>
      <c r="E20" s="267"/>
      <c r="F20" s="268"/>
      <c r="G20" s="269"/>
      <c r="H20" s="267"/>
      <c r="I20" s="269"/>
      <c r="J20" s="267"/>
      <c r="K20" s="267"/>
      <c r="L20" s="269"/>
      <c r="M20" s="267"/>
      <c r="N20" s="267"/>
      <c r="O20" s="267"/>
      <c r="P20" s="267"/>
      <c r="Q20" s="267"/>
      <c r="R20" s="267"/>
      <c r="S20" s="267"/>
      <c r="T20" s="267"/>
      <c r="U20" s="267"/>
    </row>
    <row r="21" spans="1:21" ht="60" x14ac:dyDescent="0.25">
      <c r="A21" s="244" t="str">
        <f>'3 priedo 1 lentele'!A21</f>
        <v>1.1.2.3.</v>
      </c>
      <c r="B21" s="245">
        <f>'3 priedo 1 lentele'!B21</f>
        <v>0</v>
      </c>
      <c r="C21" s="244" t="str">
        <f>'3 priedo 1 lentele'!C21</f>
        <v>Priemonė: Verslo inkubatorių, mokslo ir technologijų parkų ir kompetencijos centrų plėtra</v>
      </c>
      <c r="D21" s="267"/>
      <c r="E21" s="267"/>
      <c r="F21" s="268"/>
      <c r="G21" s="269"/>
      <c r="H21" s="267"/>
      <c r="I21" s="269"/>
      <c r="J21" s="267"/>
      <c r="K21" s="267"/>
      <c r="L21" s="269"/>
      <c r="M21" s="267"/>
      <c r="N21" s="267"/>
      <c r="O21" s="267"/>
      <c r="P21" s="267"/>
      <c r="Q21" s="267"/>
      <c r="R21" s="267"/>
      <c r="S21" s="267"/>
      <c r="T21" s="267"/>
      <c r="U21" s="267"/>
    </row>
    <row r="22" spans="1:21" ht="24" x14ac:dyDescent="0.25">
      <c r="A22" s="244" t="str">
        <f>'3 priedo 1 lentele'!A22</f>
        <v>1.1.2.4.</v>
      </c>
      <c r="B22" s="245">
        <f>'3 priedo 1 lentele'!B22</f>
        <v>0</v>
      </c>
      <c r="C22" s="244" t="str">
        <f>'3 priedo 1 lentele'!C22</f>
        <v>Priemonė: Kūrybinių industrijų plėtra</v>
      </c>
      <c r="D22" s="267"/>
      <c r="E22" s="267"/>
      <c r="F22" s="268"/>
      <c r="G22" s="269"/>
      <c r="H22" s="267"/>
      <c r="I22" s="269"/>
      <c r="J22" s="267"/>
      <c r="K22" s="267"/>
      <c r="L22" s="269"/>
      <c r="M22" s="267"/>
      <c r="N22" s="267"/>
      <c r="O22" s="267"/>
      <c r="P22" s="267"/>
      <c r="Q22" s="267"/>
      <c r="R22" s="267"/>
      <c r="S22" s="267"/>
      <c r="T22" s="267"/>
      <c r="U22" s="267"/>
    </row>
    <row r="23" spans="1:21" ht="72" x14ac:dyDescent="0.25">
      <c r="A23" s="223" t="str">
        <f>'3 priedo 1 lentele'!A23</f>
        <v>1.2</v>
      </c>
      <c r="B23" s="228">
        <f>'3 priedo 1 lentele'!B23</f>
        <v>0</v>
      </c>
      <c r="C23" s="223" t="str">
        <f>'3 priedo 1 lentele'!C23</f>
        <v>Tikslas: Padidinti gyventojų verslumą ir užimtumą, kuriant ir išlaikant darbo vietas, didinant verslo įvairovę ir darbo vietų pasiekiamumą</v>
      </c>
      <c r="D23" s="78"/>
      <c r="E23" s="78"/>
      <c r="F23" s="145"/>
      <c r="G23" s="77"/>
      <c r="H23" s="78"/>
      <c r="I23" s="77"/>
      <c r="J23" s="78"/>
      <c r="K23" s="78"/>
      <c r="L23" s="77"/>
      <c r="M23" s="78"/>
      <c r="N23" s="78"/>
      <c r="O23" s="78"/>
      <c r="P23" s="78"/>
      <c r="Q23" s="78"/>
      <c r="R23" s="78"/>
      <c r="S23" s="78"/>
      <c r="T23" s="78"/>
      <c r="U23" s="78"/>
    </row>
    <row r="24" spans="1:21" ht="72" x14ac:dyDescent="0.25">
      <c r="A24" s="212" t="str">
        <f>'3 priedo 1 lentele'!A24</f>
        <v>1.2.1</v>
      </c>
      <c r="B24" s="237">
        <f>'3 priedo 1 lentele'!B24</f>
        <v>0</v>
      </c>
      <c r="C24" s="212" t="str">
        <f>'3 priedo 1 lentele'!C24</f>
        <v>Uždavinys: Skatinti verslumą ir ūkio įvairovę, pritaikant viešuosius statinius verslo ir bendruomeniniams poreikiams</v>
      </c>
      <c r="D24" s="81"/>
      <c r="E24" s="81"/>
      <c r="F24" s="146"/>
      <c r="G24" s="80"/>
      <c r="H24" s="81"/>
      <c r="I24" s="80"/>
      <c r="J24" s="81"/>
      <c r="K24" s="81"/>
      <c r="L24" s="80"/>
      <c r="M24" s="81"/>
      <c r="N24" s="81"/>
      <c r="O24" s="81"/>
      <c r="P24" s="81"/>
      <c r="Q24" s="81"/>
      <c r="R24" s="81"/>
      <c r="S24" s="81"/>
      <c r="T24" s="81"/>
      <c r="U24" s="81"/>
    </row>
    <row r="25" spans="1:21" ht="36" x14ac:dyDescent="0.25">
      <c r="A25" s="250" t="str">
        <f>'3 priedo 1 lentele'!A25</f>
        <v>1.2.1.1</v>
      </c>
      <c r="B25" s="251">
        <f>'3 priedo 1 lentele'!B25</f>
        <v>0</v>
      </c>
      <c r="C25" s="250" t="str">
        <f>'3 priedo 1 lentele'!C25</f>
        <v>Priemonė: Naujų, miesto gyventojams aktualių, paslaugų kūrimas ir plėtra</v>
      </c>
      <c r="D25" s="267"/>
      <c r="E25" s="267"/>
      <c r="F25" s="268"/>
      <c r="G25" s="269"/>
      <c r="H25" s="267"/>
      <c r="I25" s="269"/>
      <c r="J25" s="267"/>
      <c r="K25" s="267"/>
      <c r="L25" s="269"/>
      <c r="M25" s="267"/>
      <c r="N25" s="267"/>
      <c r="O25" s="267"/>
      <c r="P25" s="267"/>
      <c r="Q25" s="267"/>
      <c r="R25" s="267"/>
      <c r="S25" s="267"/>
      <c r="T25" s="267"/>
      <c r="U25" s="267"/>
    </row>
    <row r="26" spans="1:21" ht="48" x14ac:dyDescent="0.25">
      <c r="A26" s="37" t="str">
        <f>'3 priedo 1 lentele'!A26</f>
        <v>1.2.1.1.1</v>
      </c>
      <c r="B26" s="160" t="str">
        <f>'3 priedo 1 lentele'!B26</f>
        <v>R028000-360000-0001</v>
      </c>
      <c r="C26" s="37" t="str">
        <f>'3 priedo 1 lentele'!C26</f>
        <v>Kaišiadorių miesto turgaus paviljono statyba</v>
      </c>
      <c r="D26" s="147" t="s">
        <v>709</v>
      </c>
      <c r="E26" s="147" t="s">
        <v>710</v>
      </c>
      <c r="F26" s="148">
        <v>3073</v>
      </c>
      <c r="G26" s="24"/>
      <c r="H26" s="25"/>
      <c r="I26" s="24"/>
      <c r="J26" s="25"/>
      <c r="K26" s="25"/>
      <c r="L26" s="24"/>
      <c r="M26" s="25"/>
      <c r="N26" s="25"/>
      <c r="O26" s="25"/>
      <c r="P26" s="25"/>
      <c r="Q26" s="25"/>
      <c r="R26" s="25"/>
      <c r="S26" s="25"/>
      <c r="T26" s="25"/>
      <c r="U26" s="25"/>
    </row>
    <row r="27" spans="1:21" ht="60"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2" t="s">
        <v>707</v>
      </c>
      <c r="E27" s="41" t="s">
        <v>708</v>
      </c>
      <c r="F27" s="148">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0" t="str">
        <f>'3 priedo 1 lentele'!B28</f>
        <v>R023305-330000-0001</v>
      </c>
      <c r="C28" s="40" t="str">
        <f>'3 priedo 1 lentele'!C28</f>
        <v>Jonavos rajono savivaldybės kultūros centro didžiosios salės atnaujinimas</v>
      </c>
      <c r="D28" s="40" t="s">
        <v>723</v>
      </c>
      <c r="E28" s="40" t="s">
        <v>724</v>
      </c>
      <c r="F28" s="148">
        <v>1</v>
      </c>
      <c r="G28" s="24"/>
      <c r="H28" s="25"/>
      <c r="I28" s="24"/>
      <c r="J28" s="25"/>
      <c r="K28" s="25"/>
      <c r="L28" s="24"/>
      <c r="M28" s="25"/>
      <c r="N28" s="25"/>
      <c r="O28" s="25"/>
      <c r="P28" s="25"/>
      <c r="Q28" s="25"/>
      <c r="R28" s="25"/>
      <c r="S28" s="25"/>
      <c r="T28" s="25"/>
      <c r="U28" s="25"/>
    </row>
    <row r="29" spans="1:21" ht="60"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147" t="s">
        <v>709</v>
      </c>
      <c r="E29" s="147" t="s">
        <v>710</v>
      </c>
      <c r="F29" s="148">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147" t="s">
        <v>723</v>
      </c>
      <c r="E30" s="147" t="s">
        <v>724</v>
      </c>
      <c r="F30" s="148">
        <v>1</v>
      </c>
      <c r="G30" s="24"/>
      <c r="H30" s="25"/>
      <c r="I30" s="24"/>
      <c r="J30" s="25"/>
      <c r="K30" s="25"/>
      <c r="L30" s="24"/>
      <c r="M30" s="25"/>
      <c r="N30" s="25"/>
      <c r="O30" s="25"/>
      <c r="P30" s="25"/>
      <c r="Q30" s="25"/>
      <c r="R30" s="25"/>
      <c r="S30" s="25"/>
      <c r="T30" s="25"/>
      <c r="U30" s="25"/>
    </row>
    <row r="31" spans="1:21" ht="72"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25" t="s">
        <v>723</v>
      </c>
      <c r="E31" s="23" t="s">
        <v>724</v>
      </c>
      <c r="F31" s="148">
        <v>1</v>
      </c>
      <c r="G31" s="24"/>
      <c r="H31" s="25"/>
      <c r="I31" s="24"/>
      <c r="J31" s="25"/>
      <c r="K31" s="25"/>
      <c r="L31" s="24"/>
      <c r="M31" s="25"/>
      <c r="N31" s="25"/>
      <c r="O31" s="25"/>
      <c r="P31" s="25"/>
      <c r="Q31" s="25"/>
      <c r="R31" s="25"/>
      <c r="S31" s="25"/>
      <c r="T31" s="25"/>
      <c r="U31" s="25"/>
    </row>
    <row r="32" spans="1:21" ht="48"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1" t="s">
        <v>709</v>
      </c>
      <c r="E32" s="41" t="s">
        <v>710</v>
      </c>
      <c r="F32" s="148">
        <v>564.71</v>
      </c>
      <c r="G32" s="42" t="s">
        <v>707</v>
      </c>
      <c r="H32" s="41" t="s">
        <v>708</v>
      </c>
      <c r="I32" s="148">
        <v>634</v>
      </c>
      <c r="J32" s="25"/>
      <c r="K32" s="25"/>
      <c r="L32" s="24"/>
      <c r="M32" s="25"/>
      <c r="N32" s="25"/>
      <c r="O32" s="25"/>
      <c r="P32" s="25"/>
      <c r="Q32" s="25"/>
      <c r="R32" s="25"/>
      <c r="S32" s="25"/>
      <c r="T32" s="25"/>
      <c r="U32" s="25"/>
    </row>
    <row r="33" spans="1:21" ht="36" x14ac:dyDescent="0.25">
      <c r="A33" s="40" t="str">
        <f>'3 priedo 1 lentele'!A33</f>
        <v>1.2.1.1.8</v>
      </c>
      <c r="B33" s="160" t="str">
        <f>'3 priedo 1 lentele'!B33</f>
        <v>R023305-330000-0004</v>
      </c>
      <c r="C33" s="37" t="str">
        <f>'3 priedo 1 lentele'!C33</f>
        <v>Prienų krašto muziejaus modernizavimas</v>
      </c>
      <c r="D33" s="41" t="s">
        <v>723</v>
      </c>
      <c r="E33" s="41" t="s">
        <v>724</v>
      </c>
      <c r="F33" s="148">
        <v>1</v>
      </c>
      <c r="G33" s="24"/>
      <c r="H33" s="25"/>
      <c r="I33" s="24"/>
      <c r="J33" s="25"/>
      <c r="K33" s="25"/>
      <c r="L33" s="24"/>
      <c r="M33" s="25"/>
      <c r="N33" s="25"/>
      <c r="O33" s="25"/>
      <c r="P33" s="25"/>
      <c r="Q33" s="25"/>
      <c r="R33" s="25"/>
      <c r="S33" s="25"/>
      <c r="T33" s="25"/>
      <c r="U33" s="25"/>
    </row>
    <row r="34" spans="1:21" ht="36" x14ac:dyDescent="0.25">
      <c r="A34" s="40" t="str">
        <f>'3 priedo 1 lentele'!A34</f>
        <v>1.2.1.1.9</v>
      </c>
      <c r="B34" s="160" t="str">
        <f>'3 priedo 1 lentele'!B34</f>
        <v>R023305-330000-0005</v>
      </c>
      <c r="C34" s="37" t="str">
        <f>'3 priedo 1 lentele'!C34</f>
        <v>Prienų kultūros centro pastato Prienuose, Vytauto g. 35, rekonstravimas</v>
      </c>
      <c r="D34" s="41" t="s">
        <v>723</v>
      </c>
      <c r="E34" s="41" t="s">
        <v>724</v>
      </c>
      <c r="F34" s="148">
        <v>1</v>
      </c>
      <c r="G34" s="24"/>
      <c r="H34" s="25"/>
      <c r="I34" s="24"/>
      <c r="J34" s="25"/>
      <c r="K34" s="25"/>
      <c r="L34" s="24"/>
      <c r="M34" s="25"/>
      <c r="N34" s="25"/>
      <c r="O34" s="25"/>
      <c r="P34" s="25"/>
      <c r="Q34" s="25"/>
      <c r="R34" s="25"/>
      <c r="S34" s="25"/>
      <c r="T34" s="25"/>
      <c r="U34" s="25"/>
    </row>
    <row r="35" spans="1:21" ht="72"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23" t="s">
        <v>723</v>
      </c>
      <c r="E35" s="23" t="s">
        <v>724</v>
      </c>
      <c r="F35" s="148">
        <v>1</v>
      </c>
      <c r="G35" s="24"/>
      <c r="H35" s="25"/>
      <c r="I35" s="24"/>
      <c r="J35" s="25"/>
      <c r="K35" s="25"/>
      <c r="L35" s="24"/>
      <c r="M35" s="25"/>
      <c r="N35" s="25"/>
      <c r="O35" s="25"/>
      <c r="P35" s="25"/>
      <c r="Q35" s="25"/>
      <c r="R35" s="25"/>
      <c r="S35" s="25"/>
      <c r="T35" s="25"/>
      <c r="U35" s="25"/>
    </row>
    <row r="36" spans="1:21" ht="72" x14ac:dyDescent="0.25">
      <c r="A36" s="250" t="str">
        <f>'3 priedo 1 lentele'!A36</f>
        <v>1.2.1.2</v>
      </c>
      <c r="B36" s="252">
        <f>'3 priedo 1 lentele'!B36</f>
        <v>0</v>
      </c>
      <c r="C36" s="250" t="str">
        <f>'3 priedo 1 lentele'!C36</f>
        <v>Priemonė: Verslo subjektų skatinimas teikti bendruomenei aktualias paslaugas, didinti gamybos pajėgumus ir eksporto apimtis</v>
      </c>
      <c r="D36" s="267"/>
      <c r="E36" s="267"/>
      <c r="F36" s="268"/>
      <c r="G36" s="269"/>
      <c r="H36" s="267"/>
      <c r="I36" s="269"/>
      <c r="J36" s="267"/>
      <c r="K36" s="267"/>
      <c r="L36" s="269"/>
      <c r="M36" s="267"/>
      <c r="N36" s="267"/>
      <c r="O36" s="267"/>
      <c r="P36" s="267"/>
      <c r="Q36" s="267"/>
      <c r="R36" s="267"/>
      <c r="S36" s="267"/>
      <c r="T36" s="267"/>
      <c r="U36" s="267"/>
    </row>
    <row r="37" spans="1:21" ht="72" x14ac:dyDescent="0.25">
      <c r="A37" s="212" t="str">
        <f>'3 priedo 1 lentele'!A37</f>
        <v>1.2.2</v>
      </c>
      <c r="B37" s="213">
        <f>'3 priedo 1 lentele'!B37</f>
        <v>0</v>
      </c>
      <c r="C37" s="212" t="str">
        <f>'3 priedo 1 lentele'!C37</f>
        <v>Uždavinys. Kurti naujas darbo vietas, pritraukiant investicijas į viešąsias (apleistas, nenaudojamas ir nepakankamai naudojamas) erdves</v>
      </c>
      <c r="D37" s="81"/>
      <c r="E37" s="81"/>
      <c r="F37" s="146"/>
      <c r="G37" s="80"/>
      <c r="H37" s="81"/>
      <c r="I37" s="80"/>
      <c r="J37" s="81"/>
      <c r="K37" s="81"/>
      <c r="L37" s="80"/>
      <c r="M37" s="81"/>
      <c r="N37" s="81"/>
      <c r="O37" s="81"/>
      <c r="P37" s="81"/>
      <c r="Q37" s="81"/>
      <c r="R37" s="81"/>
      <c r="S37" s="81"/>
      <c r="T37" s="81"/>
      <c r="U37" s="81"/>
    </row>
    <row r="38" spans="1:21" ht="60" x14ac:dyDescent="0.25">
      <c r="A38" s="250" t="str">
        <f>'3 priedo 1 lentele'!A38</f>
        <v>1.2.2.1</v>
      </c>
      <c r="B38" s="252">
        <f>'3 priedo 1 lentele'!B38</f>
        <v>0</v>
      </c>
      <c r="C38" s="250" t="str">
        <f>'3 priedo 1 lentele'!C38</f>
        <v>Priemonė: Miestų viešosios infrastruktūros sutvarkymas, gerinant sąlygas naujam verslui ir darbo vietų kūrimui</v>
      </c>
      <c r="D38" s="267"/>
      <c r="E38" s="267"/>
      <c r="F38" s="268"/>
      <c r="G38" s="269"/>
      <c r="H38" s="267"/>
      <c r="I38" s="269"/>
      <c r="J38" s="267"/>
      <c r="K38" s="267"/>
      <c r="L38" s="269"/>
      <c r="M38" s="267"/>
      <c r="N38" s="267"/>
      <c r="O38" s="267"/>
      <c r="P38" s="267"/>
      <c r="Q38" s="267"/>
      <c r="R38" s="267"/>
      <c r="S38" s="267"/>
      <c r="T38" s="267"/>
      <c r="U38" s="267"/>
    </row>
    <row r="39" spans="1:21" ht="36" x14ac:dyDescent="0.25">
      <c r="A39" s="40" t="str">
        <f>'3 priedo 1 lentele'!A39</f>
        <v>1.2.2.1.1</v>
      </c>
      <c r="B39" s="160" t="str">
        <f>'3 priedo 1 lentele'!B39</f>
        <v>R029905-303800-0004</v>
      </c>
      <c r="C39" s="37" t="str">
        <f>'3 priedo 1 lentele'!C39</f>
        <v>Garliavos miesto parko sutvarkymas (įrengimas)</v>
      </c>
      <c r="D39" s="147" t="s">
        <v>707</v>
      </c>
      <c r="E39" s="147" t="s">
        <v>761</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149" t="s">
        <v>707</v>
      </c>
      <c r="E40" s="147" t="s">
        <v>761</v>
      </c>
      <c r="F40" s="48">
        <v>88169</v>
      </c>
      <c r="G40" s="149"/>
      <c r="H40" s="147"/>
      <c r="I40" s="10"/>
      <c r="J40" s="147"/>
      <c r="K40" s="147"/>
      <c r="L40" s="10"/>
      <c r="M40" s="25"/>
      <c r="N40" s="25"/>
      <c r="O40" s="25"/>
      <c r="P40" s="25"/>
      <c r="Q40" s="25"/>
      <c r="R40" s="25"/>
      <c r="S40" s="25"/>
      <c r="T40" s="25"/>
      <c r="U40" s="25"/>
    </row>
    <row r="41" spans="1:21" ht="36" x14ac:dyDescent="0.25">
      <c r="A41" s="40" t="str">
        <f>'3 priedo 1 lentele'!A41</f>
        <v>1.2.2.1.3</v>
      </c>
      <c r="B41" s="160" t="str">
        <f>'3 priedo 1 lentele'!B41</f>
        <v>R029903-300000-0001</v>
      </c>
      <c r="C41" s="40" t="str">
        <f>'3 priedo 1 lentele'!C41</f>
        <v>Jonavos miesto žemutinės dalies sutvarkymo ir pasiekiamumo gerinimas</v>
      </c>
      <c r="D41" s="150" t="s">
        <v>707</v>
      </c>
      <c r="E41" s="40" t="s">
        <v>791</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147" t="s">
        <v>707</v>
      </c>
      <c r="E42" s="147" t="s">
        <v>791</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0" t="str">
        <f>'3 priedo 1 lentele'!B43</f>
        <v>R029905-142950-0007</v>
      </c>
      <c r="C43" s="37" t="str">
        <f>'3 priedo 1 lentele'!C43</f>
        <v>Kaišiadorių miesto Gedimino g. prieigų sutvarkymas</v>
      </c>
      <c r="D43" s="147" t="s">
        <v>707</v>
      </c>
      <c r="E43" s="147" t="s">
        <v>791</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147" t="s">
        <v>707</v>
      </c>
      <c r="E44" s="147" t="s">
        <v>708</v>
      </c>
      <c r="F44" s="48">
        <v>19419</v>
      </c>
      <c r="G44" s="42" t="s">
        <v>709</v>
      </c>
      <c r="H44" s="41" t="s">
        <v>710</v>
      </c>
      <c r="I44" s="24">
        <v>16</v>
      </c>
      <c r="J44" s="25"/>
      <c r="K44" s="25"/>
      <c r="L44" s="24"/>
      <c r="M44" s="25"/>
      <c r="N44" s="25"/>
      <c r="O44" s="25"/>
      <c r="P44" s="25"/>
      <c r="Q44" s="25"/>
      <c r="R44" s="25"/>
      <c r="S44" s="25"/>
      <c r="T44" s="25"/>
      <c r="U44" s="25"/>
    </row>
    <row r="45" spans="1:21" ht="48" x14ac:dyDescent="0.25">
      <c r="A45" s="40" t="str">
        <f>'3 priedo 1 lentele'!A45</f>
        <v>1.2.2.1.7</v>
      </c>
      <c r="B45" s="160" t="str">
        <f>'3 priedo 1 lentele'!B45</f>
        <v>R029905-290000-0009</v>
      </c>
      <c r="C45" s="23" t="str">
        <f>'3 priedo 1 lentele'!C45</f>
        <v>Kėdainių miesto Didžiosios Rinkos aikštės modernizavimas, pritaikant vietos bendruomenei</v>
      </c>
      <c r="D45" s="25" t="s">
        <v>707</v>
      </c>
      <c r="E45" s="23" t="s">
        <v>761</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25" t="s">
        <v>707</v>
      </c>
      <c r="E46" s="23" t="s">
        <v>761</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707</v>
      </c>
      <c r="E47" s="23" t="s">
        <v>761</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0" t="str">
        <f>'3 priedo 1 lentele'!B48</f>
        <v>R029905-280000-0012</v>
      </c>
      <c r="C48" s="23" t="str">
        <f>'3 priedo 1 lentele'!C48</f>
        <v>Kompleksiškas Kėdainių miesto maudymvietės ir poilsio zonos sutvarkymas</v>
      </c>
      <c r="D48" s="25" t="s">
        <v>707</v>
      </c>
      <c r="E48" s="23" t="s">
        <v>761</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0" t="str">
        <f>'3 priedo 1 lentele'!B49</f>
        <v>R029905-300000-0013</v>
      </c>
      <c r="C49" s="23" t="str">
        <f>'3 priedo 1 lentele'!C49</f>
        <v>Daugiabučių namų kvartalų kompleksinis atnaujinimas Kėdainių mieste</v>
      </c>
      <c r="D49" s="25" t="s">
        <v>707</v>
      </c>
      <c r="E49" s="23" t="s">
        <v>761</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1" t="s">
        <v>707</v>
      </c>
      <c r="E50" s="41" t="s">
        <v>708</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1" t="s">
        <v>709</v>
      </c>
      <c r="E51" s="41" t="s">
        <v>710</v>
      </c>
      <c r="F51" s="48">
        <v>431.89</v>
      </c>
      <c r="G51" s="42" t="s">
        <v>707</v>
      </c>
      <c r="H51" s="41" t="s">
        <v>708</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41" t="s">
        <v>707</v>
      </c>
      <c r="E52" s="41" t="s">
        <v>708</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0" t="str">
        <f>'3 priedo 1 lentele'!B53</f>
        <v>R029905-300000-0017</v>
      </c>
      <c r="C53" s="40" t="str">
        <f>'3 priedo 1 lentele'!C53</f>
        <v>Raseinių m. daugiabučių namų kiemų kompleksinis tvarkymas</v>
      </c>
      <c r="D53" s="23" t="s">
        <v>707</v>
      </c>
      <c r="E53" s="23" t="s">
        <v>708</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23" t="s">
        <v>707</v>
      </c>
      <c r="E54" s="23" t="s">
        <v>708</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23" t="s">
        <v>707</v>
      </c>
      <c r="E55" s="23" t="s">
        <v>708</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23" t="s">
        <v>707</v>
      </c>
      <c r="E56" s="23" t="s">
        <v>708</v>
      </c>
      <c r="F56" s="48">
        <v>9809.76</v>
      </c>
      <c r="G56" s="10" t="s">
        <v>709</v>
      </c>
      <c r="H56" s="23" t="s">
        <v>884</v>
      </c>
      <c r="I56" s="48">
        <v>2685.47</v>
      </c>
      <c r="J56" s="25"/>
      <c r="K56" s="25"/>
      <c r="L56" s="24"/>
      <c r="M56" s="25"/>
      <c r="N56" s="25"/>
      <c r="O56" s="25"/>
      <c r="P56" s="25"/>
      <c r="Q56" s="25"/>
      <c r="R56" s="25"/>
      <c r="S56" s="25"/>
      <c r="T56" s="25"/>
      <c r="U56" s="25"/>
    </row>
    <row r="57" spans="1:21" ht="163.5" customHeight="1" x14ac:dyDescent="0.25">
      <c r="A57" s="40" t="str">
        <f>'3 priedo 1 lentele'!A57</f>
        <v>1.2.2.1.19</v>
      </c>
      <c r="B57" s="272" t="str">
        <f>'3 priedo 1 lentele'!B57</f>
        <v>R029905-300000-0021</v>
      </c>
      <c r="C57" s="37" t="str">
        <f>'3 priedo 1 lentele'!C57</f>
        <v>Daugiabučių namų kvartalų kompleksinis atnaujinimas Kėdainių mieste (II etapas)</v>
      </c>
      <c r="D57" s="23" t="s">
        <v>707</v>
      </c>
      <c r="E57" s="23" t="s">
        <v>708</v>
      </c>
      <c r="F57" s="148">
        <v>249843.99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72" t="str">
        <f>'3 priedo 1 lentele'!B58</f>
        <v>R029904-310000-5000</v>
      </c>
      <c r="C58" s="37" t="str">
        <f>'3 priedo 1 lentele'!C58</f>
        <v xml:space="preserve">Buvusios Aviacijos gamyklos angaro konversija </v>
      </c>
      <c r="D58" s="10" t="s">
        <v>709</v>
      </c>
      <c r="E58" s="23" t="s">
        <v>884</v>
      </c>
      <c r="F58" s="48">
        <v>6435</v>
      </c>
      <c r="G58" s="24"/>
      <c r="H58" s="23"/>
      <c r="I58" s="24"/>
      <c r="J58" s="25"/>
      <c r="K58" s="25"/>
      <c r="L58" s="24"/>
      <c r="M58" s="25"/>
      <c r="N58" s="25"/>
      <c r="O58" s="25"/>
      <c r="P58" s="25"/>
      <c r="Q58" s="25"/>
      <c r="R58" s="25"/>
      <c r="S58" s="25"/>
      <c r="T58" s="25"/>
      <c r="U58" s="25"/>
    </row>
    <row r="59" spans="1:21" ht="24" x14ac:dyDescent="0.25">
      <c r="A59" s="223" t="str">
        <f>'3 priedo 1 lentele'!A59</f>
        <v>1.3</v>
      </c>
      <c r="B59" s="229">
        <f>'3 priedo 1 lentele'!B59</f>
        <v>0</v>
      </c>
      <c r="C59" s="223" t="str">
        <f>'3 priedo 1 lentele'!C59</f>
        <v>Tikslas: Plėtoti regiono transporto infrastruktūrą</v>
      </c>
      <c r="D59" s="78"/>
      <c r="E59" s="78"/>
      <c r="F59" s="145"/>
      <c r="G59" s="77"/>
      <c r="H59" s="78"/>
      <c r="I59" s="77"/>
      <c r="J59" s="78"/>
      <c r="K59" s="78"/>
      <c r="L59" s="77"/>
      <c r="M59" s="78"/>
      <c r="N59" s="78"/>
      <c r="O59" s="78"/>
      <c r="P59" s="78"/>
      <c r="Q59" s="78"/>
      <c r="R59" s="78"/>
      <c r="S59" s="78"/>
      <c r="T59" s="78"/>
      <c r="U59" s="78"/>
    </row>
    <row r="60" spans="1:21" ht="36" x14ac:dyDescent="0.25">
      <c r="A60" s="212" t="str">
        <f>'3 priedo 1 lentele'!A60</f>
        <v>1.3.1</v>
      </c>
      <c r="B60" s="237">
        <f>'3 priedo 1 lentele'!B60</f>
        <v>0</v>
      </c>
      <c r="C60" s="212" t="str">
        <f>'3 priedo 1 lentele'!C60</f>
        <v>Uždavinys. Didinti darbo jėgos mobilumą, gerinant darbo vietų pasiekiamumą:</v>
      </c>
      <c r="D60" s="81"/>
      <c r="E60" s="81"/>
      <c r="F60" s="146"/>
      <c r="G60" s="80"/>
      <c r="H60" s="81"/>
      <c r="I60" s="80"/>
      <c r="J60" s="81"/>
      <c r="K60" s="81"/>
      <c r="L60" s="80"/>
      <c r="M60" s="81"/>
      <c r="N60" s="81"/>
      <c r="O60" s="81"/>
      <c r="P60" s="81"/>
      <c r="Q60" s="81"/>
      <c r="R60" s="81"/>
      <c r="S60" s="81"/>
      <c r="T60" s="81"/>
      <c r="U60" s="81"/>
    </row>
    <row r="61" spans="1:21" ht="36" x14ac:dyDescent="0.25">
      <c r="A61" s="250" t="str">
        <f>'3 priedo 1 lentele'!A61</f>
        <v>1.3.1.1</v>
      </c>
      <c r="B61" s="276">
        <f>'3 priedo 1 lentele'!B61</f>
        <v>0</v>
      </c>
      <c r="C61" s="250" t="str">
        <f>'3 priedo 1 lentele'!C61</f>
        <v>Priemonė: Miestų gatvių atnaujinimas (rekonstrukcija)</v>
      </c>
      <c r="D61" s="267"/>
      <c r="E61" s="267"/>
      <c r="F61" s="268"/>
      <c r="G61" s="269"/>
      <c r="H61" s="267"/>
      <c r="I61" s="269"/>
      <c r="J61" s="267"/>
      <c r="K61" s="267"/>
      <c r="L61" s="269"/>
      <c r="M61" s="267"/>
      <c r="N61" s="267"/>
      <c r="O61" s="267"/>
      <c r="P61" s="267"/>
      <c r="Q61" s="267"/>
      <c r="R61" s="267"/>
      <c r="S61" s="267"/>
      <c r="T61" s="267"/>
      <c r="U61" s="267"/>
    </row>
    <row r="62" spans="1:21" ht="48" x14ac:dyDescent="0.25">
      <c r="A62" s="40" t="str">
        <f>'3 priedo 1 lentele'!A62</f>
        <v>1.3.1.1.1</v>
      </c>
      <c r="B62" s="160" t="str">
        <f>'3 priedo 1 lentele'!B62</f>
        <v>R025511-120000-0001</v>
      </c>
      <c r="C62" s="37" t="str">
        <f>'3 priedo 1 lentele'!C62</f>
        <v>Garliavos miesto K. Aglinsko g. rekonstrukcija</v>
      </c>
      <c r="D62" s="23" t="s">
        <v>703</v>
      </c>
      <c r="E62" s="23" t="s">
        <v>704</v>
      </c>
      <c r="F62" s="48">
        <v>0.65</v>
      </c>
      <c r="G62" s="10" t="s">
        <v>882</v>
      </c>
      <c r="H62" s="10" t="s">
        <v>940</v>
      </c>
      <c r="I62" s="10">
        <v>0.02</v>
      </c>
      <c r="J62" s="23"/>
      <c r="K62" s="10"/>
      <c r="L62" s="10"/>
      <c r="M62" s="25"/>
      <c r="N62" s="25"/>
      <c r="O62" s="25"/>
      <c r="P62" s="25"/>
      <c r="Q62" s="25"/>
      <c r="R62" s="25"/>
      <c r="S62" s="25"/>
      <c r="T62" s="25"/>
      <c r="U62" s="25"/>
    </row>
    <row r="63" spans="1:21" ht="6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23" t="s">
        <v>703</v>
      </c>
      <c r="E63" s="23" t="s">
        <v>704</v>
      </c>
      <c r="F63" s="48">
        <v>2.9</v>
      </c>
      <c r="G63" s="10" t="s">
        <v>744</v>
      </c>
      <c r="H63" s="10" t="s">
        <v>745</v>
      </c>
      <c r="I63" s="10">
        <v>17</v>
      </c>
      <c r="J63" s="23" t="s">
        <v>882</v>
      </c>
      <c r="K63" s="10" t="s">
        <v>883</v>
      </c>
      <c r="L63" s="10">
        <v>0.08</v>
      </c>
      <c r="M63" s="25"/>
      <c r="N63" s="25"/>
      <c r="O63" s="25"/>
      <c r="P63" s="25"/>
      <c r="Q63" s="25"/>
      <c r="R63" s="25"/>
      <c r="S63" s="25"/>
      <c r="T63" s="25"/>
      <c r="U63" s="25"/>
    </row>
    <row r="64" spans="1:21" ht="36" x14ac:dyDescent="0.25">
      <c r="A64" s="40" t="str">
        <f>'3 priedo 1 lentele'!A64</f>
        <v>1.3.1.1.3</v>
      </c>
      <c r="B64" s="272" t="str">
        <f>'3 priedo 1 lentele'!B64</f>
        <v>R025511-120000-0003</v>
      </c>
      <c r="C64" s="37" t="str">
        <f>'3 priedo 1 lentele'!C64</f>
        <v>Kaišiadorių miesto V. Kudirkos ir Maironio gatvių rekonstravimas</v>
      </c>
      <c r="D64" s="23" t="s">
        <v>703</v>
      </c>
      <c r="E64" s="23" t="s">
        <v>704</v>
      </c>
      <c r="F64" s="48">
        <v>1.29</v>
      </c>
      <c r="G64" s="10"/>
      <c r="H64" s="10"/>
      <c r="I64" s="10"/>
      <c r="J64" s="23"/>
      <c r="K64" s="10"/>
      <c r="L64" s="10"/>
      <c r="M64" s="25"/>
      <c r="N64" s="25"/>
      <c r="O64" s="25"/>
      <c r="P64" s="25"/>
      <c r="Q64" s="25"/>
      <c r="R64" s="25"/>
      <c r="S64" s="25"/>
      <c r="T64" s="25"/>
      <c r="U64" s="25"/>
    </row>
    <row r="65" spans="1:21" ht="60" x14ac:dyDescent="0.25">
      <c r="A65" s="40" t="str">
        <f>'3 priedo 1 lentele'!A65</f>
        <v>1.3.1.1.4</v>
      </c>
      <c r="B65" s="272" t="str">
        <f>'3 priedo 1 lentele'!B65</f>
        <v>R025511-120000-0004</v>
      </c>
      <c r="C65" s="54" t="str">
        <f>'3 priedo 1 lentele'!C65</f>
        <v>Kėdainių miesto A. Kanapinsko, P. Lukšio, Mindaugo, Pavasario ir Žemaitės gatvių rekonstrukcija</v>
      </c>
      <c r="D65" s="23" t="s">
        <v>703</v>
      </c>
      <c r="E65" s="23" t="s">
        <v>704</v>
      </c>
      <c r="F65" s="48">
        <v>3.69</v>
      </c>
      <c r="G65" s="10" t="s">
        <v>882</v>
      </c>
      <c r="H65" s="10" t="s">
        <v>940</v>
      </c>
      <c r="I65" s="10">
        <v>0.5</v>
      </c>
      <c r="J65" s="23" t="s">
        <v>744</v>
      </c>
      <c r="K65" s="10" t="s">
        <v>941</v>
      </c>
      <c r="L65" s="10">
        <v>1</v>
      </c>
      <c r="M65" s="25"/>
      <c r="N65" s="25"/>
      <c r="O65" s="25"/>
      <c r="P65" s="25"/>
      <c r="Q65" s="25"/>
      <c r="R65" s="25"/>
      <c r="S65" s="25"/>
      <c r="T65" s="25"/>
      <c r="U65" s="25"/>
    </row>
    <row r="66" spans="1:21" ht="58.5" customHeight="1" x14ac:dyDescent="0.25">
      <c r="A66" s="40" t="str">
        <f>'3 priedo 1 lentele'!A66</f>
        <v>1.3.1.1.5</v>
      </c>
      <c r="B66" s="272" t="str">
        <f>'3 priedo 1 lentele'!B66</f>
        <v>R025514-190000-0006</v>
      </c>
      <c r="C66" s="54" t="str">
        <f>'3 priedo 1 lentele'!C66</f>
        <v>Kėdainių miesto J. Basanavičiaus, Birutės, Dotnuvos, Kauno ir Šėtos gatvių rekonstrukcija</v>
      </c>
      <c r="D66" s="23" t="s">
        <v>732</v>
      </c>
      <c r="E66" s="23" t="s">
        <v>733</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72" t="str">
        <f>'3 priedo 1 lentele'!B67</f>
        <v>R025511-120000-0005</v>
      </c>
      <c r="C67" s="37" t="str">
        <f>'3 priedo 1 lentele'!C67</f>
        <v>Raseinių miesto Partizanų gatvės rekonstravimas</v>
      </c>
      <c r="D67" s="23" t="s">
        <v>703</v>
      </c>
      <c r="E67" s="23" t="s">
        <v>704</v>
      </c>
      <c r="F67" s="48">
        <v>0.61</v>
      </c>
      <c r="G67" s="10" t="s">
        <v>744</v>
      </c>
      <c r="H67" s="10" t="s">
        <v>941</v>
      </c>
      <c r="I67" s="10">
        <v>4</v>
      </c>
      <c r="J67" s="23"/>
      <c r="K67" s="10"/>
      <c r="L67" s="10"/>
      <c r="M67" s="25"/>
      <c r="N67" s="25"/>
      <c r="O67" s="25"/>
      <c r="P67" s="25"/>
      <c r="Q67" s="25"/>
      <c r="R67" s="25"/>
      <c r="S67" s="25"/>
      <c r="T67" s="25"/>
      <c r="U67" s="25"/>
    </row>
    <row r="68" spans="1:21" ht="48" x14ac:dyDescent="0.25">
      <c r="A68" s="40" t="str">
        <f>'3 priedo 1 lentele'!A68</f>
        <v>1.3.1.1.7</v>
      </c>
      <c r="B68" s="272" t="str">
        <f>'3 priedo 1 lentele'!B68</f>
        <v>R025511-120000-0006</v>
      </c>
      <c r="C68" s="37" t="str">
        <f>'3 priedo 1 lentele'!C68</f>
        <v>Raseinių miesto Aguonų gatvės rekonstravimas</v>
      </c>
      <c r="D68" s="23" t="s">
        <v>703</v>
      </c>
      <c r="E68" s="23" t="s">
        <v>704</v>
      </c>
      <c r="F68" s="48">
        <v>0.28999999999999998</v>
      </c>
      <c r="G68" s="10" t="s">
        <v>744</v>
      </c>
      <c r="H68" s="10" t="s">
        <v>941</v>
      </c>
      <c r="I68" s="10">
        <v>4</v>
      </c>
      <c r="J68" s="23" t="s">
        <v>882</v>
      </c>
      <c r="K68" s="10" t="s">
        <v>940</v>
      </c>
      <c r="L68" s="10">
        <v>0</v>
      </c>
      <c r="M68" s="25"/>
      <c r="N68" s="25"/>
      <c r="O68" s="25"/>
      <c r="P68" s="25"/>
      <c r="Q68" s="25"/>
      <c r="R68" s="25"/>
      <c r="S68" s="25"/>
      <c r="T68" s="25"/>
      <c r="U68" s="25"/>
    </row>
    <row r="69" spans="1:21" ht="48" x14ac:dyDescent="0.25">
      <c r="A69" s="40" t="str">
        <f>'3 priedo 1 lentele'!A69</f>
        <v>1.3.1.1.8</v>
      </c>
      <c r="B69" s="272" t="str">
        <f>'3 priedo 1 lentele'!B69</f>
        <v>R025511-110000-0007</v>
      </c>
      <c r="C69" s="37" t="str">
        <f>'3 priedo 1 lentele'!C69</f>
        <v>Šeštokų 1-osios g. ir Alyvų 1-osios g. Kaune statyba</v>
      </c>
      <c r="D69" s="23" t="s">
        <v>943</v>
      </c>
      <c r="E69" s="23" t="s">
        <v>35</v>
      </c>
      <c r="F69" s="48">
        <v>0.63</v>
      </c>
      <c r="G69" s="10" t="s">
        <v>882</v>
      </c>
      <c r="H69" s="10" t="s">
        <v>912</v>
      </c>
      <c r="I69" s="10">
        <v>0</v>
      </c>
      <c r="J69" s="23" t="s">
        <v>744</v>
      </c>
      <c r="K69" s="10" t="s">
        <v>919</v>
      </c>
      <c r="L69" s="10">
        <v>1</v>
      </c>
      <c r="M69" s="25"/>
      <c r="N69" s="25"/>
      <c r="O69" s="25"/>
      <c r="P69" s="25"/>
      <c r="Q69" s="25"/>
      <c r="R69" s="25"/>
      <c r="S69" s="25"/>
      <c r="T69" s="25"/>
      <c r="U69" s="25"/>
    </row>
    <row r="70" spans="1:21" ht="72" x14ac:dyDescent="0.25">
      <c r="A70" s="40" t="str">
        <f>'3 priedo 1 lentele'!A70</f>
        <v>1.3.1.1.9</v>
      </c>
      <c r="B70" s="272" t="str">
        <f>'3 priedo 1 lentele'!B70</f>
        <v>R025511-120000-0008</v>
      </c>
      <c r="C70" s="37" t="str">
        <f>'3 priedo 1 lentele'!C70</f>
        <v>Aleksoto gatvių rekonstravimas (Kalvarijos g., Vyčio Kryžiaus g., K. Sprangausko g., J. Petruičio g., J. Čapliko g., J. Pabrėžos g., Vilties g.)</v>
      </c>
      <c r="D70" s="23" t="s">
        <v>703</v>
      </c>
      <c r="E70" s="23" t="s">
        <v>704</v>
      </c>
      <c r="F70" s="48">
        <v>9.68</v>
      </c>
      <c r="G70" s="10" t="s">
        <v>882</v>
      </c>
      <c r="H70" s="10" t="s">
        <v>912</v>
      </c>
      <c r="I70" s="10">
        <v>0</v>
      </c>
      <c r="J70" s="23" t="s">
        <v>744</v>
      </c>
      <c r="K70" s="10" t="s">
        <v>919</v>
      </c>
      <c r="L70" s="10">
        <v>7</v>
      </c>
      <c r="M70" s="25"/>
      <c r="N70" s="25"/>
      <c r="O70" s="25"/>
      <c r="P70" s="25"/>
      <c r="Q70" s="25"/>
      <c r="R70" s="25"/>
      <c r="S70" s="25"/>
      <c r="T70" s="25"/>
      <c r="U70" s="25"/>
    </row>
    <row r="71" spans="1:21" ht="36" x14ac:dyDescent="0.25">
      <c r="A71" s="40" t="str">
        <f>'3 priedo 1 lentele'!A71</f>
        <v>1.3.1.1.10</v>
      </c>
      <c r="B71" s="272" t="str">
        <f>'3 priedo 1 lentele'!B71</f>
        <v>R025511-120000-0010</v>
      </c>
      <c r="C71" s="37" t="str">
        <f>'3 priedo 1 lentele'!C71</f>
        <v>Eismo saugumo priemonių diegimas Revuonos g. Prienų m.</v>
      </c>
      <c r="D71" s="25" t="s">
        <v>744</v>
      </c>
      <c r="E71" s="23" t="s">
        <v>919</v>
      </c>
      <c r="F71" s="24">
        <v>4</v>
      </c>
      <c r="G71" s="25" t="s">
        <v>703</v>
      </c>
      <c r="H71" s="23" t="s">
        <v>704</v>
      </c>
      <c r="I71" s="48">
        <v>1.34</v>
      </c>
      <c r="J71" s="151"/>
      <c r="K71" s="151"/>
      <c r="L71" s="152"/>
      <c r="M71" s="25"/>
      <c r="N71" s="25"/>
      <c r="O71" s="25"/>
      <c r="P71" s="25"/>
      <c r="Q71" s="25"/>
      <c r="R71" s="25"/>
      <c r="S71" s="25"/>
      <c r="T71" s="25"/>
      <c r="U71" s="25"/>
    </row>
    <row r="72" spans="1:21" ht="36" x14ac:dyDescent="0.25">
      <c r="A72" s="40" t="str">
        <f>'3 priedo 1 lentele'!A72</f>
        <v>1.3.1.1.11</v>
      </c>
      <c r="B72" s="272" t="str">
        <f>'3 priedo 1 lentele'!B72</f>
        <v>R025511-120000-0011</v>
      </c>
      <c r="C72" s="37" t="str">
        <f>'3 priedo 1 lentele'!C72</f>
        <v>Birštono savivaldybės vietinių kelių eismo saugos gerinimas</v>
      </c>
      <c r="D72" s="25" t="s">
        <v>744</v>
      </c>
      <c r="E72" s="23" t="s">
        <v>919</v>
      </c>
      <c r="F72" s="148">
        <v>4</v>
      </c>
      <c r="G72" s="24"/>
      <c r="H72" s="25"/>
      <c r="I72" s="24"/>
      <c r="J72" s="25"/>
      <c r="K72" s="25"/>
      <c r="L72" s="24"/>
      <c r="M72" s="25"/>
      <c r="N72" s="25"/>
      <c r="O72" s="25"/>
      <c r="P72" s="25"/>
      <c r="Q72" s="25"/>
      <c r="R72" s="25"/>
      <c r="S72" s="25"/>
      <c r="T72" s="25"/>
      <c r="U72" s="25"/>
    </row>
    <row r="73" spans="1:21" ht="36" x14ac:dyDescent="0.25">
      <c r="A73" s="40" t="str">
        <f>'3 priedo 1 lentele'!A73</f>
        <v>1.3.1.1.12</v>
      </c>
      <c r="B73" s="272" t="str">
        <f>'3 priedo 1 lentele'!B73</f>
        <v>R025511-120000-0012</v>
      </c>
      <c r="C73" s="37" t="str">
        <f>'3 priedo 1 lentele'!C73</f>
        <v>Raseinių miesto Žemaičių gatvės rekonstravimas</v>
      </c>
      <c r="D73" s="25" t="s">
        <v>703</v>
      </c>
      <c r="E73" s="23" t="s">
        <v>704</v>
      </c>
      <c r="F73" s="148">
        <v>0.67</v>
      </c>
      <c r="G73" s="24" t="s">
        <v>744</v>
      </c>
      <c r="H73" s="23" t="s">
        <v>941</v>
      </c>
      <c r="I73" s="24">
        <v>3</v>
      </c>
      <c r="J73" s="25"/>
      <c r="K73" s="23"/>
      <c r="L73" s="24"/>
      <c r="M73" s="25"/>
      <c r="N73" s="25"/>
      <c r="O73" s="25"/>
      <c r="P73" s="25"/>
      <c r="Q73" s="25"/>
      <c r="R73" s="25"/>
      <c r="S73" s="25"/>
      <c r="T73" s="25"/>
      <c r="U73" s="25"/>
    </row>
    <row r="74" spans="1:21" ht="48" x14ac:dyDescent="0.25">
      <c r="A74" s="40" t="str">
        <f>'3 priedo 1 lentele'!A74</f>
        <v>1.3.1.1.13</v>
      </c>
      <c r="B74" s="272" t="str">
        <f>'3 priedo 1 lentele'!B74</f>
        <v>R025511-120000-0013</v>
      </c>
      <c r="C74" s="37" t="str">
        <f>'3 priedo 1 lentele'!C74</f>
        <v>Raseinių m. V. Kudirkos g. rekonstravimas</v>
      </c>
      <c r="D74" s="25" t="s">
        <v>703</v>
      </c>
      <c r="E74" s="23" t="s">
        <v>704</v>
      </c>
      <c r="F74" s="48">
        <v>0.4</v>
      </c>
      <c r="G74" s="24" t="s">
        <v>744</v>
      </c>
      <c r="H74" s="23" t="s">
        <v>941</v>
      </c>
      <c r="I74" s="10">
        <v>7</v>
      </c>
      <c r="J74" s="25" t="s">
        <v>882</v>
      </c>
      <c r="K74" s="23" t="s">
        <v>940</v>
      </c>
      <c r="L74" s="24">
        <v>0.01</v>
      </c>
      <c r="M74" s="25"/>
      <c r="N74" s="25"/>
      <c r="O74" s="25"/>
      <c r="P74" s="25"/>
      <c r="Q74" s="25"/>
      <c r="R74" s="25"/>
      <c r="S74" s="25"/>
      <c r="T74" s="25"/>
      <c r="U74" s="25"/>
    </row>
    <row r="75" spans="1:21" ht="36" x14ac:dyDescent="0.25">
      <c r="A75" s="40" t="str">
        <f>'3 priedo 1 lentele'!A75</f>
        <v>1.3.1.1.14</v>
      </c>
      <c r="B75" s="272" t="str">
        <f>'3 priedo 1 lentele'!B75</f>
        <v>R025511-120000-0014</v>
      </c>
      <c r="C75" s="37" t="str">
        <f>'3 priedo 1 lentele'!C75</f>
        <v>Raseinių miesto Turgaus gatvės rekonstravimas</v>
      </c>
      <c r="D75" s="25" t="s">
        <v>703</v>
      </c>
      <c r="E75" s="23" t="s">
        <v>704</v>
      </c>
      <c r="F75" s="48">
        <v>0.2</v>
      </c>
      <c r="G75" s="24" t="s">
        <v>744</v>
      </c>
      <c r="H75" s="23" t="s">
        <v>941</v>
      </c>
      <c r="I75" s="10">
        <v>3</v>
      </c>
      <c r="J75" s="25"/>
      <c r="K75" s="23"/>
      <c r="L75" s="24"/>
      <c r="M75" s="25"/>
      <c r="N75" s="25"/>
      <c r="O75" s="25"/>
      <c r="P75" s="25"/>
      <c r="Q75" s="25"/>
      <c r="R75" s="25"/>
      <c r="S75" s="25"/>
      <c r="T75" s="25"/>
      <c r="U75" s="25"/>
    </row>
    <row r="76" spans="1:21" ht="36" x14ac:dyDescent="0.25">
      <c r="A76" s="40" t="str">
        <f>'3 priedo 1 lentele'!A76</f>
        <v>1.3.1.1.15</v>
      </c>
      <c r="B76" s="272" t="str">
        <f>'3 priedo 1 lentele'!B76</f>
        <v>R025511-120000-0015</v>
      </c>
      <c r="C76" s="37" t="str">
        <f>'3 priedo 1 lentele'!C76</f>
        <v>Raseinių miesto Algirdo gatvės rekonstravimas</v>
      </c>
      <c r="D76" s="25" t="s">
        <v>703</v>
      </c>
      <c r="E76" s="23" t="s">
        <v>704</v>
      </c>
      <c r="F76" s="48">
        <v>1.1599999999999999</v>
      </c>
      <c r="G76" s="24" t="s">
        <v>744</v>
      </c>
      <c r="H76" s="23" t="s">
        <v>941</v>
      </c>
      <c r="I76" s="10">
        <v>4</v>
      </c>
      <c r="J76" s="25"/>
      <c r="K76" s="23"/>
      <c r="L76" s="24"/>
      <c r="M76" s="25"/>
      <c r="N76" s="25"/>
      <c r="O76" s="25"/>
      <c r="P76" s="25"/>
      <c r="Q76" s="25"/>
      <c r="R76" s="25"/>
      <c r="S76" s="25"/>
      <c r="T76" s="25"/>
      <c r="U76" s="25"/>
    </row>
    <row r="77" spans="1:21" ht="36" x14ac:dyDescent="0.25">
      <c r="A77" s="40" t="str">
        <f>'3 priedo 1 lentele'!A77</f>
        <v>1.3.1.1.16</v>
      </c>
      <c r="B77" s="272" t="str">
        <f>'3 priedo 1 lentele'!B77</f>
        <v>R025511-120000-0016</v>
      </c>
      <c r="C77" s="37" t="str">
        <f>'3 priedo 1 lentele'!C77</f>
        <v>Eismo saugos ir aplinkos apsaugos priemonių diegimas Kauno rajono keliuose</v>
      </c>
      <c r="D77" s="25" t="s">
        <v>744</v>
      </c>
      <c r="E77" s="23" t="s">
        <v>745</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72" t="str">
        <f>'3 priedo 1 lentele'!B78</f>
        <v>R025511-120000-0017</v>
      </c>
      <c r="C78" s="37" t="str">
        <f>'3 priedo 1 lentele'!C78</f>
        <v>Garliavos miesto gatvių rekonstrukcija</v>
      </c>
      <c r="D78" s="25" t="s">
        <v>703</v>
      </c>
      <c r="E78" s="23" t="s">
        <v>704</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72" t="str">
        <f>'3 priedo 1 lentele'!B79</f>
        <v>R025511-120000-0018</v>
      </c>
      <c r="C79" s="58" t="str">
        <f>'3 priedo 1 lentele'!C79</f>
        <v>Prienų miesto Birutės gatvės rekonstrukcija</v>
      </c>
      <c r="D79" s="25" t="s">
        <v>703</v>
      </c>
      <c r="E79" s="23" t="s">
        <v>704</v>
      </c>
      <c r="F79" s="48">
        <v>0.47</v>
      </c>
      <c r="G79" s="24" t="s">
        <v>882</v>
      </c>
      <c r="H79" s="23" t="s">
        <v>912</v>
      </c>
      <c r="I79" s="10">
        <v>0</v>
      </c>
      <c r="J79" s="25"/>
      <c r="K79" s="23"/>
      <c r="L79" s="24"/>
      <c r="M79" s="25"/>
      <c r="N79" s="25"/>
      <c r="O79" s="25"/>
      <c r="P79" s="25"/>
      <c r="Q79" s="25"/>
      <c r="R79" s="25"/>
      <c r="S79" s="25"/>
      <c r="T79" s="25"/>
      <c r="U79" s="25"/>
    </row>
    <row r="80" spans="1:21" ht="48" x14ac:dyDescent="0.25">
      <c r="A80" s="40" t="str">
        <f>'3 priedo 1 lentele'!A80</f>
        <v>1.3.1.1.19</v>
      </c>
      <c r="B80" s="272" t="str">
        <f>'3 priedo 1 lentele'!B80</f>
        <v>R025511-120000-0019</v>
      </c>
      <c r="C80" s="58" t="str">
        <f>'3 priedo 1 lentele'!C80</f>
        <v>Prienų miesto J. Vilkutaičio–Keturakio gatvės atkarpos nuo Vytenio g. iki Kęstučio g. rekonstrukcija</v>
      </c>
      <c r="D80" s="25" t="s">
        <v>703</v>
      </c>
      <c r="E80" s="23" t="s">
        <v>704</v>
      </c>
      <c r="F80" s="48">
        <v>0.15</v>
      </c>
      <c r="G80" s="24" t="s">
        <v>882</v>
      </c>
      <c r="H80" s="23" t="s">
        <v>912</v>
      </c>
      <c r="I80" s="10">
        <v>2.433E-4</v>
      </c>
      <c r="J80" s="25"/>
      <c r="K80" s="23"/>
      <c r="L80" s="24"/>
      <c r="M80" s="25"/>
      <c r="N80" s="25"/>
      <c r="O80" s="25"/>
      <c r="P80" s="25"/>
      <c r="Q80" s="25"/>
      <c r="R80" s="25"/>
      <c r="S80" s="25"/>
      <c r="T80" s="25"/>
      <c r="U80" s="25"/>
    </row>
    <row r="81" spans="1:21" ht="48" x14ac:dyDescent="0.25">
      <c r="A81" s="40" t="str">
        <f>'3 priedo 1 lentele'!A81</f>
        <v>1.3.1.1.20</v>
      </c>
      <c r="B81" s="272" t="str">
        <f>'3 priedo 1 lentele'!B81</f>
        <v>R025511-120000-0020</v>
      </c>
      <c r="C81" s="58" t="str">
        <f>'3 priedo 1 lentele'!C81</f>
        <v>Eismo saugos priemonės diegimas Kaišiadorių rajono savivaldybėje prie kelio Nr. 1808</v>
      </c>
      <c r="D81" s="25" t="s">
        <v>744</v>
      </c>
      <c r="E81" s="23" t="s">
        <v>745</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72" t="str">
        <f>'3 priedo 1 lentele'!B82</f>
        <v>R025511-120000-0021</v>
      </c>
      <c r="C82" s="58" t="str">
        <f>'3 priedo 1 lentele'!C82</f>
        <v>Eismo saugos priemonės diegimas Kaišiadorių miesto Ąžuolyno gatvėje</v>
      </c>
      <c r="D82" s="25" t="s">
        <v>744</v>
      </c>
      <c r="E82" s="23" t="s">
        <v>745</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72" t="str">
        <f>'3 priedo 1 lentele'!B83</f>
        <v>R025511-110000-0002</v>
      </c>
      <c r="C83" s="58" t="str">
        <f>'3 priedo 1 lentele'!C83</f>
        <v>Įvažiavimo kelio tarp Jonavos miesto Chemikų g. 98 ir 138A namų tiesimas</v>
      </c>
      <c r="D83" s="25" t="s">
        <v>943</v>
      </c>
      <c r="E83" s="23" t="s">
        <v>35</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72" t="str">
        <f>'3 priedo 1 lentele'!B84</f>
        <v>R025511-110000-0001</v>
      </c>
      <c r="C84" s="58" t="str">
        <f>'3 priedo 1 lentele'!C84</f>
        <v>Naujai nutiestos gatvės dalis Kėdainių mieste</v>
      </c>
      <c r="D84" s="25" t="s">
        <v>943</v>
      </c>
      <c r="E84" s="23" t="s">
        <v>35</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72" t="str">
        <f>'3 priedo 1 lentele'!B85</f>
        <v>R025511-120000-1000</v>
      </c>
      <c r="C85" s="58" t="str">
        <f>'3 priedo 1 lentele'!C85</f>
        <v>Raseinių miesto Turgaus g. rekonstravimas, II etapas</v>
      </c>
      <c r="D85" s="25" t="s">
        <v>703</v>
      </c>
      <c r="E85" s="23" t="s">
        <v>704</v>
      </c>
      <c r="F85" s="48">
        <v>0.3</v>
      </c>
      <c r="G85" s="24" t="s">
        <v>744</v>
      </c>
      <c r="H85" s="23" t="s">
        <v>745</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703</v>
      </c>
      <c r="E86" s="23" t="s">
        <v>704</v>
      </c>
      <c r="F86" s="434">
        <v>0.35</v>
      </c>
      <c r="G86" s="148"/>
      <c r="H86" s="483"/>
      <c r="I86" s="48"/>
      <c r="J86" s="484"/>
      <c r="K86" s="483"/>
      <c r="L86" s="148"/>
      <c r="M86" s="484"/>
      <c r="N86" s="484"/>
      <c r="O86" s="484"/>
      <c r="P86" s="484"/>
      <c r="Q86" s="484"/>
      <c r="R86" s="484"/>
      <c r="S86" s="484"/>
      <c r="T86" s="484"/>
      <c r="U86" s="484"/>
    </row>
    <row r="87" spans="1:21" ht="36" x14ac:dyDescent="0.25">
      <c r="A87" s="250" t="str">
        <f>'3 priedo 1 lentele'!A87</f>
        <v>1.3.1.2</v>
      </c>
      <c r="B87" s="276">
        <f>'3 priedo 1 lentele'!B87</f>
        <v>0</v>
      </c>
      <c r="C87" s="250" t="str">
        <f>'3 priedo 1 lentele'!C87</f>
        <v>Priemonė: Darnaus judumo skatinimas miestuose</v>
      </c>
      <c r="D87" s="267"/>
      <c r="E87" s="267"/>
      <c r="F87" s="268"/>
      <c r="G87" s="269"/>
      <c r="H87" s="267"/>
      <c r="I87" s="269"/>
      <c r="J87" s="267"/>
      <c r="K87" s="267"/>
      <c r="L87" s="269"/>
      <c r="M87" s="267"/>
      <c r="N87" s="267"/>
      <c r="O87" s="267"/>
      <c r="P87" s="267"/>
      <c r="Q87" s="267"/>
      <c r="R87" s="267"/>
      <c r="S87" s="267"/>
      <c r="T87" s="267"/>
      <c r="U87" s="267"/>
    </row>
    <row r="88" spans="1:21" ht="24" x14ac:dyDescent="0.25">
      <c r="A88" s="40" t="str">
        <f>'3 priedo 1 lentele'!A88</f>
        <v>1.3.1.2.1</v>
      </c>
      <c r="B88" s="160" t="str">
        <f>'3 priedo 1 lentele'!B88</f>
        <v>R025513-190000-0001</v>
      </c>
      <c r="C88" s="40" t="str">
        <f>'3 priedo 1 lentele'!C88</f>
        <v>Jonavos miesto darnaus judumo plano parengimas</v>
      </c>
      <c r="D88" s="40" t="s">
        <v>1260</v>
      </c>
      <c r="E88" s="40" t="s">
        <v>1262</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72" t="str">
        <f>'3 priedo 1 lentele'!B89</f>
        <v>R025514-190000-0002</v>
      </c>
      <c r="C89" s="40" t="str">
        <f>'3 priedo 1 lentele'!C89</f>
        <v>Darnaus judumo priemonių diegimas Jonavos mieste</v>
      </c>
      <c r="D89" s="40" t="s">
        <v>732</v>
      </c>
      <c r="E89" s="40" t="s">
        <v>733</v>
      </c>
      <c r="F89" s="48">
        <v>5</v>
      </c>
      <c r="G89" s="25" t="s">
        <v>1263</v>
      </c>
      <c r="H89" s="40" t="s">
        <v>1264</v>
      </c>
      <c r="I89" s="48">
        <v>2</v>
      </c>
      <c r="J89" s="25"/>
      <c r="K89" s="25"/>
      <c r="L89" s="24"/>
      <c r="M89" s="25"/>
      <c r="N89" s="25"/>
      <c r="O89" s="25"/>
      <c r="P89" s="25"/>
      <c r="Q89" s="25"/>
      <c r="R89" s="25"/>
      <c r="S89" s="25"/>
      <c r="T89" s="25"/>
      <c r="U89" s="25"/>
    </row>
    <row r="90" spans="1:21" ht="36" x14ac:dyDescent="0.25">
      <c r="A90" s="40" t="str">
        <f>'3 priedo 1 lentele'!A90</f>
        <v>1.3.1.2.3</v>
      </c>
      <c r="B90" s="272" t="str">
        <f>'3 priedo 1 lentele'!B90</f>
        <v>R025511-120000-0022</v>
      </c>
      <c r="C90" s="23" t="str">
        <f>'3 priedo 1 lentele'!C90</f>
        <v xml:space="preserve">Eismo saugos įrenginių rekonstrukcija Savanorių prospekte </v>
      </c>
      <c r="D90" s="25" t="s">
        <v>744</v>
      </c>
      <c r="E90" s="23" t="s">
        <v>770</v>
      </c>
      <c r="F90" s="148">
        <v>8</v>
      </c>
      <c r="G90" s="24"/>
      <c r="H90" s="25"/>
      <c r="I90" s="24"/>
      <c r="J90" s="25"/>
      <c r="K90" s="25"/>
      <c r="L90" s="24"/>
      <c r="M90" s="25"/>
      <c r="N90" s="25"/>
      <c r="O90" s="25"/>
      <c r="P90" s="25"/>
      <c r="Q90" s="25"/>
      <c r="R90" s="25"/>
      <c r="S90" s="25"/>
      <c r="T90" s="25"/>
      <c r="U90" s="25"/>
    </row>
    <row r="91" spans="1:21" ht="48" x14ac:dyDescent="0.25">
      <c r="A91" s="40" t="str">
        <f>'3 priedo 1 lentele'!A91</f>
        <v>1.3.1.2.4</v>
      </c>
      <c r="B91" s="272" t="str">
        <f>'3 priedo 1 lentele'!B91</f>
        <v>R025511-120000-0023</v>
      </c>
      <c r="C91" s="23" t="str">
        <f>'3 priedo 1 lentele'!C91</f>
        <v>Šviesoforinės įrangos  J. Lukšos-Daumanto g. ir Sukilėlių pr. sankryžoje įrengimas</v>
      </c>
      <c r="D91" s="25" t="s">
        <v>744</v>
      </c>
      <c r="E91" s="23" t="s">
        <v>770</v>
      </c>
      <c r="F91" s="148">
        <v>1</v>
      </c>
      <c r="G91" s="24"/>
      <c r="H91" s="25"/>
      <c r="I91" s="24"/>
      <c r="J91" s="25"/>
      <c r="K91" s="25"/>
      <c r="L91" s="24"/>
      <c r="M91" s="25"/>
      <c r="N91" s="25"/>
      <c r="O91" s="25"/>
      <c r="P91" s="25"/>
      <c r="Q91" s="25"/>
      <c r="R91" s="25"/>
      <c r="S91" s="25"/>
      <c r="T91" s="25"/>
      <c r="U91" s="25"/>
    </row>
    <row r="92" spans="1:21" ht="36" x14ac:dyDescent="0.25">
      <c r="A92" s="40" t="str">
        <f>'3 priedo 1 lentele'!A92</f>
        <v>1.3.1.2.5</v>
      </c>
      <c r="B92" s="272" t="str">
        <f>'3 priedo 1 lentele'!B92</f>
        <v>R025511-120000-0024</v>
      </c>
      <c r="C92" s="23" t="str">
        <f>'3 priedo 1 lentele'!C92</f>
        <v>Šviesoforinės įrangos įrengimas Eivenių g. ir Sukilėlių pr. sankryžoje</v>
      </c>
      <c r="D92" s="25" t="s">
        <v>744</v>
      </c>
      <c r="E92" s="23" t="s">
        <v>770</v>
      </c>
      <c r="F92" s="148">
        <v>1</v>
      </c>
      <c r="G92" s="24"/>
      <c r="H92" s="25"/>
      <c r="I92" s="24"/>
      <c r="J92" s="25"/>
      <c r="K92" s="25"/>
      <c r="L92" s="24"/>
      <c r="M92" s="25"/>
      <c r="N92" s="25"/>
      <c r="O92" s="25"/>
      <c r="P92" s="25"/>
      <c r="Q92" s="25"/>
      <c r="R92" s="25"/>
      <c r="S92" s="25"/>
      <c r="T92" s="25"/>
      <c r="U92" s="25"/>
    </row>
    <row r="93" spans="1:21" ht="24" x14ac:dyDescent="0.25">
      <c r="A93" s="40" t="str">
        <f>'3 priedo 1 lentele'!A93</f>
        <v>1.3.1.2.6</v>
      </c>
      <c r="B93" s="272" t="str">
        <f>'3 priedo 1 lentele'!B93</f>
        <v>R025514-190000-0003</v>
      </c>
      <c r="C93" s="23" t="str">
        <f>'3 priedo 1 lentele'!C93</f>
        <v>Darnaus judumo priemonių diegimas Birštono mieste</v>
      </c>
      <c r="D93" s="147" t="s">
        <v>732</v>
      </c>
      <c r="E93" s="147" t="s">
        <v>733</v>
      </c>
      <c r="F93" s="148">
        <v>1</v>
      </c>
      <c r="G93" s="24"/>
      <c r="H93" s="25"/>
      <c r="I93" s="24"/>
      <c r="J93" s="25"/>
      <c r="K93" s="25"/>
      <c r="L93" s="24"/>
      <c r="M93" s="25"/>
      <c r="N93" s="25"/>
      <c r="O93" s="25"/>
      <c r="P93" s="25"/>
      <c r="Q93" s="25"/>
      <c r="R93" s="25"/>
      <c r="S93" s="25"/>
      <c r="T93" s="25"/>
      <c r="U93" s="25"/>
    </row>
    <row r="94" spans="1:21" ht="24" x14ac:dyDescent="0.25">
      <c r="A94" s="40" t="str">
        <f>'3 priedo 1 lentele'!A94</f>
        <v>1.3.1.2.7</v>
      </c>
      <c r="B94" s="272" t="str">
        <f>'3 priedo 1 lentele'!B94</f>
        <v>R025513-500000-0002</v>
      </c>
      <c r="C94" s="23" t="str">
        <f>'3 priedo 1 lentele'!C94</f>
        <v>Darnaus judumo Birštono mieste plano parengimas</v>
      </c>
      <c r="D94" s="40" t="s">
        <v>1260</v>
      </c>
      <c r="E94" s="40" t="s">
        <v>1262</v>
      </c>
      <c r="F94" s="48">
        <v>1</v>
      </c>
      <c r="G94" s="44"/>
      <c r="H94" s="45"/>
      <c r="I94" s="44"/>
      <c r="J94" s="151"/>
      <c r="K94" s="151"/>
      <c r="L94" s="152"/>
      <c r="M94" s="151"/>
      <c r="N94" s="151"/>
      <c r="O94" s="151"/>
      <c r="P94" s="151"/>
      <c r="Q94" s="151"/>
      <c r="R94" s="151"/>
      <c r="S94" s="151"/>
      <c r="T94" s="151"/>
      <c r="U94" s="151"/>
    </row>
    <row r="95" spans="1:21" ht="24" x14ac:dyDescent="0.25">
      <c r="A95" s="40" t="str">
        <f>'3 priedo 1 lentele'!A95</f>
        <v>1.3.1.2.8</v>
      </c>
      <c r="B95" s="272" t="str">
        <f>'3 priedo 1 lentele'!B95</f>
        <v>R025513-190000-0003</v>
      </c>
      <c r="C95" s="23" t="str">
        <f>'3 priedo 1 lentele'!C95</f>
        <v>Darnaus judumo Kauno mieste plano parengimas</v>
      </c>
      <c r="D95" s="40" t="s">
        <v>1260</v>
      </c>
      <c r="E95" s="40" t="s">
        <v>1262</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72" t="str">
        <f>'3 priedo 1 lentele'!B96</f>
        <v>R025514-190000-0005</v>
      </c>
      <c r="C96" s="23" t="str">
        <f>'3 priedo 1 lentele'!C96</f>
        <v>Viaduko per magistralinį A16 kelią prieigų ir jungčių su Birštono miestu ir Birštono Vs. žmonėms su negalia įrengimas</v>
      </c>
      <c r="D96" s="147" t="s">
        <v>732</v>
      </c>
      <c r="E96" s="147" t="s">
        <v>733</v>
      </c>
      <c r="F96" s="148">
        <v>1</v>
      </c>
      <c r="G96" s="24"/>
      <c r="H96" s="25"/>
      <c r="I96" s="24"/>
      <c r="J96" s="25"/>
      <c r="K96" s="25"/>
      <c r="L96" s="24"/>
      <c r="M96" s="25"/>
      <c r="N96" s="25"/>
      <c r="O96" s="25"/>
      <c r="P96" s="25"/>
      <c r="Q96" s="25"/>
      <c r="R96" s="25"/>
      <c r="S96" s="25"/>
      <c r="T96" s="25"/>
      <c r="U96" s="25"/>
    </row>
    <row r="97" spans="1:21" ht="36" x14ac:dyDescent="0.25">
      <c r="A97" s="40" t="str">
        <f>'3 priedo 1 lentele'!A97</f>
        <v>1.3.1.2.10</v>
      </c>
      <c r="B97" s="487" t="str">
        <f>'3 priedo 1 lentele'!B97</f>
        <v>R025514-190000-2002</v>
      </c>
      <c r="C97" s="483" t="str">
        <f>'3 priedo 1 lentele'!C97</f>
        <v>Tako virš geležinkelio pritaikymas spec. poreikių turintiems žmonėms</v>
      </c>
      <c r="D97" s="147" t="s">
        <v>732</v>
      </c>
      <c r="E97" s="147" t="s">
        <v>733</v>
      </c>
      <c r="F97" s="148">
        <v>1</v>
      </c>
      <c r="G97" s="148"/>
      <c r="H97" s="484"/>
      <c r="I97" s="148"/>
      <c r="J97" s="484"/>
      <c r="K97" s="484"/>
      <c r="L97" s="148"/>
      <c r="M97" s="484"/>
      <c r="N97" s="484"/>
      <c r="O97" s="484"/>
      <c r="P97" s="484"/>
      <c r="Q97" s="484"/>
      <c r="R97" s="484"/>
      <c r="S97" s="484"/>
      <c r="T97" s="484"/>
      <c r="U97" s="484"/>
    </row>
    <row r="98" spans="1:21" ht="36" x14ac:dyDescent="0.25">
      <c r="A98" s="40" t="str">
        <f>'3 priedo 1 lentele'!A98</f>
        <v>1.3.1.2.11</v>
      </c>
      <c r="B98" s="487" t="str">
        <f>'3 priedo 1 lentele'!B98</f>
        <v>R025514-190000-2003</v>
      </c>
      <c r="C98" s="483" t="str">
        <f>'3 priedo 1 lentele'!C98</f>
        <v>Intelektinių transporto sistemų diegimas Kauno mieste</v>
      </c>
      <c r="D98" s="458" t="s">
        <v>1263</v>
      </c>
      <c r="E98" s="498" t="s">
        <v>1264</v>
      </c>
      <c r="F98" s="433">
        <v>3</v>
      </c>
      <c r="G98" s="147"/>
      <c r="H98" s="147"/>
      <c r="I98" s="48"/>
      <c r="J98" s="484"/>
      <c r="K98" s="484"/>
      <c r="L98" s="148"/>
      <c r="M98" s="484"/>
      <c r="N98" s="484"/>
      <c r="O98" s="484"/>
      <c r="P98" s="484"/>
      <c r="Q98" s="484"/>
      <c r="R98" s="484"/>
      <c r="S98" s="484"/>
      <c r="T98" s="484"/>
      <c r="U98" s="484"/>
    </row>
    <row r="99" spans="1:21" ht="24" x14ac:dyDescent="0.25">
      <c r="A99" s="40" t="str">
        <f>'3 priedo 1 lentele'!A99</f>
        <v>1.3.1.2.12</v>
      </c>
      <c r="B99" s="487" t="str">
        <f>'3 priedo 1 lentele'!B99</f>
        <v>R025514-190000-2004</v>
      </c>
      <c r="C99" s="483" t="str">
        <f>'3 priedo 1 lentele'!C99</f>
        <v>Bevariklio transporto skatinimas Kauno mieste</v>
      </c>
      <c r="D99" s="147" t="s">
        <v>732</v>
      </c>
      <c r="E99" s="147" t="s">
        <v>733</v>
      </c>
      <c r="F99" s="148">
        <v>1</v>
      </c>
      <c r="G99" s="484"/>
      <c r="H99" s="483"/>
      <c r="I99" s="48"/>
      <c r="J99" s="484"/>
      <c r="K99" s="484"/>
      <c r="L99" s="148"/>
      <c r="M99" s="484"/>
      <c r="N99" s="484"/>
      <c r="O99" s="484"/>
      <c r="P99" s="484"/>
      <c r="Q99" s="484"/>
      <c r="R99" s="484"/>
      <c r="S99" s="484"/>
      <c r="T99" s="484"/>
      <c r="U99" s="484"/>
    </row>
    <row r="100" spans="1:21" ht="36" x14ac:dyDescent="0.25">
      <c r="A100" s="40" t="str">
        <f>'3 priedo 1 lentele'!A100</f>
        <v>1.3.1.2.13</v>
      </c>
      <c r="B100" s="487" t="str">
        <f>'3 priedo 1 lentele'!B100</f>
        <v>R025514-190000-2005</v>
      </c>
      <c r="C100" s="483" t="str">
        <f>'3 priedo 1 lentele'!C100</f>
        <v>Viešojo transporto infrastruktūros plėtra Kauno mieste</v>
      </c>
      <c r="D100" s="147" t="s">
        <v>732</v>
      </c>
      <c r="E100" s="147" t="s">
        <v>733</v>
      </c>
      <c r="F100" s="148">
        <v>1</v>
      </c>
      <c r="G100" s="148"/>
      <c r="H100" s="484"/>
      <c r="I100" s="148"/>
      <c r="J100" s="484"/>
      <c r="K100" s="484"/>
      <c r="L100" s="148"/>
      <c r="M100" s="484"/>
      <c r="N100" s="484"/>
      <c r="O100" s="484"/>
      <c r="P100" s="484"/>
      <c r="Q100" s="484"/>
      <c r="R100" s="484"/>
      <c r="S100" s="484"/>
      <c r="T100" s="484"/>
      <c r="U100" s="484"/>
    </row>
    <row r="101" spans="1:21" ht="48" x14ac:dyDescent="0.25">
      <c r="A101" s="250" t="str">
        <f>'3 priedo 1 lentele'!A101</f>
        <v>1.3.1.3</v>
      </c>
      <c r="B101" s="276">
        <f>'3 priedo 1 lentele'!B101</f>
        <v>0</v>
      </c>
      <c r="C101" s="250" t="str">
        <f>'3 priedo 1 lentele'!C101</f>
        <v>Priemonė: Pėsčiųjų ir dviračių takų sistemų įrengimas ir plėtra miestuose</v>
      </c>
      <c r="D101" s="267"/>
      <c r="E101" s="267"/>
      <c r="F101" s="268"/>
      <c r="G101" s="269"/>
      <c r="H101" s="267"/>
      <c r="I101" s="269"/>
      <c r="J101" s="267"/>
      <c r="K101" s="267"/>
      <c r="L101" s="269"/>
      <c r="M101" s="267"/>
      <c r="N101" s="267"/>
      <c r="O101" s="267"/>
      <c r="P101" s="267"/>
      <c r="Q101" s="267"/>
      <c r="R101" s="267"/>
      <c r="S101" s="267"/>
      <c r="T101" s="267"/>
      <c r="U101" s="267"/>
    </row>
    <row r="102" spans="1:21" ht="108"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731</v>
      </c>
      <c r="E102" s="147" t="s">
        <v>27</v>
      </c>
      <c r="F102" s="48">
        <v>0.2</v>
      </c>
      <c r="G102" s="24" t="s">
        <v>81</v>
      </c>
      <c r="H102" s="23" t="s">
        <v>82</v>
      </c>
      <c r="I102" s="10">
        <v>0.48</v>
      </c>
      <c r="J102" s="25"/>
      <c r="K102" s="25"/>
      <c r="L102" s="24"/>
      <c r="M102" s="25"/>
      <c r="N102" s="25"/>
      <c r="O102" s="25"/>
      <c r="P102" s="25"/>
      <c r="Q102" s="25"/>
      <c r="R102" s="25"/>
      <c r="S102" s="25"/>
      <c r="T102" s="25"/>
      <c r="U102" s="25"/>
    </row>
    <row r="103" spans="1:21" ht="114"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9" t="s">
        <v>81</v>
      </c>
      <c r="E103" s="23" t="s">
        <v>82</v>
      </c>
      <c r="F103" s="148">
        <v>1.1100000000000001</v>
      </c>
      <c r="G103" s="24"/>
      <c r="H103" s="25"/>
      <c r="I103" s="24"/>
      <c r="J103" s="25"/>
      <c r="K103" s="25"/>
      <c r="L103" s="24"/>
      <c r="M103" s="25"/>
      <c r="N103" s="25"/>
      <c r="O103" s="25"/>
      <c r="P103" s="25"/>
      <c r="Q103" s="25"/>
      <c r="R103" s="25"/>
      <c r="S103" s="25"/>
      <c r="T103" s="25"/>
      <c r="U103" s="25"/>
    </row>
    <row r="104" spans="1:21" ht="48"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40" t="s">
        <v>732</v>
      </c>
      <c r="E104" s="40" t="s">
        <v>733</v>
      </c>
      <c r="F104" s="148">
        <v>3</v>
      </c>
      <c r="G104" s="24"/>
      <c r="H104" s="25"/>
      <c r="I104" s="24"/>
      <c r="J104" s="25"/>
      <c r="K104" s="25"/>
      <c r="L104" s="24"/>
      <c r="M104" s="25"/>
      <c r="N104" s="25"/>
      <c r="O104" s="25"/>
      <c r="P104" s="25"/>
      <c r="Q104" s="25"/>
      <c r="R104" s="25"/>
      <c r="S104" s="25"/>
      <c r="T104" s="25"/>
      <c r="U104" s="25"/>
    </row>
    <row r="105" spans="1:21" ht="36"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1" t="s">
        <v>731</v>
      </c>
      <c r="E105" s="147" t="s">
        <v>27</v>
      </c>
      <c r="F105" s="148">
        <v>1.1000000000000001</v>
      </c>
      <c r="G105" s="24"/>
      <c r="H105" s="25"/>
      <c r="I105" s="24"/>
      <c r="J105" s="25"/>
      <c r="K105" s="25"/>
      <c r="L105" s="24"/>
      <c r="M105" s="25"/>
      <c r="N105" s="25"/>
      <c r="O105" s="25"/>
      <c r="P105" s="25"/>
      <c r="Q105" s="25"/>
      <c r="R105" s="25"/>
      <c r="S105" s="25"/>
      <c r="T105" s="25"/>
      <c r="U105" s="25"/>
    </row>
    <row r="106" spans="1:21" ht="48" x14ac:dyDescent="0.25">
      <c r="A106" s="37" t="str">
        <f>'3 priedo 1 lentele'!A106</f>
        <v>1.3.1.3.5</v>
      </c>
      <c r="B106" s="160" t="str">
        <f>'3 priedo 1 lentele'!B106</f>
        <v>R025516-500000-0004</v>
      </c>
      <c r="C106" s="28" t="str">
        <f>'3 priedo 1 lentele'!C106</f>
        <v>Dviračių - pėsčiųjų tako nuo Sodų iki Liepų g. rekonstravimas Garliavos mieste</v>
      </c>
      <c r="D106" s="9" t="s">
        <v>81</v>
      </c>
      <c r="E106" s="23" t="s">
        <v>82</v>
      </c>
      <c r="F106" s="48">
        <v>0.79</v>
      </c>
      <c r="G106" s="25"/>
      <c r="H106" s="25"/>
      <c r="I106" s="24"/>
      <c r="J106" s="25"/>
      <c r="K106" s="25"/>
      <c r="L106" s="24"/>
      <c r="M106" s="25"/>
      <c r="N106" s="25"/>
      <c r="O106" s="25"/>
      <c r="P106" s="25"/>
      <c r="Q106" s="25"/>
      <c r="R106" s="25"/>
      <c r="S106" s="25"/>
      <c r="T106" s="25"/>
      <c r="U106" s="25"/>
    </row>
    <row r="107" spans="1:21" ht="60" x14ac:dyDescent="0.25">
      <c r="A107" s="40" t="str">
        <f>'3 priedo 1 lentele'!A107</f>
        <v>1.3.1.3.6</v>
      </c>
      <c r="B107" s="160" t="str">
        <f>'3 priedo 1 lentele'!B107</f>
        <v>R025516-190000-0005</v>
      </c>
      <c r="C107" s="28" t="str">
        <f>'3 priedo 1 lentele'!C107</f>
        <v>Pėsčiųjų ir dviračių takų statyba Raseinių m. Žvyryno g., Stonų g., Žibuoklių g., Vaižganto g. ir Maironio g. dalyse</v>
      </c>
      <c r="D107" s="147" t="s">
        <v>731</v>
      </c>
      <c r="E107" s="147" t="s">
        <v>27</v>
      </c>
      <c r="F107" s="148">
        <v>2.87</v>
      </c>
      <c r="G107" s="25"/>
      <c r="H107" s="25"/>
      <c r="I107" s="24"/>
      <c r="J107" s="25"/>
      <c r="K107" s="25"/>
      <c r="L107" s="24"/>
      <c r="M107" s="25"/>
      <c r="N107" s="25"/>
      <c r="O107" s="25"/>
      <c r="P107" s="25"/>
      <c r="Q107" s="25"/>
      <c r="R107" s="25"/>
      <c r="S107" s="25"/>
      <c r="T107" s="25"/>
      <c r="U107" s="25"/>
    </row>
    <row r="108" spans="1:21" ht="4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25" t="s">
        <v>731</v>
      </c>
      <c r="E108" s="147" t="s">
        <v>27</v>
      </c>
      <c r="F108" s="148">
        <v>4.25</v>
      </c>
      <c r="G108" s="25"/>
      <c r="H108" s="25"/>
      <c r="I108" s="24"/>
      <c r="J108" s="25"/>
      <c r="K108" s="25"/>
      <c r="L108" s="24"/>
      <c r="M108" s="25"/>
      <c r="N108" s="25"/>
      <c r="O108" s="25"/>
      <c r="P108" s="25"/>
      <c r="Q108" s="25"/>
      <c r="R108" s="25"/>
      <c r="S108" s="25"/>
      <c r="T108" s="25"/>
      <c r="U108" s="25"/>
    </row>
    <row r="109" spans="1:21" ht="36" x14ac:dyDescent="0.25">
      <c r="A109" s="37" t="str">
        <f>'3 priedo 1 lentele'!A109</f>
        <v>1.3.1.3.8</v>
      </c>
      <c r="B109" s="160" t="str">
        <f>'3 priedo 1 lentele'!B109</f>
        <v>R025516-190000-0007</v>
      </c>
      <c r="C109" s="23" t="str">
        <f>'3 priedo 1 lentele'!C109</f>
        <v xml:space="preserve">Dviračių ir pėsčiųjų tako Savanorių prospekte įrengimas </v>
      </c>
      <c r="D109" s="25" t="s">
        <v>731</v>
      </c>
      <c r="E109" s="147" t="s">
        <v>27</v>
      </c>
      <c r="F109" s="148">
        <v>6</v>
      </c>
      <c r="G109" s="25"/>
      <c r="H109" s="25"/>
      <c r="I109" s="24"/>
      <c r="J109" s="25"/>
      <c r="K109" s="25"/>
      <c r="L109" s="24"/>
      <c r="M109" s="25"/>
      <c r="N109" s="25"/>
      <c r="O109" s="25"/>
      <c r="P109" s="25"/>
      <c r="Q109" s="25"/>
      <c r="R109" s="25"/>
      <c r="S109" s="25"/>
      <c r="T109" s="25"/>
      <c r="U109" s="25"/>
    </row>
    <row r="110" spans="1:21" ht="36" x14ac:dyDescent="0.25">
      <c r="A110" s="37" t="str">
        <f>'3 priedo 1 lentele'!A110</f>
        <v>1.3.1.3.9</v>
      </c>
      <c r="B110" s="160" t="str">
        <f>'3 priedo 1 lentele'!B110</f>
        <v>R025516-190000-0008</v>
      </c>
      <c r="C110" s="23" t="str">
        <f>'3 priedo 1 lentele'!C110</f>
        <v>Pėsčiųjų ir dviračių takų plėtra Birštono mieste</v>
      </c>
      <c r="D110" s="147" t="s">
        <v>731</v>
      </c>
      <c r="E110" s="147" t="s">
        <v>27</v>
      </c>
      <c r="F110" s="148">
        <v>0.51</v>
      </c>
      <c r="G110" s="25"/>
      <c r="H110" s="25"/>
      <c r="I110" s="24"/>
      <c r="J110" s="25"/>
      <c r="K110" s="25"/>
      <c r="L110" s="24"/>
      <c r="M110" s="25"/>
      <c r="N110" s="25"/>
      <c r="O110" s="25"/>
      <c r="P110" s="25"/>
      <c r="Q110" s="25"/>
      <c r="R110" s="25"/>
      <c r="S110" s="25"/>
      <c r="T110" s="25"/>
      <c r="U110" s="25"/>
    </row>
    <row r="111" spans="1:21" ht="36" x14ac:dyDescent="0.25">
      <c r="A111" s="37" t="str">
        <f>'3 priedo 1 lentele'!A111</f>
        <v>1.3.1.3.10</v>
      </c>
      <c r="B111" s="160" t="str">
        <f>'3 priedo 1 lentele'!B111</f>
        <v>R025516-190000-0009</v>
      </c>
      <c r="C111" s="23" t="str">
        <f>'3 priedo 1 lentele'!C111</f>
        <v>Pėsčiųjų ir dviračių tako įrengimas Paukštininkų g. Kaišiadorių mieste</v>
      </c>
      <c r="D111" s="25" t="s">
        <v>731</v>
      </c>
      <c r="E111" s="147" t="s">
        <v>27</v>
      </c>
      <c r="F111" s="433">
        <v>0.4</v>
      </c>
      <c r="G111" s="25"/>
      <c r="H111" s="25"/>
      <c r="I111" s="24"/>
      <c r="J111" s="25"/>
      <c r="K111" s="25"/>
      <c r="L111" s="24"/>
      <c r="M111" s="25"/>
      <c r="N111" s="25"/>
      <c r="O111" s="25"/>
      <c r="P111" s="25"/>
      <c r="Q111" s="25"/>
      <c r="R111" s="25"/>
      <c r="S111" s="25"/>
      <c r="T111" s="25"/>
      <c r="U111" s="25"/>
    </row>
    <row r="112" spans="1:21" ht="36" x14ac:dyDescent="0.25">
      <c r="A112" s="37" t="str">
        <f>'3 priedo 1 lentele'!A112</f>
        <v>1.3.1.3.11</v>
      </c>
      <c r="B112" s="160" t="str">
        <f>'3 priedo 1 lentele'!B112</f>
        <v>R025516-190000-0011</v>
      </c>
      <c r="C112" s="23" t="str">
        <f>'3 priedo 1 lentele'!C112</f>
        <v>Pėsčiųjų ir dviračių takų tiesimas Pramonės g. Kėdainių mieste</v>
      </c>
      <c r="D112" s="25" t="s">
        <v>731</v>
      </c>
      <c r="E112" s="147" t="s">
        <v>27</v>
      </c>
      <c r="F112" s="148">
        <v>1.8720000000000001</v>
      </c>
      <c r="G112" s="25"/>
      <c r="H112" s="25"/>
      <c r="I112" s="24"/>
      <c r="J112" s="25"/>
      <c r="K112" s="25"/>
      <c r="L112" s="24"/>
      <c r="M112" s="25"/>
      <c r="N112" s="25"/>
      <c r="O112" s="25"/>
      <c r="P112" s="25"/>
      <c r="Q112" s="25"/>
      <c r="R112" s="25"/>
      <c r="S112" s="25"/>
      <c r="T112" s="25"/>
      <c r="U112" s="25"/>
    </row>
    <row r="113" spans="1:21" ht="36" x14ac:dyDescent="0.25">
      <c r="A113" s="37" t="str">
        <f>'3 priedo 1 lentele'!A113</f>
        <v>1.3.1.3.12</v>
      </c>
      <c r="B113" s="272" t="str">
        <f>'3 priedo 1 lentele'!B113</f>
        <v>R025516-190000-0020</v>
      </c>
      <c r="C113" s="23" t="str">
        <f>'3 priedo 1 lentele'!C113</f>
        <v>Dviračių-pėsčiųjų tako įrengimas Marmos g. Vilkijos mieste</v>
      </c>
      <c r="D113" s="25" t="s">
        <v>731</v>
      </c>
      <c r="E113" s="147" t="s">
        <v>27</v>
      </c>
      <c r="F113" s="148">
        <v>0.3</v>
      </c>
      <c r="G113" s="25"/>
      <c r="H113" s="25"/>
      <c r="I113" s="24"/>
      <c r="J113" s="25"/>
      <c r="K113" s="25"/>
      <c r="L113" s="24"/>
      <c r="M113" s="25"/>
      <c r="N113" s="25"/>
      <c r="O113" s="25"/>
      <c r="P113" s="25"/>
      <c r="Q113" s="25"/>
      <c r="R113" s="25"/>
      <c r="S113" s="25"/>
      <c r="T113" s="25"/>
      <c r="U113" s="25"/>
    </row>
    <row r="114" spans="1:21" s="497" customFormat="1" ht="52.5" customHeight="1" x14ac:dyDescent="0.25">
      <c r="A114" s="489" t="str">
        <f>'3 priedo 1 lentele'!A114</f>
        <v>1.3.1.3.13</v>
      </c>
      <c r="B114" s="489" t="str">
        <f>'3 priedo 1 lentele'!B114</f>
        <v>R025516-190000-0040</v>
      </c>
      <c r="C114" s="489" t="str">
        <f>'3 priedo 1 lentele'!C114</f>
        <v>Pėsčiųjų ir dviračių tako įrengimas rekonstruojant Eigulių, Nuokalnės gatves ir Tvirtovės alėją</v>
      </c>
      <c r="D114" s="458" t="s">
        <v>731</v>
      </c>
      <c r="E114" s="496" t="s">
        <v>27</v>
      </c>
      <c r="F114" s="433">
        <v>1.5</v>
      </c>
      <c r="G114" s="441"/>
      <c r="H114" s="441"/>
      <c r="I114" s="435"/>
      <c r="J114" s="458"/>
      <c r="K114" s="458"/>
      <c r="L114" s="435"/>
      <c r="M114" s="458"/>
      <c r="N114" s="458"/>
      <c r="O114" s="458"/>
      <c r="P114" s="458"/>
      <c r="Q114" s="458"/>
      <c r="R114" s="458"/>
      <c r="S114" s="458"/>
      <c r="T114" s="458"/>
      <c r="U114" s="458"/>
    </row>
    <row r="115" spans="1:21" s="497" customFormat="1" ht="52.5" customHeight="1" x14ac:dyDescent="0.25">
      <c r="A115" s="489" t="str">
        <f>'3 priedo 1 lentele'!A115</f>
        <v>1.3.1.3.14</v>
      </c>
      <c r="B115" s="489" t="str">
        <f>'3 priedo 1 lentele'!B115</f>
        <v>R025516-190000-0041</v>
      </c>
      <c r="C115" s="489" t="str">
        <f>'3 priedo 1 lentele'!C115</f>
        <v>Dviračių takų plėtra Jonavos mieste (II etapas)</v>
      </c>
      <c r="D115" s="458" t="s">
        <v>731</v>
      </c>
      <c r="E115" s="496" t="s">
        <v>27</v>
      </c>
      <c r="F115" s="433">
        <v>0.59799999999999998</v>
      </c>
      <c r="G115" s="441"/>
      <c r="H115" s="441"/>
      <c r="I115" s="433"/>
      <c r="J115" s="441"/>
      <c r="K115" s="441"/>
      <c r="L115" s="433"/>
      <c r="M115" s="441"/>
      <c r="N115" s="441"/>
      <c r="O115" s="441"/>
      <c r="P115" s="441"/>
      <c r="Q115" s="441"/>
      <c r="R115" s="458"/>
      <c r="S115" s="458"/>
      <c r="T115" s="458"/>
      <c r="U115" s="458"/>
    </row>
    <row r="116" spans="1:21" s="543" customFormat="1" ht="52.5" customHeight="1" x14ac:dyDescent="0.25">
      <c r="A116" s="489" t="str">
        <f>'3 priedo 1 lentele'!A116</f>
        <v>1.3.1.3.15</v>
      </c>
      <c r="B116" s="489" t="str">
        <f>'3 priedo 1 lentele'!B116</f>
        <v>R025516-190000-0042</v>
      </c>
      <c r="C116" s="489" t="str">
        <f>'3 priedo 1 lentele'!C116</f>
        <v>Pėsčiųjų ir dviračių takų plėtra Raseinių mieste, II etapas</v>
      </c>
      <c r="D116" s="454" t="s">
        <v>81</v>
      </c>
      <c r="E116" s="472" t="s">
        <v>82</v>
      </c>
      <c r="F116" s="434">
        <v>0.6</v>
      </c>
      <c r="G116" s="441"/>
      <c r="H116" s="441"/>
      <c r="I116" s="433"/>
      <c r="J116" s="441"/>
      <c r="K116" s="441"/>
      <c r="L116" s="433"/>
      <c r="M116" s="441"/>
      <c r="N116" s="441"/>
      <c r="O116" s="441"/>
      <c r="P116" s="441"/>
      <c r="Q116" s="441"/>
      <c r="R116" s="441"/>
      <c r="S116" s="441"/>
      <c r="T116" s="441"/>
      <c r="U116" s="441"/>
    </row>
    <row r="117" spans="1:21" ht="60" x14ac:dyDescent="0.25">
      <c r="A117" s="250" t="str">
        <f>'3 priedo 1 lentele'!A117</f>
        <v>1.3.1.4</v>
      </c>
      <c r="B117" s="276">
        <f>'3 priedo 1 lentele'!B117</f>
        <v>0</v>
      </c>
      <c r="C117" s="250" t="str">
        <f>'3 priedo 1 lentele'!C117</f>
        <v>Priemonė: Mažiau taršių ir ekologiškų transporto priemonių diegimas viešajame transporte miestuose</v>
      </c>
      <c r="D117" s="267"/>
      <c r="E117" s="267"/>
      <c r="F117" s="268"/>
      <c r="G117" s="269"/>
      <c r="H117" s="267"/>
      <c r="I117" s="269"/>
      <c r="J117" s="267"/>
      <c r="K117" s="267"/>
      <c r="L117" s="269"/>
      <c r="M117" s="267"/>
      <c r="N117" s="267"/>
      <c r="O117" s="267"/>
      <c r="P117" s="267"/>
      <c r="Q117" s="267"/>
      <c r="R117" s="267"/>
      <c r="S117" s="267"/>
      <c r="T117" s="267"/>
      <c r="U117" s="267"/>
    </row>
    <row r="118" spans="1:21" ht="36" x14ac:dyDescent="0.25">
      <c r="A118" s="37" t="str">
        <f>'3 priedo 1 lentele'!A118</f>
        <v>1.3.1.4.1</v>
      </c>
      <c r="B118" s="160" t="str">
        <f>'3 priedo 1 lentele'!B118</f>
        <v>R025518-100000-0002</v>
      </c>
      <c r="C118" s="28" t="str">
        <f>'3 priedo 1 lentele'!C118</f>
        <v>Kėdainių vietinio susisiekimo viešojo transporto priemonių parko atnaujinimas</v>
      </c>
      <c r="D118" s="147" t="s">
        <v>734</v>
      </c>
      <c r="E118" s="147" t="s">
        <v>735</v>
      </c>
      <c r="F118" s="148">
        <v>2</v>
      </c>
      <c r="G118" s="163"/>
      <c r="H118" s="169"/>
      <c r="I118" s="24"/>
      <c r="J118" s="25"/>
      <c r="K118" s="25"/>
      <c r="L118" s="24"/>
      <c r="M118" s="25"/>
      <c r="N118" s="25"/>
      <c r="O118" s="25"/>
      <c r="P118" s="25"/>
      <c r="Q118" s="25"/>
      <c r="R118" s="25"/>
      <c r="S118" s="25"/>
      <c r="T118" s="25"/>
      <c r="U118" s="25"/>
    </row>
    <row r="119" spans="1:21" ht="36" x14ac:dyDescent="0.25">
      <c r="A119" s="37" t="str">
        <f>'3 priedo 1 lentele'!A119</f>
        <v>1.3.1.4.2</v>
      </c>
      <c r="B119" s="529" t="str">
        <f>'3 priedo 1 lentele'!B119</f>
        <v>R025518-100000-0003</v>
      </c>
      <c r="C119" s="37" t="str">
        <f>'3 priedo 1 lentele'!C119</f>
        <v>Ekologiškų viešojo transporto priemonių įsigijimas Jonavos mieste</v>
      </c>
      <c r="D119" s="147" t="s">
        <v>734</v>
      </c>
      <c r="E119" s="147" t="s">
        <v>735</v>
      </c>
      <c r="F119" s="148">
        <v>1</v>
      </c>
      <c r="G119" s="530"/>
      <c r="H119" s="531"/>
      <c r="I119" s="24"/>
      <c r="J119" s="25"/>
      <c r="K119" s="25"/>
      <c r="L119" s="24"/>
      <c r="M119" s="25"/>
      <c r="N119" s="25"/>
      <c r="O119" s="25"/>
      <c r="P119" s="25"/>
      <c r="Q119" s="25"/>
      <c r="R119" s="25"/>
      <c r="S119" s="25"/>
      <c r="T119" s="25"/>
      <c r="U119" s="25"/>
    </row>
    <row r="120" spans="1:21" ht="60" x14ac:dyDescent="0.25">
      <c r="A120" s="230" t="str">
        <f>'3 priedo 1 lentele'!A120</f>
        <v>1.4</v>
      </c>
      <c r="B120" s="228">
        <f>'3 priedo 1 lentele'!B120</f>
        <v>0</v>
      </c>
      <c r="C120" s="223" t="str">
        <f>'3 priedo 1 lentele'!C120</f>
        <v>Tikslas: Siekti, kad Kauno regionas taptų tarptautinio ir vietinio turizmo bei įvairiapusiškų poilsio paslaugų centru</v>
      </c>
      <c r="D120" s="78"/>
      <c r="E120" s="78"/>
      <c r="F120" s="145"/>
      <c r="G120" s="77"/>
      <c r="H120" s="78"/>
      <c r="I120" s="77"/>
      <c r="J120" s="78"/>
      <c r="K120" s="78"/>
      <c r="L120" s="77"/>
      <c r="M120" s="78"/>
      <c r="N120" s="78"/>
      <c r="O120" s="78"/>
      <c r="P120" s="78"/>
      <c r="Q120" s="78"/>
      <c r="R120" s="78"/>
      <c r="S120" s="78"/>
      <c r="T120" s="78"/>
      <c r="U120" s="78"/>
    </row>
    <row r="121" spans="1:21" ht="84" x14ac:dyDescent="0.25">
      <c r="A121" s="212" t="str">
        <f>'3 priedo 1 lentele'!A121</f>
        <v>1.4.1</v>
      </c>
      <c r="B121" s="237">
        <f>'3 priedo 1 lentele'!B121</f>
        <v>0</v>
      </c>
      <c r="C121" s="234" t="str">
        <f>'3 priedo 1 lentele'!C121</f>
        <v>Uždavinys: Vystyti poilsio, pramogų, rekreacinio sporto ir turizmo paslaugų infrastruktūrą, užtikrinant teikiamų turizmo paslaugų visapusiškumą bei gerinant paslaugų kokybę</v>
      </c>
      <c r="D121" s="81"/>
      <c r="E121" s="81"/>
      <c r="F121" s="146"/>
      <c r="G121" s="80"/>
      <c r="H121" s="81"/>
      <c r="I121" s="80"/>
      <c r="J121" s="81"/>
      <c r="K121" s="81"/>
      <c r="L121" s="80"/>
      <c r="M121" s="81"/>
      <c r="N121" s="81"/>
      <c r="O121" s="81"/>
      <c r="P121" s="81"/>
      <c r="Q121" s="81"/>
      <c r="R121" s="81"/>
      <c r="S121" s="81"/>
      <c r="T121" s="81"/>
      <c r="U121" s="81"/>
    </row>
    <row r="122" spans="1:21" ht="36" x14ac:dyDescent="0.25">
      <c r="A122" s="244" t="str">
        <f>'3 priedo 1 lentele'!A122</f>
        <v>1.4.1.1.</v>
      </c>
      <c r="B122" s="252">
        <f>'3 priedo 1 lentele'!B122</f>
        <v>0</v>
      </c>
      <c r="C122" s="244" t="str">
        <f>'3 priedo 1 lentele'!C122</f>
        <v xml:space="preserve">Priemonė: Kultūros paveldo ir aplinkos objektų pritaikymas turizmui </v>
      </c>
      <c r="D122" s="267"/>
      <c r="E122" s="267"/>
      <c r="F122" s="268"/>
      <c r="G122" s="269"/>
      <c r="H122" s="267"/>
      <c r="I122" s="269"/>
      <c r="J122" s="267"/>
      <c r="K122" s="267"/>
      <c r="L122" s="269"/>
      <c r="M122" s="267"/>
      <c r="N122" s="267"/>
      <c r="O122" s="267"/>
      <c r="P122" s="267"/>
      <c r="Q122" s="267"/>
      <c r="R122" s="267"/>
      <c r="S122" s="267"/>
      <c r="T122" s="267"/>
      <c r="U122" s="267"/>
    </row>
    <row r="123" spans="1:21" ht="72" x14ac:dyDescent="0.25">
      <c r="A123" s="23" t="str">
        <f>'3 priedo 1 lentele'!A123</f>
        <v>1.4.1.1.1</v>
      </c>
      <c r="B123" s="160" t="str">
        <f>'3 priedo 1 lentele'!B123</f>
        <v>R023302-440000-0001</v>
      </c>
      <c r="C123" s="23" t="str">
        <f>'3 priedo 1 lentele'!C123</f>
        <v>Zapyškio Šv. Jono krikštytojo bažnyčios tvarkyba</v>
      </c>
      <c r="D123" s="147" t="s">
        <v>741</v>
      </c>
      <c r="E123" s="147" t="s">
        <v>742</v>
      </c>
      <c r="F123" s="48">
        <v>1</v>
      </c>
      <c r="G123" s="24" t="s">
        <v>36</v>
      </c>
      <c r="H123" s="147" t="s">
        <v>702</v>
      </c>
      <c r="I123" s="48">
        <v>12400</v>
      </c>
      <c r="J123" s="25"/>
      <c r="K123" s="25"/>
      <c r="L123" s="24"/>
      <c r="M123" s="25"/>
      <c r="N123" s="25"/>
      <c r="O123" s="25"/>
      <c r="P123" s="25"/>
      <c r="Q123" s="25"/>
      <c r="R123" s="25"/>
      <c r="S123" s="25"/>
      <c r="T123" s="25"/>
      <c r="U123" s="25"/>
    </row>
    <row r="124" spans="1:21" ht="108" x14ac:dyDescent="0.25">
      <c r="A124" s="23" t="str">
        <f>'3 priedo 1 lentele'!A124</f>
        <v>1.4.1.1.2</v>
      </c>
      <c r="B124" s="160" t="str">
        <f>'3 priedo 1 lentele'!B124</f>
        <v>R020017-450000-0001</v>
      </c>
      <c r="C124" s="23" t="str">
        <f>'3 priedo 1 lentele'!C124</f>
        <v>Visuomenės aplinkosauginį švietimą skatinančios infrastruktūros atnaujinimas Lietuvos zoologijos sode</v>
      </c>
      <c r="D124" s="147" t="s">
        <v>1256</v>
      </c>
      <c r="E124" s="147" t="s">
        <v>1257</v>
      </c>
      <c r="F124" s="48">
        <v>1</v>
      </c>
      <c r="G124" s="147" t="s">
        <v>1258</v>
      </c>
      <c r="H124" s="147" t="s">
        <v>1259</v>
      </c>
      <c r="I124" s="48">
        <v>5</v>
      </c>
      <c r="J124" s="147" t="s">
        <v>701</v>
      </c>
      <c r="K124" s="147" t="s">
        <v>702</v>
      </c>
      <c r="L124" s="48">
        <v>56697</v>
      </c>
      <c r="M124" s="25" t="s">
        <v>741</v>
      </c>
      <c r="N124" s="23" t="s">
        <v>771</v>
      </c>
      <c r="O124" s="148">
        <v>1</v>
      </c>
      <c r="P124" s="25"/>
      <c r="Q124" s="25"/>
      <c r="R124" s="25"/>
      <c r="S124" s="25"/>
      <c r="T124" s="25"/>
      <c r="U124" s="25"/>
    </row>
    <row r="125" spans="1:21" ht="72" x14ac:dyDescent="0.25">
      <c r="A125" s="23" t="str">
        <f>'3 priedo 1 lentele'!A125</f>
        <v>1.4.1.1.3</v>
      </c>
      <c r="B125" s="160" t="str">
        <f>'3 priedo 1 lentele'!B125</f>
        <v>R023302-440000-0002</v>
      </c>
      <c r="C125" s="23" t="str">
        <f>'3 priedo 1 lentele'!C125</f>
        <v>Šv. Arkangelo Mykolo (Soboro) bažnyčios pritaikymas kultūrinei, turistinei ir socialinei edukacinei veiklai</v>
      </c>
      <c r="D125" s="25" t="s">
        <v>741</v>
      </c>
      <c r="E125" s="23" t="s">
        <v>771</v>
      </c>
      <c r="F125" s="148">
        <v>1</v>
      </c>
      <c r="G125" s="147" t="s">
        <v>701</v>
      </c>
      <c r="H125" s="147" t="s">
        <v>702</v>
      </c>
      <c r="I125" s="48">
        <v>9000</v>
      </c>
      <c r="J125" s="25"/>
      <c r="K125" s="25"/>
      <c r="L125" s="24"/>
      <c r="M125" s="25"/>
      <c r="N125" s="25"/>
      <c r="O125" s="25"/>
      <c r="P125" s="25"/>
      <c r="Q125" s="25"/>
      <c r="R125" s="25"/>
      <c r="S125" s="25"/>
      <c r="T125" s="25"/>
      <c r="U125" s="25"/>
    </row>
    <row r="126" spans="1:21" ht="72" x14ac:dyDescent="0.25">
      <c r="A126" s="23" t="str">
        <f>'3 priedo 1 lentele'!A126</f>
        <v>1.4.1.1.4</v>
      </c>
      <c r="B126" s="160" t="str">
        <f>'3 priedo 1 lentele'!B126</f>
        <v>R023302-440000-0003</v>
      </c>
      <c r="C126" s="23" t="str">
        <f>'3 priedo 1 lentele'!C126</f>
        <v>Kauno kino centro „Romuva“ (kultūros paveldo objekto) aktualizavimas, jį įveiklinant, optimizuojant ir keliant paslaugų kokybę</v>
      </c>
      <c r="D126" s="25" t="s">
        <v>741</v>
      </c>
      <c r="E126" s="23" t="s">
        <v>771</v>
      </c>
      <c r="F126" s="148">
        <v>1</v>
      </c>
      <c r="G126" s="147" t="s">
        <v>701</v>
      </c>
      <c r="H126" s="147" t="s">
        <v>702</v>
      </c>
      <c r="I126" s="48">
        <v>17550</v>
      </c>
      <c r="J126" s="25"/>
      <c r="K126" s="25"/>
      <c r="L126" s="24"/>
      <c r="M126" s="25"/>
      <c r="N126" s="25"/>
      <c r="O126" s="25"/>
      <c r="P126" s="25"/>
      <c r="Q126" s="25"/>
      <c r="R126" s="25"/>
      <c r="S126" s="25"/>
      <c r="T126" s="25"/>
      <c r="U126" s="25"/>
    </row>
    <row r="127" spans="1:21" ht="60" x14ac:dyDescent="0.25">
      <c r="A127" s="23" t="str">
        <f>'3 priedo 1 lentele'!A127</f>
        <v>1.4.1.1.5</v>
      </c>
      <c r="B127" s="160" t="str">
        <f>'3 priedo 1 lentele'!B127</f>
        <v>R023305-330000-0007</v>
      </c>
      <c r="C127" s="23" t="str">
        <f>'3 priedo 1 lentele'!C127</f>
        <v>Kauno kultūros centro „Tautos namai“ infrastruktūros pritaikymas vietos bendruomenės reikmėms</v>
      </c>
      <c r="D127" s="25" t="s">
        <v>723</v>
      </c>
      <c r="E127" s="23" t="s">
        <v>772</v>
      </c>
      <c r="F127" s="148">
        <v>1</v>
      </c>
      <c r="G127" s="24"/>
      <c r="H127" s="25"/>
      <c r="I127" s="24"/>
      <c r="J127" s="25"/>
      <c r="K127" s="25"/>
      <c r="L127" s="24"/>
      <c r="M127" s="25"/>
      <c r="N127" s="25"/>
      <c r="O127" s="25"/>
      <c r="P127" s="25"/>
      <c r="Q127" s="25"/>
      <c r="R127" s="25"/>
      <c r="S127" s="25"/>
      <c r="T127" s="25"/>
      <c r="U127" s="25"/>
    </row>
    <row r="128" spans="1:21" ht="60" x14ac:dyDescent="0.25">
      <c r="A128" s="23" t="str">
        <f>'3 priedo 1 lentele'!A128</f>
        <v>1.4.1.1.6</v>
      </c>
      <c r="B128" s="160" t="str">
        <f>'3 priedo 1 lentele'!B128</f>
        <v>R023305-330000-0008</v>
      </c>
      <c r="C128" s="23" t="str">
        <f>'3 priedo 1 lentele'!C128</f>
        <v>VšĮ „Girstučio“ kultūros ir sporto centro (Kovo 11-osios g. 26 Kaune) kultūrinei veiklai naudojamos dalies rekonstravimas</v>
      </c>
      <c r="D128" s="25" t="s">
        <v>723</v>
      </c>
      <c r="E128" s="23" t="s">
        <v>772</v>
      </c>
      <c r="F128" s="148">
        <v>1</v>
      </c>
      <c r="G128" s="24"/>
      <c r="H128" s="25"/>
      <c r="I128" s="24"/>
      <c r="J128" s="25"/>
      <c r="K128" s="25"/>
      <c r="L128" s="24"/>
      <c r="M128" s="25"/>
      <c r="N128" s="25"/>
      <c r="O128" s="25"/>
      <c r="P128" s="25"/>
      <c r="Q128" s="25"/>
      <c r="R128" s="25"/>
      <c r="S128" s="25"/>
      <c r="T128" s="25"/>
      <c r="U128" s="25"/>
    </row>
    <row r="129" spans="1:21" ht="36" x14ac:dyDescent="0.25">
      <c r="A129" s="23" t="str">
        <f>'3 priedo 1 lentele'!A129</f>
        <v>1.4.1.1.7</v>
      </c>
      <c r="B129" s="160" t="str">
        <f>'3 priedo 1 lentele'!B129</f>
        <v>R029904-280000-0004</v>
      </c>
      <c r="C129" s="23" t="str">
        <f>'3 priedo 1 lentele'!C129</f>
        <v>Apžvalgos aikštelės Aleksote rekonstravimas</v>
      </c>
      <c r="D129" s="25" t="s">
        <v>707</v>
      </c>
      <c r="E129" s="23" t="s">
        <v>2</v>
      </c>
      <c r="F129" s="148">
        <v>18000</v>
      </c>
      <c r="G129" s="24"/>
      <c r="H129" s="25"/>
      <c r="I129" s="24"/>
      <c r="J129" s="25"/>
      <c r="K129" s="25"/>
      <c r="L129" s="24"/>
      <c r="M129" s="25"/>
      <c r="N129" s="25"/>
      <c r="O129" s="25"/>
      <c r="P129" s="25"/>
      <c r="Q129" s="25"/>
      <c r="R129" s="25"/>
      <c r="S129" s="25"/>
      <c r="T129" s="25"/>
      <c r="U129" s="25"/>
    </row>
    <row r="130" spans="1:21" ht="36" x14ac:dyDescent="0.25">
      <c r="A130" s="23" t="str">
        <f>'3 priedo 1 lentele'!A130</f>
        <v>1.4.1.1.8</v>
      </c>
      <c r="B130" s="160" t="str">
        <f>'3 priedo 1 lentele'!B130</f>
        <v>R029904-280000-0005</v>
      </c>
      <c r="C130" s="23" t="str">
        <f>'3 priedo 1 lentele'!C130</f>
        <v>Kompleksiškas Kauko laiptų prie Aukštaičių gatvės zonos sutvarkymas</v>
      </c>
      <c r="D130" s="25" t="s">
        <v>707</v>
      </c>
      <c r="E130" s="23" t="s">
        <v>1</v>
      </c>
      <c r="F130" s="148">
        <v>10000</v>
      </c>
      <c r="G130" s="24"/>
      <c r="H130" s="25"/>
      <c r="I130" s="24"/>
      <c r="J130" s="25"/>
      <c r="K130" s="25"/>
      <c r="L130" s="24"/>
      <c r="M130" s="25"/>
      <c r="N130" s="25"/>
      <c r="O130" s="25"/>
      <c r="P130" s="25"/>
      <c r="Q130" s="25"/>
      <c r="R130" s="25"/>
      <c r="S130" s="25"/>
      <c r="T130" s="25"/>
      <c r="U130" s="25"/>
    </row>
    <row r="131" spans="1:21" ht="84" x14ac:dyDescent="0.25">
      <c r="A131" s="23" t="str">
        <f>'3 priedo 1 lentele'!A131</f>
        <v>1.4.1.1.9</v>
      </c>
      <c r="B131" s="160" t="str">
        <f>'3 priedo 1 lentele'!B131</f>
        <v>R029904-280000-0006</v>
      </c>
      <c r="C131" s="23" t="str">
        <f>'3 priedo 1 lentele'!C131</f>
        <v>Marvelės upelio slėnio sutvarkymas, panaudojant teritorijos gamtinio karkaso ypatumus, siekiant netradicinių erdvių pritaikymo kultūros ir kt. reikmėms</v>
      </c>
      <c r="D131" s="25" t="s">
        <v>707</v>
      </c>
      <c r="E131" s="23" t="s">
        <v>1</v>
      </c>
      <c r="F131" s="148">
        <v>12000</v>
      </c>
      <c r="G131" s="24"/>
      <c r="H131" s="25"/>
      <c r="I131" s="24"/>
      <c r="J131" s="25"/>
      <c r="K131" s="25"/>
      <c r="L131" s="24"/>
      <c r="M131" s="25"/>
      <c r="N131" s="25"/>
      <c r="O131" s="25"/>
      <c r="P131" s="25"/>
      <c r="Q131" s="25"/>
      <c r="R131" s="25"/>
      <c r="S131" s="25"/>
      <c r="T131" s="25"/>
      <c r="U131" s="25"/>
    </row>
    <row r="132" spans="1:21" ht="72" x14ac:dyDescent="0.25">
      <c r="A132" s="23" t="str">
        <f>'3 priedo 1 lentele'!A132</f>
        <v>1.4.1.1.10</v>
      </c>
      <c r="B132" s="160" t="str">
        <f>'3 priedo 1 lentele'!B132</f>
        <v>R023302-440000-0004</v>
      </c>
      <c r="C132" s="23" t="str">
        <f>'3 priedo 1 lentele'!C132</f>
        <v>Birštono savivaldybės kultūros paveldo objektų aktualizavimas</v>
      </c>
      <c r="D132" s="147" t="s">
        <v>701</v>
      </c>
      <c r="E132" s="147" t="s">
        <v>702</v>
      </c>
      <c r="F132" s="148">
        <v>460</v>
      </c>
      <c r="G132" s="25" t="s">
        <v>741</v>
      </c>
      <c r="H132" s="147" t="s">
        <v>742</v>
      </c>
      <c r="I132" s="24">
        <v>1</v>
      </c>
      <c r="J132" s="25"/>
      <c r="K132" s="25"/>
      <c r="L132" s="24"/>
      <c r="M132" s="25"/>
      <c r="N132" s="25"/>
      <c r="O132" s="25"/>
      <c r="P132" s="25"/>
      <c r="Q132" s="25"/>
      <c r="R132" s="25"/>
      <c r="S132" s="25"/>
      <c r="T132" s="25"/>
      <c r="U132" s="25"/>
    </row>
    <row r="133" spans="1:21" ht="72" x14ac:dyDescent="0.25">
      <c r="A133" s="23" t="str">
        <f>'3 priedo 1 lentele'!A133</f>
        <v>1.4.1.1.11</v>
      </c>
      <c r="B133" s="160" t="str">
        <f>'3 priedo 1 lentele'!B133</f>
        <v>R023302-440000-0005</v>
      </c>
      <c r="C133" s="28" t="str">
        <f>'3 priedo 1 lentele'!C133</f>
        <v>Žiežmarių sinagogos išsaugojimas ir pritaikymas visuomenės poreikiams</v>
      </c>
      <c r="D133" s="147" t="s">
        <v>701</v>
      </c>
      <c r="E133" s="147" t="s">
        <v>702</v>
      </c>
      <c r="F133" s="148">
        <v>200</v>
      </c>
      <c r="G133" s="25" t="s">
        <v>741</v>
      </c>
      <c r="H133" s="23" t="s">
        <v>771</v>
      </c>
      <c r="I133" s="148">
        <v>1</v>
      </c>
      <c r="J133" s="25"/>
      <c r="K133" s="25"/>
      <c r="L133" s="24"/>
      <c r="M133" s="25"/>
      <c r="N133" s="25"/>
      <c r="O133" s="25"/>
      <c r="P133" s="25"/>
      <c r="Q133" s="25"/>
      <c r="R133" s="25"/>
      <c r="S133" s="25"/>
      <c r="T133" s="25"/>
      <c r="U133" s="25"/>
    </row>
    <row r="134" spans="1:21" ht="72" x14ac:dyDescent="0.25">
      <c r="A134" s="23" t="str">
        <f>'3 priedo 1 lentele'!A134</f>
        <v>1.4.1.1.12</v>
      </c>
      <c r="B134" s="160" t="str">
        <f>'3 priedo 1 lentele'!B134</f>
        <v>R023302-440000-0006</v>
      </c>
      <c r="C134" s="37" t="str">
        <f>'3 priedo 1 lentele'!C134</f>
        <v>Pasandravio istorinio draustinio – poeto Maironio tėviškės ir gimtinės pritaikymas kultūrinėms ir edukacinėms reikmėms</v>
      </c>
      <c r="D134" s="40" t="s">
        <v>36</v>
      </c>
      <c r="E134" s="40" t="s">
        <v>893</v>
      </c>
      <c r="F134" s="148">
        <v>2200</v>
      </c>
      <c r="G134" s="40" t="s">
        <v>69</v>
      </c>
      <c r="H134" s="40" t="s">
        <v>742</v>
      </c>
      <c r="I134" s="148">
        <v>1</v>
      </c>
      <c r="J134" s="153"/>
      <c r="K134" s="153"/>
      <c r="L134" s="154"/>
      <c r="M134" s="155"/>
      <c r="N134" s="155"/>
      <c r="O134" s="155"/>
      <c r="P134" s="155"/>
      <c r="Q134" s="155"/>
      <c r="R134" s="155"/>
      <c r="S134" s="155"/>
      <c r="T134" s="155"/>
      <c r="U134" s="155"/>
    </row>
    <row r="135" spans="1:21" ht="72" x14ac:dyDescent="0.25">
      <c r="A135" s="23" t="str">
        <f>'3 priedo 1 lentele'!A135</f>
        <v>1.4.1.1.13</v>
      </c>
      <c r="B135" s="160" t="str">
        <f>'3 priedo 1 lentele'!B135</f>
        <v>R023302-440000-0007</v>
      </c>
      <c r="C135" s="37" t="str">
        <f>'3 priedo 1 lentele'!C135</f>
        <v>Kėdainių Sinagogos (Smilgos g. 5A, Kėdainiai) kompleksiškas sutvarkymas, pritaikant kultūrinėms bei kitoms reikmėms</v>
      </c>
      <c r="D135" s="40" t="s">
        <v>69</v>
      </c>
      <c r="E135" s="40" t="s">
        <v>742</v>
      </c>
      <c r="F135" s="48">
        <v>1</v>
      </c>
      <c r="G135" s="40" t="s">
        <v>36</v>
      </c>
      <c r="H135" s="40" t="s">
        <v>893</v>
      </c>
      <c r="I135" s="48">
        <v>800</v>
      </c>
      <c r="J135" s="153"/>
      <c r="K135" s="153"/>
      <c r="L135" s="154"/>
      <c r="M135" s="155"/>
      <c r="N135" s="155"/>
      <c r="O135" s="155"/>
      <c r="P135" s="155"/>
      <c r="Q135" s="155"/>
      <c r="R135" s="155"/>
      <c r="S135" s="155"/>
      <c r="T135" s="155"/>
      <c r="U135" s="155"/>
    </row>
    <row r="136" spans="1:21" ht="36" x14ac:dyDescent="0.25">
      <c r="A136" s="244" t="str">
        <f>'3 priedo 1 lentele'!A136</f>
        <v>1.4.1.2.</v>
      </c>
      <c r="B136" s="252">
        <f>'3 priedo 1 lentele'!B136</f>
        <v>0</v>
      </c>
      <c r="C136" s="244" t="str">
        <f>'3 priedo 1 lentele'!C136</f>
        <v>Priemonė: Senamiesčių ir istorinių miesto dalių atnaujinimas</v>
      </c>
      <c r="D136" s="267"/>
      <c r="E136" s="267"/>
      <c r="F136" s="268"/>
      <c r="G136" s="269"/>
      <c r="H136" s="267"/>
      <c r="I136" s="269"/>
      <c r="J136" s="267"/>
      <c r="K136" s="267"/>
      <c r="L136" s="269"/>
      <c r="M136" s="267"/>
      <c r="N136" s="267"/>
      <c r="O136" s="267"/>
      <c r="P136" s="267"/>
      <c r="Q136" s="267"/>
      <c r="R136" s="267"/>
      <c r="S136" s="267"/>
      <c r="T136" s="267"/>
      <c r="U136" s="267"/>
    </row>
    <row r="137" spans="1:21" ht="60" x14ac:dyDescent="0.25">
      <c r="A137" s="244" t="str">
        <f>'3 priedo 1 lentele'!A137</f>
        <v>1.4.1.3.</v>
      </c>
      <c r="B137" s="252">
        <f>'3 priedo 1 lentele'!B137</f>
        <v>0</v>
      </c>
      <c r="C137" s="244" t="str">
        <f>'3 priedo 1 lentele'!C137</f>
        <v>Priemonė: Vietinių, tradicinių amatų atgaivinimas ir vystymas bei panaudojimas turizmo plėtrai</v>
      </c>
      <c r="D137" s="267"/>
      <c r="E137" s="267"/>
      <c r="F137" s="268"/>
      <c r="G137" s="269"/>
      <c r="H137" s="267"/>
      <c r="I137" s="269"/>
      <c r="J137" s="267"/>
      <c r="K137" s="267"/>
      <c r="L137" s="269"/>
      <c r="M137" s="267"/>
      <c r="N137" s="267"/>
      <c r="O137" s="267"/>
      <c r="P137" s="267"/>
      <c r="Q137" s="267"/>
      <c r="R137" s="267"/>
      <c r="S137" s="267"/>
      <c r="T137" s="267"/>
      <c r="U137" s="267"/>
    </row>
    <row r="138" spans="1:21" ht="72" x14ac:dyDescent="0.25">
      <c r="A138" s="244" t="str">
        <f>'3 priedo 1 lentele'!A138</f>
        <v>1.4.1.4.</v>
      </c>
      <c r="B138" s="252">
        <f>'3 priedo 1 lentele'!B138</f>
        <v>0</v>
      </c>
      <c r="C138" s="244" t="str">
        <f>'3 priedo 1 lentele'!C138</f>
        <v>Priemonė: Kultūrinio, piligriminio, sveikatos, dalykinio ir aktyvaus poilsio turizmo infrastruktūros ir paslaugų plėtra</v>
      </c>
      <c r="D138" s="267"/>
      <c r="E138" s="267"/>
      <c r="F138" s="268"/>
      <c r="G138" s="269"/>
      <c r="H138" s="267"/>
      <c r="I138" s="269"/>
      <c r="J138" s="267"/>
      <c r="K138" s="267"/>
      <c r="L138" s="269"/>
      <c r="M138" s="267"/>
      <c r="N138" s="267"/>
      <c r="O138" s="267"/>
      <c r="P138" s="267"/>
      <c r="Q138" s="267"/>
      <c r="R138" s="267"/>
      <c r="S138" s="267"/>
      <c r="T138" s="267"/>
      <c r="U138" s="267"/>
    </row>
    <row r="139" spans="1:21" ht="36" x14ac:dyDescent="0.25">
      <c r="A139" s="46" t="str">
        <f>'3 priedo 1 lentele'!A139</f>
        <v>1.4.1.4.1</v>
      </c>
      <c r="B139" s="160" t="str">
        <f>'3 priedo 1 lentele'!B139</f>
        <v>R029904-320000-0007</v>
      </c>
      <c r="C139" s="23" t="str">
        <f>'3 priedo 1 lentele'!C139</f>
        <v xml:space="preserve">Kauno sporto halės išvystymas į daugiafunkcį centrą visuomenės poreikiams </v>
      </c>
      <c r="D139" s="147" t="s">
        <v>709</v>
      </c>
      <c r="E139" s="147" t="s">
        <v>3</v>
      </c>
      <c r="F139" s="148">
        <v>5100</v>
      </c>
      <c r="G139" s="147"/>
      <c r="H139" s="147"/>
      <c r="I139" s="148"/>
      <c r="J139" s="25"/>
      <c r="K139" s="25"/>
      <c r="L139" s="24"/>
      <c r="M139" s="25"/>
      <c r="N139" s="25"/>
      <c r="O139" s="25"/>
      <c r="P139" s="25"/>
      <c r="Q139" s="25"/>
      <c r="R139" s="25"/>
      <c r="S139" s="25"/>
      <c r="T139" s="25"/>
      <c r="U139" s="25"/>
    </row>
    <row r="140" spans="1:21" ht="48" x14ac:dyDescent="0.25">
      <c r="A140" s="46" t="str">
        <f>'3 priedo 1 lentele'!A140</f>
        <v>1.4.1.4.2</v>
      </c>
      <c r="B140" s="160" t="str">
        <f>'3 priedo 1 lentele'!B140</f>
        <v>R029904-290000-2000</v>
      </c>
      <c r="C140" s="23" t="str">
        <f>'3 priedo 1 lentele'!C140</f>
        <v>Kompleksiškas Ąžuolyno parke esančios infrastuktūros sutvarkymas, pritaikant ją visuomenės poreikiams</v>
      </c>
      <c r="D140" s="147" t="s">
        <v>707</v>
      </c>
      <c r="E140" s="147" t="s">
        <v>1</v>
      </c>
      <c r="F140" s="148">
        <v>626250.4</v>
      </c>
      <c r="G140" s="147"/>
      <c r="H140" s="147"/>
      <c r="I140" s="148"/>
      <c r="J140" s="25"/>
      <c r="K140" s="25"/>
      <c r="L140" s="24"/>
      <c r="M140" s="25"/>
      <c r="N140" s="25"/>
      <c r="O140" s="25"/>
      <c r="P140" s="25"/>
      <c r="Q140" s="25"/>
      <c r="R140" s="25"/>
      <c r="S140" s="25"/>
      <c r="T140" s="25"/>
      <c r="U140" s="25"/>
    </row>
    <row r="141" spans="1:21" ht="48" x14ac:dyDescent="0.25">
      <c r="A141" s="46" t="str">
        <f>'3 priedo 1 lentele'!A141</f>
        <v>1.4.1.4.3</v>
      </c>
      <c r="B141" s="160" t="str">
        <f>'3 priedo 1 lentele'!B141</f>
        <v>R029904-290000-4000</v>
      </c>
      <c r="C141" s="23" t="str">
        <f>'3 priedo 1 lentele'!C141</f>
        <v>Nemuno salos išvystymas į multifunkcinį sveikatinimo ir kultūros kompleksą pritaikant jį visuomenės poreikiams</v>
      </c>
      <c r="D141" s="147" t="s">
        <v>707</v>
      </c>
      <c r="E141" s="147" t="s">
        <v>1</v>
      </c>
      <c r="F141" s="148">
        <v>264275</v>
      </c>
      <c r="G141" s="147"/>
      <c r="H141" s="147"/>
      <c r="I141" s="148"/>
      <c r="J141" s="25"/>
      <c r="K141" s="25"/>
      <c r="L141" s="24"/>
      <c r="M141" s="25"/>
      <c r="N141" s="25"/>
      <c r="O141" s="25"/>
      <c r="P141" s="25"/>
      <c r="Q141" s="25"/>
      <c r="R141" s="25"/>
      <c r="S141" s="25"/>
      <c r="T141" s="25"/>
      <c r="U141" s="25"/>
    </row>
    <row r="142" spans="1:21" ht="72" x14ac:dyDescent="0.25">
      <c r="A142" s="46" t="str">
        <f>'3 priedo 1 lentele'!A142</f>
        <v>1.4.1.4.4</v>
      </c>
      <c r="B142" s="160" t="str">
        <f>'3 priedo 1 lentele'!B142</f>
        <v>R029904-290000-3000</v>
      </c>
      <c r="C142" s="23" t="str">
        <f>'3 priedo 1 lentele'!C142</f>
        <v>Teritorijos prie daugiafunkcio S. Dariaus ir S. Girėno  sveikatinimo, kultūros ir užimtumo centro, Sporto halės, Sporto g. ir jos prieigų sutvarkymas</v>
      </c>
      <c r="D142" s="147" t="s">
        <v>707</v>
      </c>
      <c r="E142" s="147" t="s">
        <v>1</v>
      </c>
      <c r="F142" s="148">
        <v>13301</v>
      </c>
      <c r="G142" s="147" t="s">
        <v>709</v>
      </c>
      <c r="H142" s="147" t="s">
        <v>3</v>
      </c>
      <c r="I142" s="148">
        <v>0</v>
      </c>
      <c r="J142" s="25"/>
      <c r="K142" s="25"/>
      <c r="L142" s="24"/>
      <c r="M142" s="25"/>
      <c r="N142" s="25"/>
      <c r="O142" s="25"/>
      <c r="P142" s="25"/>
      <c r="Q142" s="25"/>
      <c r="R142" s="25"/>
      <c r="S142" s="25"/>
      <c r="T142" s="25"/>
      <c r="U142" s="25"/>
    </row>
    <row r="143" spans="1:21" ht="36" x14ac:dyDescent="0.25">
      <c r="A143" s="46" t="str">
        <f>'3 priedo 1 lentele'!A143</f>
        <v>1.4.1.4.5</v>
      </c>
      <c r="B143" s="160" t="str">
        <f>'3 priedo 1 lentele'!B143</f>
        <v>R029904-320000-9001</v>
      </c>
      <c r="C143" s="23" t="str">
        <f>'3 priedo 1 lentele'!C143</f>
        <v>Daugiafunkcio sveikatinimo ir laisvalaikio centro įkūrimas Nemuno saloje</v>
      </c>
      <c r="D143" s="147" t="s">
        <v>709</v>
      </c>
      <c r="E143" s="147" t="s">
        <v>3</v>
      </c>
      <c r="F143" s="148">
        <v>18400</v>
      </c>
      <c r="G143" s="147"/>
      <c r="H143" s="147"/>
      <c r="I143" s="148"/>
      <c r="J143" s="25"/>
      <c r="K143" s="25"/>
      <c r="L143" s="24"/>
      <c r="M143" s="25"/>
      <c r="N143" s="25"/>
      <c r="O143" s="25"/>
      <c r="P143" s="25"/>
      <c r="Q143" s="25"/>
      <c r="R143" s="25"/>
      <c r="S143" s="25"/>
      <c r="T143" s="25"/>
      <c r="U143" s="25"/>
    </row>
    <row r="144" spans="1:21" ht="48" x14ac:dyDescent="0.25">
      <c r="A144" s="212" t="str">
        <f>'3 priedo 1 lentele'!A144</f>
        <v>1.4.2</v>
      </c>
      <c r="B144" s="213">
        <f>'3 priedo 1 lentele'!B144</f>
        <v>0</v>
      </c>
      <c r="C144" s="212" t="str">
        <f>'3 priedo 1 lentele'!C144</f>
        <v>Uždavinys: Diegti ir plėtoti turizmo informacinę sistemą ir aktyviai vykdyti rinkodarą</v>
      </c>
      <c r="D144" s="81"/>
      <c r="E144" s="81"/>
      <c r="F144" s="146"/>
      <c r="G144" s="80"/>
      <c r="H144" s="81"/>
      <c r="I144" s="80"/>
      <c r="J144" s="81"/>
      <c r="K144" s="81"/>
      <c r="L144" s="80"/>
      <c r="M144" s="81"/>
      <c r="N144" s="81"/>
      <c r="O144" s="81"/>
      <c r="P144" s="81"/>
      <c r="Q144" s="81"/>
      <c r="R144" s="81"/>
      <c r="S144" s="81"/>
      <c r="T144" s="81"/>
      <c r="U144" s="81"/>
    </row>
    <row r="145" spans="1:21" ht="36" x14ac:dyDescent="0.25">
      <c r="A145" s="255" t="str">
        <f>'3 priedo 1 lentele'!A145</f>
        <v>1.4.2.1.</v>
      </c>
      <c r="B145" s="252">
        <f>'3 priedo 1 lentele'!B145</f>
        <v>0</v>
      </c>
      <c r="C145" s="244" t="str">
        <f>'3 priedo 1 lentele'!C145</f>
        <v>Priemonė: Tematinių ir proginių renginių organizavimas</v>
      </c>
      <c r="D145" s="267"/>
      <c r="E145" s="267"/>
      <c r="F145" s="268"/>
      <c r="G145" s="269"/>
      <c r="H145" s="267"/>
      <c r="I145" s="269"/>
      <c r="J145" s="267"/>
      <c r="K145" s="267"/>
      <c r="L145" s="269"/>
      <c r="M145" s="267"/>
      <c r="N145" s="267"/>
      <c r="O145" s="267"/>
      <c r="P145" s="267"/>
      <c r="Q145" s="267"/>
      <c r="R145" s="267"/>
      <c r="S145" s="267"/>
      <c r="T145" s="267"/>
      <c r="U145" s="267"/>
    </row>
    <row r="146" spans="1:21" ht="48" x14ac:dyDescent="0.25">
      <c r="A146" s="255" t="str">
        <f>'3 priedo 1 lentele'!A146</f>
        <v>1.4.2.2.</v>
      </c>
      <c r="B146" s="252">
        <f>'3 priedo 1 lentele'!B146</f>
        <v>0</v>
      </c>
      <c r="C146" s="244" t="str">
        <f>'3 priedo 1 lentele'!C146</f>
        <v>Priemonė: Turizmo informacijos ir rinkodaros paslaugų kūrimas ir įgyvendinimas bei tyrimai</v>
      </c>
      <c r="D146" s="267"/>
      <c r="E146" s="267"/>
      <c r="F146" s="268"/>
      <c r="G146" s="269"/>
      <c r="H146" s="267"/>
      <c r="I146" s="269"/>
      <c r="J146" s="267"/>
      <c r="K146" s="267"/>
      <c r="L146" s="269"/>
      <c r="M146" s="267"/>
      <c r="N146" s="267"/>
      <c r="O146" s="267"/>
      <c r="P146" s="267"/>
      <c r="Q146" s="267"/>
      <c r="R146" s="267"/>
      <c r="S146" s="267"/>
      <c r="T146" s="267"/>
      <c r="U146" s="267"/>
    </row>
    <row r="147" spans="1:21" s="50" customFormat="1" ht="102" customHeight="1" x14ac:dyDescent="0.25">
      <c r="A147" s="55" t="str">
        <f>'3 priedo 1 lentele'!A147</f>
        <v>1.4.2.2.1</v>
      </c>
      <c r="B147" s="160" t="str">
        <f>'3 priedo 1 lentele'!B147</f>
        <v>R028821-420000-0001</v>
      </c>
      <c r="C147" s="273" t="str">
        <f>'3 priedo 1 lentele'!C147</f>
        <v>Jonavos, Kėdainių ir Raseinių rajonų savivaldybes jungiančių trasų ir turizmo maršrutų informacinės infrastruktūros plėtra</v>
      </c>
      <c r="D147" s="147" t="s">
        <v>70</v>
      </c>
      <c r="E147" s="147" t="s">
        <v>939</v>
      </c>
      <c r="F147" s="148">
        <v>369</v>
      </c>
      <c r="G147" s="24"/>
      <c r="H147" s="25"/>
      <c r="I147" s="24"/>
      <c r="J147" s="25"/>
      <c r="K147" s="25"/>
      <c r="L147" s="24"/>
      <c r="M147" s="25"/>
      <c r="N147" s="25"/>
      <c r="O147" s="25"/>
      <c r="P147" s="25"/>
      <c r="Q147" s="25"/>
      <c r="R147" s="25"/>
      <c r="S147" s="25"/>
      <c r="T147" s="25"/>
      <c r="U147" s="25"/>
    </row>
    <row r="148" spans="1:21" ht="72" x14ac:dyDescent="0.25">
      <c r="A148" s="55" t="str">
        <f>'3 priedo 1 lentele'!A148</f>
        <v>1.4.2.2.2</v>
      </c>
      <c r="B148" s="160" t="str">
        <f>'3 priedo 1 lentele'!B148</f>
        <v>R028821-420000-0002</v>
      </c>
      <c r="C148" s="23" t="str">
        <f>'3 priedo 1 lentele'!C148</f>
        <v>Birštono, Kaišiadorių rajono ir Prienų rajono savivaldybes jungiančių turizmo trasų ir turizmo maršrutų informacinės infrastruktūros plėtra</v>
      </c>
      <c r="D148" s="147" t="s">
        <v>70</v>
      </c>
      <c r="E148" s="147" t="s">
        <v>939</v>
      </c>
      <c r="F148" s="148">
        <v>274</v>
      </c>
      <c r="G148" s="24"/>
      <c r="H148" s="25"/>
      <c r="I148" s="24"/>
      <c r="J148" s="25"/>
      <c r="K148" s="25"/>
      <c r="L148" s="24"/>
      <c r="M148" s="25"/>
      <c r="N148" s="25"/>
      <c r="O148" s="25"/>
      <c r="P148" s="25"/>
      <c r="Q148" s="25"/>
      <c r="R148" s="25"/>
      <c r="S148" s="25"/>
      <c r="T148" s="25"/>
      <c r="U148" s="25"/>
    </row>
    <row r="149" spans="1:21" ht="60" x14ac:dyDescent="0.25">
      <c r="A149" s="55" t="str">
        <f>'3 priedo 1 lentele'!A149</f>
        <v>1.4.2.2.3</v>
      </c>
      <c r="B149" s="160" t="str">
        <f>'3 priedo 1 lentele'!B149</f>
        <v>R028821-420000-0003</v>
      </c>
      <c r="C149" s="23" t="str">
        <f>'3 priedo 1 lentele'!C149</f>
        <v>Kauno miesto ir rajono savivaldybes jungiančių turizmo trasų ir turizmo maršrutų informacinės infrastruktūros plėtra</v>
      </c>
      <c r="D149" s="147" t="s">
        <v>70</v>
      </c>
      <c r="E149" s="147" t="s">
        <v>939</v>
      </c>
      <c r="F149" s="148">
        <v>614</v>
      </c>
      <c r="G149" s="24"/>
      <c r="H149" s="25"/>
      <c r="I149" s="24"/>
      <c r="J149" s="25"/>
      <c r="K149" s="25"/>
      <c r="L149" s="24"/>
      <c r="M149" s="25"/>
      <c r="N149" s="25"/>
      <c r="O149" s="25"/>
      <c r="P149" s="25"/>
      <c r="Q149" s="25"/>
      <c r="R149" s="25"/>
      <c r="S149" s="25"/>
      <c r="T149" s="25"/>
      <c r="U149" s="25"/>
    </row>
    <row r="150" spans="1:21" ht="36" x14ac:dyDescent="0.25">
      <c r="A150" s="255" t="str">
        <f>'3 priedo 1 lentele'!A150</f>
        <v>1.4.2.3.</v>
      </c>
      <c r="B150" s="252">
        <f>'3 priedo 1 lentele'!B150</f>
        <v>0</v>
      </c>
      <c r="C150" s="244" t="str">
        <f>'3 priedo 1 lentele'!C150</f>
        <v>Priemonė: Naujų turizmo paslaugų sukūrimas ir sklaida</v>
      </c>
      <c r="D150" s="267"/>
      <c r="E150" s="267"/>
      <c r="F150" s="268"/>
      <c r="G150" s="269"/>
      <c r="H150" s="267"/>
      <c r="I150" s="269"/>
      <c r="J150" s="267"/>
      <c r="K150" s="267"/>
      <c r="L150" s="269"/>
      <c r="M150" s="267"/>
      <c r="N150" s="267"/>
      <c r="O150" s="267"/>
      <c r="P150" s="267"/>
      <c r="Q150" s="267"/>
      <c r="R150" s="267"/>
      <c r="S150" s="267"/>
      <c r="T150" s="267"/>
      <c r="U150" s="267"/>
    </row>
    <row r="151" spans="1:21" ht="48" x14ac:dyDescent="0.25">
      <c r="A151" s="255" t="str">
        <f>'3 priedo 1 lentele'!A151</f>
        <v>1.4.2.4.</v>
      </c>
      <c r="B151" s="252">
        <f>'3 priedo 1 lentele'!B151</f>
        <v>0</v>
      </c>
      <c r="C151" s="244" t="str">
        <f>'3 priedo 1 lentele'!C151</f>
        <v>Priemonė: Savivaldybių įvaizdžio ir  rinkodaros strategijų sukūrimas ir įgyvendinimas.</v>
      </c>
      <c r="D151" s="267"/>
      <c r="E151" s="267"/>
      <c r="F151" s="268"/>
      <c r="G151" s="269"/>
      <c r="H151" s="267"/>
      <c r="I151" s="269"/>
      <c r="J151" s="267"/>
      <c r="K151" s="267"/>
      <c r="L151" s="269"/>
      <c r="M151" s="267"/>
      <c r="N151" s="267"/>
      <c r="O151" s="267"/>
      <c r="P151" s="267"/>
      <c r="Q151" s="267"/>
      <c r="R151" s="267"/>
      <c r="S151" s="267"/>
      <c r="T151" s="267"/>
      <c r="U151" s="267"/>
    </row>
    <row r="152" spans="1:21" ht="24" x14ac:dyDescent="0.25">
      <c r="A152" s="217" t="str">
        <f>'3 priedo 1 lentele'!A152</f>
        <v>2.</v>
      </c>
      <c r="B152" s="221">
        <f>'3 priedo 1 lentele'!B152</f>
        <v>0</v>
      </c>
      <c r="C152" s="217" t="str">
        <f>'3 priedo 1 lentele'!C152</f>
        <v>PRIORITETAS: GYVENIMO KOKYBĖ</v>
      </c>
      <c r="D152" s="261"/>
      <c r="E152" s="261"/>
      <c r="F152" s="262"/>
      <c r="G152" s="263"/>
      <c r="H152" s="261"/>
      <c r="I152" s="263"/>
      <c r="J152" s="261"/>
      <c r="K152" s="261"/>
      <c r="L152" s="263"/>
      <c r="M152" s="261"/>
      <c r="N152" s="261"/>
      <c r="O152" s="261"/>
      <c r="P152" s="261"/>
      <c r="Q152" s="261"/>
      <c r="R152" s="261"/>
      <c r="S152" s="261"/>
      <c r="T152" s="261"/>
      <c r="U152" s="261"/>
    </row>
    <row r="153" spans="1:21" ht="36" x14ac:dyDescent="0.25">
      <c r="A153" s="223" t="str">
        <f>'3 priedo 1 lentele'!A153</f>
        <v>2.2</v>
      </c>
      <c r="B153" s="229">
        <f>'3 priedo 1 lentele'!B153</f>
        <v>0</v>
      </c>
      <c r="C153" s="223" t="str">
        <f>'3 priedo 1 lentele'!C153</f>
        <v>Tikslas: Vystyti subalansuotą mokymosi sistemą</v>
      </c>
      <c r="D153" s="78"/>
      <c r="E153" s="78"/>
      <c r="F153" s="145"/>
      <c r="G153" s="77"/>
      <c r="H153" s="78"/>
      <c r="I153" s="77"/>
      <c r="J153" s="78"/>
      <c r="K153" s="78"/>
      <c r="L153" s="77"/>
      <c r="M153" s="78"/>
      <c r="N153" s="78"/>
      <c r="O153" s="78"/>
      <c r="P153" s="78"/>
      <c r="Q153" s="78"/>
      <c r="R153" s="78"/>
      <c r="S153" s="78"/>
      <c r="T153" s="78"/>
      <c r="U153" s="78"/>
    </row>
    <row r="154" spans="1:21" ht="72" x14ac:dyDescent="0.25">
      <c r="A154" s="212" t="str">
        <f>'3 priedo 1 lentele'!A154</f>
        <v>2.2.1</v>
      </c>
      <c r="B154" s="213">
        <f>'3 priedo 1 lentele'!B154</f>
        <v>0</v>
      </c>
      <c r="C154" s="212" t="str">
        <f>'3 priedo 1 lentele'!C154</f>
        <v>Uždavinys: Skatinti mokymo įstaigų tipų įvairovę bei racionaliai plėtoti šių įstaigų tinklą ir tobulinti jų teikiamas paslaugas</v>
      </c>
      <c r="D154" s="81"/>
      <c r="E154" s="81"/>
      <c r="F154" s="146"/>
      <c r="G154" s="80"/>
      <c r="H154" s="81"/>
      <c r="I154" s="80"/>
      <c r="J154" s="81"/>
      <c r="K154" s="81"/>
      <c r="L154" s="80"/>
      <c r="M154" s="81"/>
      <c r="N154" s="81"/>
      <c r="O154" s="81"/>
      <c r="P154" s="81"/>
      <c r="Q154" s="81"/>
      <c r="R154" s="81"/>
      <c r="S154" s="81"/>
      <c r="T154" s="81"/>
      <c r="U154" s="81"/>
    </row>
    <row r="155" spans="1:21" ht="36" x14ac:dyDescent="0.25">
      <c r="A155" s="244" t="str">
        <f>'3 priedo 1 lentele'!A155</f>
        <v>2.2.1.1.</v>
      </c>
      <c r="B155" s="245">
        <f>'3 priedo 1 lentele'!B155</f>
        <v>0</v>
      </c>
      <c r="C155" s="244" t="str">
        <f>'3 priedo 1 lentele'!C155</f>
        <v>Priemonė: Bendrojo lavinimo sistemos modernizavimas</v>
      </c>
      <c r="D155" s="267"/>
      <c r="E155" s="267"/>
      <c r="F155" s="268"/>
      <c r="G155" s="269"/>
      <c r="H155" s="267"/>
      <c r="I155" s="269"/>
      <c r="J155" s="267"/>
      <c r="K155" s="267"/>
      <c r="L155" s="269"/>
      <c r="M155" s="267"/>
      <c r="N155" s="267"/>
      <c r="O155" s="267"/>
      <c r="P155" s="267"/>
      <c r="Q155" s="267"/>
      <c r="R155" s="267"/>
      <c r="S155" s="267"/>
      <c r="T155" s="267"/>
      <c r="U155" s="267"/>
    </row>
    <row r="156" spans="1:21" ht="72" x14ac:dyDescent="0.25">
      <c r="A156" s="55" t="str">
        <f>'3 priedo 1 lentele'!A156</f>
        <v>2.2.1.1.1</v>
      </c>
      <c r="B156" s="160" t="str">
        <f>'3 priedo 1 lentele'!B156</f>
        <v>R027724-220000-0001</v>
      </c>
      <c r="C156" s="29" t="str">
        <f>'3 priedo 1 lentele'!C156</f>
        <v>Jonavos Jeronimo Ralio gimnazijos atnaujinimas</v>
      </c>
      <c r="D156" s="25" t="s">
        <v>727</v>
      </c>
      <c r="E156" s="147" t="s">
        <v>728</v>
      </c>
      <c r="F156" s="148">
        <v>1</v>
      </c>
      <c r="G156" s="24" t="s">
        <v>752</v>
      </c>
      <c r="H156" s="23" t="s">
        <v>73</v>
      </c>
      <c r="I156" s="24">
        <v>0</v>
      </c>
      <c r="J156" s="25" t="s">
        <v>773</v>
      </c>
      <c r="K156" s="23" t="s">
        <v>774</v>
      </c>
      <c r="L156" s="24">
        <v>579</v>
      </c>
      <c r="M156" s="25"/>
      <c r="N156" s="25"/>
      <c r="O156" s="25"/>
      <c r="P156" s="25"/>
      <c r="Q156" s="25"/>
      <c r="R156" s="25"/>
      <c r="S156" s="25"/>
      <c r="T156" s="25"/>
      <c r="U156" s="25"/>
    </row>
    <row r="157" spans="1:21" ht="72" x14ac:dyDescent="0.25">
      <c r="A157" s="55" t="str">
        <f>'3 priedo 1 lentele'!A157</f>
        <v>2.2.1.1.2</v>
      </c>
      <c r="B157" s="160" t="str">
        <f>'3 priedo 1 lentele'!B157</f>
        <v>R027724-220000-0002</v>
      </c>
      <c r="C157" s="28" t="str">
        <f>'3 priedo 1 lentele'!C157</f>
        <v>Aleksoto bendrojo ugdymo įstaigos modernizavimas, didinant paslaugų efektyvumą</v>
      </c>
      <c r="D157" s="25" t="s">
        <v>752</v>
      </c>
      <c r="E157" s="147" t="s">
        <v>71</v>
      </c>
      <c r="F157" s="148">
        <v>0</v>
      </c>
      <c r="G157" s="24" t="s">
        <v>727</v>
      </c>
      <c r="H157" s="23" t="s">
        <v>728</v>
      </c>
      <c r="I157" s="24">
        <v>1</v>
      </c>
      <c r="J157" s="25" t="s">
        <v>773</v>
      </c>
      <c r="K157" s="23" t="s">
        <v>774</v>
      </c>
      <c r="L157" s="24">
        <v>650</v>
      </c>
      <c r="M157" s="25"/>
      <c r="N157" s="25"/>
      <c r="O157" s="25"/>
      <c r="P157" s="25"/>
      <c r="Q157" s="25"/>
      <c r="R157" s="25"/>
      <c r="S157" s="25"/>
      <c r="T157" s="25"/>
      <c r="U157" s="25"/>
    </row>
    <row r="158" spans="1:21" ht="72" x14ac:dyDescent="0.25">
      <c r="A158" s="55" t="str">
        <f>'3 priedo 1 lentele'!A158</f>
        <v>2.2.1.1.3</v>
      </c>
      <c r="B158" s="160" t="str">
        <f>'3 priedo 1 lentele'!B158</f>
        <v>R027724-220000-0003</v>
      </c>
      <c r="C158" s="28" t="str">
        <f>'3 priedo 1 lentele'!C158</f>
        <v xml:space="preserve">Žaliakalnio bendrojo ugdymo įstaigų modernizavimas didinant paslaugų efektyvumą </v>
      </c>
      <c r="D158" s="25" t="s">
        <v>752</v>
      </c>
      <c r="E158" s="147" t="s">
        <v>72</v>
      </c>
      <c r="F158" s="148">
        <v>0</v>
      </c>
      <c r="G158" s="24" t="s">
        <v>727</v>
      </c>
      <c r="H158" s="23" t="s">
        <v>728</v>
      </c>
      <c r="I158" s="24">
        <v>2</v>
      </c>
      <c r="J158" s="25" t="s">
        <v>773</v>
      </c>
      <c r="K158" s="23" t="s">
        <v>774</v>
      </c>
      <c r="L158" s="24">
        <v>1700</v>
      </c>
      <c r="M158" s="25"/>
      <c r="N158" s="25"/>
      <c r="O158" s="25"/>
      <c r="P158" s="25"/>
      <c r="Q158" s="25"/>
      <c r="R158" s="25"/>
      <c r="S158" s="25"/>
      <c r="T158" s="25"/>
      <c r="U158" s="25"/>
    </row>
    <row r="159" spans="1:21" ht="84" x14ac:dyDescent="0.25">
      <c r="A159" s="55" t="str">
        <f>'3 priedo 1 lentele'!A159</f>
        <v>2.2.1.1.4</v>
      </c>
      <c r="B159" s="160" t="str">
        <f>'3 priedo 1 lentele'!B159</f>
        <v>R027000-220000-0001</v>
      </c>
      <c r="C159" s="28" t="str">
        <f>'3 priedo 1 lentele'!C159</f>
        <v>Energijos vartojimo efektyvumo didinimas pastate Draugystės g.14, Girkalnio mstl., Raseinių r. sav. (Girkalnio darželyje, bibliotekoje) ir modernizavimas</v>
      </c>
      <c r="D159" s="25" t="s">
        <v>727</v>
      </c>
      <c r="E159" s="147" t="s">
        <v>728</v>
      </c>
      <c r="F159" s="148">
        <v>1</v>
      </c>
      <c r="G159" s="24" t="s">
        <v>752</v>
      </c>
      <c r="H159" s="23" t="s">
        <v>71</v>
      </c>
      <c r="I159" s="24"/>
      <c r="J159" s="25"/>
      <c r="K159" s="23"/>
      <c r="L159" s="24"/>
      <c r="M159" s="25"/>
      <c r="N159" s="25"/>
      <c r="O159" s="25"/>
      <c r="P159" s="25"/>
      <c r="Q159" s="25"/>
      <c r="R159" s="25"/>
      <c r="S159" s="25"/>
      <c r="T159" s="25"/>
      <c r="U159" s="25"/>
    </row>
    <row r="160" spans="1:21" ht="177" customHeight="1" x14ac:dyDescent="0.25">
      <c r="A160" s="55" t="str">
        <f>'3 priedo 1 lentele'!A160</f>
        <v>2.2.1.1.5</v>
      </c>
      <c r="B160" s="160" t="str">
        <f>'3 priedo 1 lentele'!B160</f>
        <v>R027724-220000-0004</v>
      </c>
      <c r="C160" s="28" t="str">
        <f>'3 priedo 1 lentele'!C160</f>
        <v>Lietuvos sporto universiteto Kėdainių „Aušros“ progimnazijos modernių ir saugių erdvių kūrimas</v>
      </c>
      <c r="D160" s="25" t="s">
        <v>773</v>
      </c>
      <c r="E160" s="147" t="s">
        <v>102</v>
      </c>
      <c r="F160" s="148">
        <v>762</v>
      </c>
      <c r="G160" s="24" t="s">
        <v>727</v>
      </c>
      <c r="H160" s="23" t="s">
        <v>728</v>
      </c>
      <c r="I160" s="24">
        <v>1</v>
      </c>
      <c r="J160" s="25"/>
      <c r="K160" s="23"/>
      <c r="L160" s="24"/>
      <c r="M160" s="25"/>
      <c r="N160" s="25"/>
      <c r="O160" s="87"/>
      <c r="P160" s="25"/>
      <c r="Q160" s="25"/>
      <c r="R160" s="87"/>
      <c r="S160" s="25"/>
      <c r="T160" s="25"/>
      <c r="U160" s="87"/>
    </row>
    <row r="161" spans="1:21" ht="177" customHeight="1" x14ac:dyDescent="0.25">
      <c r="A161" s="55" t="str">
        <f>'3 priedo 1 lentele'!A161</f>
        <v>2.2.1.1.6</v>
      </c>
      <c r="B161" s="160" t="str">
        <f>'3 priedo 1 lentele'!B161</f>
        <v>R027724-220000-0005</v>
      </c>
      <c r="C161" s="28" t="str">
        <f>'3 priedo 1 lentele'!C161</f>
        <v>Kaišiadorių Vaclovo Giržado progimnazijos patalpų atnaujinimas</v>
      </c>
      <c r="D161" s="25" t="s">
        <v>773</v>
      </c>
      <c r="E161" s="147" t="s">
        <v>102</v>
      </c>
      <c r="F161" s="148">
        <v>569</v>
      </c>
      <c r="G161" s="24" t="s">
        <v>727</v>
      </c>
      <c r="H161" s="23" t="s">
        <v>728</v>
      </c>
      <c r="I161" s="24">
        <v>1</v>
      </c>
      <c r="J161" s="25"/>
      <c r="K161" s="23"/>
      <c r="L161" s="24"/>
      <c r="M161" s="25"/>
      <c r="N161" s="25"/>
      <c r="O161" s="87"/>
      <c r="P161" s="25"/>
      <c r="Q161" s="25"/>
      <c r="R161" s="87"/>
      <c r="S161" s="25"/>
      <c r="T161" s="25"/>
      <c r="U161" s="87"/>
    </row>
    <row r="162" spans="1:21" ht="24" x14ac:dyDescent="0.25">
      <c r="A162" s="244" t="str">
        <f>'3 priedo 1 lentele'!A162</f>
        <v>2.2.1.2.</v>
      </c>
      <c r="B162" s="245">
        <f>'3 priedo 1 lentele'!B162</f>
        <v>0</v>
      </c>
      <c r="C162" s="244" t="str">
        <f>'3 priedo 1 lentele'!C162</f>
        <v xml:space="preserve">Priemonė: Ugdymo aplinkų modernizavimas </v>
      </c>
      <c r="D162" s="267"/>
      <c r="E162" s="267"/>
      <c r="F162" s="268"/>
      <c r="G162" s="269"/>
      <c r="H162" s="267"/>
      <c r="I162" s="269"/>
      <c r="J162" s="267"/>
      <c r="K162" s="267"/>
      <c r="L162" s="269"/>
      <c r="M162" s="267"/>
      <c r="N162" s="267"/>
      <c r="O162" s="267"/>
      <c r="P162" s="267"/>
      <c r="Q162" s="267"/>
      <c r="R162" s="267"/>
      <c r="S162" s="267"/>
      <c r="T162" s="267"/>
      <c r="U162" s="267"/>
    </row>
    <row r="163" spans="1:21" ht="213.75" customHeight="1" x14ac:dyDescent="0.25">
      <c r="A163" s="55" t="str">
        <f>'3 priedo 1 lentele'!A163</f>
        <v>2.2.1.2.1</v>
      </c>
      <c r="B163" s="160" t="str">
        <f>'3 priedo 1 lentele'!B163</f>
        <v>R027705-230000-0002</v>
      </c>
      <c r="C163" s="28" t="str">
        <f>'3 priedo 1 lentele'!C163</f>
        <v>Kauno lopšelio-darželio „Svirnelis“ modernizavimas didinant paslaugų prieinamumą</v>
      </c>
      <c r="D163" s="174" t="s">
        <v>202</v>
      </c>
      <c r="E163" s="29" t="s">
        <v>203</v>
      </c>
      <c r="F163" s="174">
        <v>16</v>
      </c>
      <c r="G163" s="24" t="s">
        <v>725</v>
      </c>
      <c r="H163" s="23" t="s">
        <v>726</v>
      </c>
      <c r="I163" s="24">
        <v>1</v>
      </c>
      <c r="J163" s="25" t="s">
        <v>773</v>
      </c>
      <c r="K163" s="23" t="s">
        <v>774</v>
      </c>
      <c r="L163" s="24">
        <v>206</v>
      </c>
      <c r="M163" s="29" t="s">
        <v>204</v>
      </c>
      <c r="N163" s="29" t="s">
        <v>205</v>
      </c>
      <c r="O163" s="174">
        <v>3</v>
      </c>
      <c r="P163" s="29"/>
      <c r="Q163" s="29"/>
      <c r="R163" s="174"/>
      <c r="S163" s="29"/>
      <c r="T163" s="29"/>
      <c r="U163" s="174"/>
    </row>
    <row r="164" spans="1:21" ht="177" customHeight="1" x14ac:dyDescent="0.25">
      <c r="A164" s="55" t="str">
        <f>'3 priedo 1 lentele'!A164</f>
        <v>2.2.1.2.2</v>
      </c>
      <c r="B164" s="160" t="str">
        <f>'3 priedo 1 lentele'!B164</f>
        <v>R027705-230000-0004</v>
      </c>
      <c r="C164" s="28" t="str">
        <f>'3 priedo 1 lentele'!C164</f>
        <v>Kauno Žaliakalnio lopšelio-darželio modernizavimas didinant paslaugų prieinamumą</v>
      </c>
      <c r="D164" s="174" t="s">
        <v>202</v>
      </c>
      <c r="E164" s="29" t="s">
        <v>203</v>
      </c>
      <c r="F164" s="174">
        <v>35</v>
      </c>
      <c r="G164" s="24" t="s">
        <v>725</v>
      </c>
      <c r="H164" s="23" t="s">
        <v>726</v>
      </c>
      <c r="I164" s="24">
        <v>1</v>
      </c>
      <c r="J164" s="25" t="s">
        <v>773</v>
      </c>
      <c r="K164" s="23" t="s">
        <v>774</v>
      </c>
      <c r="L164" s="24">
        <v>144</v>
      </c>
      <c r="M164" s="29" t="s">
        <v>204</v>
      </c>
      <c r="N164" s="29" t="s">
        <v>205</v>
      </c>
      <c r="O164" s="174">
        <v>3</v>
      </c>
      <c r="P164" s="29"/>
      <c r="Q164" s="29"/>
      <c r="R164" s="174"/>
      <c r="S164" s="29"/>
      <c r="T164" s="29"/>
      <c r="U164" s="174"/>
    </row>
    <row r="165" spans="1:21" ht="161.25" customHeight="1" x14ac:dyDescent="0.25">
      <c r="A165" s="55" t="str">
        <f>'3 priedo 1 lentele'!A165</f>
        <v>2.2.1.2.3</v>
      </c>
      <c r="B165" s="160" t="str">
        <f>'3 priedo 1 lentele'!B165</f>
        <v>R027705-230000-0005</v>
      </c>
      <c r="C165" s="171" t="str">
        <f>'3 priedo 1 lentele'!C165</f>
        <v>Kėdainių lopšelio - darželio „Žilvitis“ infrastruktūros modernizavimas</v>
      </c>
      <c r="D165" s="174" t="s">
        <v>725</v>
      </c>
      <c r="E165" s="29" t="s">
        <v>726</v>
      </c>
      <c r="F165" s="174">
        <v>1</v>
      </c>
      <c r="G165" s="24" t="s">
        <v>773</v>
      </c>
      <c r="H165" s="23" t="s">
        <v>201</v>
      </c>
      <c r="I165" s="24">
        <v>205</v>
      </c>
      <c r="J165" s="25" t="s">
        <v>202</v>
      </c>
      <c r="K165" s="23" t="s">
        <v>203</v>
      </c>
      <c r="L165" s="24">
        <v>25</v>
      </c>
      <c r="M165" s="29" t="s">
        <v>204</v>
      </c>
      <c r="N165" s="29" t="s">
        <v>205</v>
      </c>
      <c r="O165" s="438">
        <v>3</v>
      </c>
      <c r="P165" s="29"/>
      <c r="Q165" s="29"/>
      <c r="R165" s="174"/>
      <c r="S165" s="29"/>
      <c r="T165" s="29"/>
      <c r="U165" s="174"/>
    </row>
    <row r="166" spans="1:21" ht="169.5" customHeight="1" x14ac:dyDescent="0.25">
      <c r="A166" s="55" t="str">
        <f>'3 priedo 1 lentele'!A166</f>
        <v>2.2.1.2.4</v>
      </c>
      <c r="B166" s="160" t="str">
        <f>'3 priedo 1 lentele'!B166</f>
        <v>R027705-230000-0006</v>
      </c>
      <c r="C166" s="171" t="str">
        <f>'3 priedo 1 lentele'!C166</f>
        <v>Kėdainių lopšelio - darželio „Vaikystė“ infrastruktūros modernizavimas</v>
      </c>
      <c r="D166" s="174" t="s">
        <v>725</v>
      </c>
      <c r="E166" s="29" t="s">
        <v>726</v>
      </c>
      <c r="F166" s="174">
        <v>1</v>
      </c>
      <c r="G166" s="24" t="s">
        <v>773</v>
      </c>
      <c r="H166" s="23" t="s">
        <v>201</v>
      </c>
      <c r="I166" s="24">
        <v>205</v>
      </c>
      <c r="J166" s="25" t="s">
        <v>202</v>
      </c>
      <c r="K166" s="23" t="s">
        <v>203</v>
      </c>
      <c r="L166" s="24">
        <v>24</v>
      </c>
      <c r="M166" s="29" t="s">
        <v>204</v>
      </c>
      <c r="N166" s="29" t="s">
        <v>205</v>
      </c>
      <c r="O166" s="174">
        <v>2</v>
      </c>
      <c r="P166" s="29"/>
      <c r="Q166" s="29"/>
      <c r="R166" s="174"/>
      <c r="S166" s="29"/>
      <c r="T166" s="29"/>
      <c r="U166" s="174"/>
    </row>
    <row r="167" spans="1:21" ht="169.5" customHeight="1" x14ac:dyDescent="0.25">
      <c r="A167" s="55" t="str">
        <f>'3 priedo 1 lentele'!A167</f>
        <v>2.2.1.2.5</v>
      </c>
      <c r="B167" s="160" t="str">
        <f>'3 priedo 1 lentele'!B167</f>
        <v>R027705-230000-0007</v>
      </c>
      <c r="C167" s="29" t="str">
        <f>'3 priedo 1 lentele'!C167</f>
        <v>Kauno lopšelio-darželio „Boružėlė“ modernizavimas didinant paslaugų prieinamumą</v>
      </c>
      <c r="D167" s="174" t="s">
        <v>725</v>
      </c>
      <c r="E167" s="29" t="s">
        <v>726</v>
      </c>
      <c r="F167" s="174">
        <v>1</v>
      </c>
      <c r="G167" s="24" t="s">
        <v>773</v>
      </c>
      <c r="H167" s="23" t="s">
        <v>201</v>
      </c>
      <c r="I167" s="24">
        <v>254</v>
      </c>
      <c r="J167" s="25" t="s">
        <v>202</v>
      </c>
      <c r="K167" s="23" t="s">
        <v>203</v>
      </c>
      <c r="L167" s="24">
        <v>80</v>
      </c>
      <c r="M167" s="29" t="s">
        <v>204</v>
      </c>
      <c r="N167" s="29" t="s">
        <v>205</v>
      </c>
      <c r="O167" s="174">
        <v>4</v>
      </c>
      <c r="P167" s="29"/>
      <c r="Q167" s="29"/>
      <c r="R167" s="174"/>
      <c r="S167" s="29"/>
      <c r="T167" s="29"/>
      <c r="U167" s="174"/>
    </row>
    <row r="168" spans="1:21" ht="48" x14ac:dyDescent="0.25">
      <c r="A168" s="244" t="str">
        <f>'3 priedo 1 lentele'!A168</f>
        <v>2.2.1.3.</v>
      </c>
      <c r="B168" s="245">
        <f>'3 priedo 1 lentele'!B168</f>
        <v>0</v>
      </c>
      <c r="C168" s="244" t="str">
        <f>'3 priedo 1 lentele'!C168</f>
        <v xml:space="preserve">Priemonė: Švietimo, profesinio rengimo, mokslo ir studijų prieinamumo didinimas </v>
      </c>
      <c r="D168" s="267"/>
      <c r="E168" s="267"/>
      <c r="F168" s="268"/>
      <c r="G168" s="269"/>
      <c r="H168" s="267"/>
      <c r="I168" s="269"/>
      <c r="J168" s="267"/>
      <c r="K168" s="267"/>
      <c r="L168" s="269"/>
      <c r="M168" s="267"/>
      <c r="N168" s="267"/>
      <c r="O168" s="267"/>
      <c r="P168" s="267"/>
      <c r="Q168" s="267"/>
      <c r="R168" s="267"/>
      <c r="S168" s="267"/>
      <c r="T168" s="267"/>
      <c r="U168" s="267"/>
    </row>
    <row r="169" spans="1:21" ht="144" x14ac:dyDescent="0.25">
      <c r="A169" s="55" t="str">
        <f>'3 priedo 1 lentele'!A169</f>
        <v>2.2.1.3.1.</v>
      </c>
      <c r="B169" s="160" t="str">
        <f>'3 priedo 1 lentele'!B169</f>
        <v>R027705-230000-0008</v>
      </c>
      <c r="C169" s="29" t="str">
        <f>'3 priedo 1 lentele'!C169</f>
        <v>Ikimokyklinio ir priešmokyklinio ugdymo prieinamumo didinimas Birštono savivaldybėje</v>
      </c>
      <c r="D169" s="164" t="s">
        <v>725</v>
      </c>
      <c r="E169" s="164" t="s">
        <v>726</v>
      </c>
      <c r="F169" s="165">
        <v>1</v>
      </c>
      <c r="G169" s="174" t="s">
        <v>773</v>
      </c>
      <c r="H169" s="176" t="s">
        <v>201</v>
      </c>
      <c r="I169" s="165">
        <v>56</v>
      </c>
      <c r="J169" s="174" t="s">
        <v>202</v>
      </c>
      <c r="K169" s="29" t="s">
        <v>203</v>
      </c>
      <c r="L169" s="174">
        <v>20</v>
      </c>
      <c r="M169" s="29" t="s">
        <v>204</v>
      </c>
      <c r="N169" s="29" t="s">
        <v>205</v>
      </c>
      <c r="O169" s="174">
        <v>2</v>
      </c>
      <c r="P169" s="29"/>
      <c r="Q169" s="29"/>
      <c r="R169" s="174"/>
      <c r="S169" s="29"/>
      <c r="T169" s="29"/>
      <c r="U169" s="174"/>
    </row>
    <row r="170" spans="1:21" ht="36" x14ac:dyDescent="0.25">
      <c r="A170" s="244" t="str">
        <f>'3 priedo 1 lentele'!A170</f>
        <v>2.2.1.4.</v>
      </c>
      <c r="B170" s="245">
        <f>'3 priedo 1 lentele'!B170</f>
        <v>0</v>
      </c>
      <c r="C170" s="244" t="str">
        <f>'3 priedo 1 lentele'!C170</f>
        <v xml:space="preserve">Priemonė: Universalių daugiafunkcinių centrų steigimas </v>
      </c>
      <c r="D170" s="267"/>
      <c r="E170" s="267"/>
      <c r="F170" s="268"/>
      <c r="G170" s="269"/>
      <c r="H170" s="267"/>
      <c r="I170" s="269"/>
      <c r="J170" s="267"/>
      <c r="K170" s="267"/>
      <c r="L170" s="269"/>
      <c r="M170" s="267"/>
      <c r="N170" s="267"/>
      <c r="O170" s="267"/>
      <c r="P170" s="267"/>
      <c r="Q170" s="267"/>
      <c r="R170" s="267"/>
      <c r="S170" s="267"/>
      <c r="T170" s="267"/>
      <c r="U170" s="267"/>
    </row>
    <row r="171" spans="1:21" ht="48" x14ac:dyDescent="0.25">
      <c r="A171" s="55" t="str">
        <f>'3 priedo 1 lentele'!A171</f>
        <v>2.2.1.4.1</v>
      </c>
      <c r="B171" s="160" t="str">
        <f>'3 priedo 1 lentele'!B171</f>
        <v>R027000-222300-0002</v>
      </c>
      <c r="C171" s="28" t="str">
        <f>'3 priedo 1 lentele'!C171</f>
        <v>Universalaus daugiafunkcio centro įkūrimas Mastaičių kaime, Kauno rajono savivaldybėje</v>
      </c>
      <c r="D171" s="147" t="s">
        <v>723</v>
      </c>
      <c r="E171" s="147" t="s">
        <v>724</v>
      </c>
      <c r="F171" s="48">
        <v>1</v>
      </c>
      <c r="G171" s="149" t="s">
        <v>727</v>
      </c>
      <c r="H171" s="147" t="s">
        <v>728</v>
      </c>
      <c r="I171" s="10">
        <v>1</v>
      </c>
      <c r="J171" s="25"/>
      <c r="K171" s="25"/>
      <c r="L171" s="24"/>
      <c r="M171" s="25"/>
      <c r="N171" s="25"/>
      <c r="O171" s="25"/>
      <c r="P171" s="25"/>
      <c r="Q171" s="25"/>
      <c r="R171" s="25"/>
      <c r="S171" s="25"/>
      <c r="T171" s="25"/>
      <c r="U171" s="25"/>
    </row>
    <row r="172" spans="1:21" ht="60" x14ac:dyDescent="0.25">
      <c r="A172" s="244" t="str">
        <f>'3 priedo 1 lentele'!A172</f>
        <v>2.2.1.5.</v>
      </c>
      <c r="B172" s="245">
        <f>'3 priedo 1 lentele'!B172</f>
        <v>0</v>
      </c>
      <c r="C172" s="244" t="str">
        <f>'3 priedo 1 lentele'!C172</f>
        <v>Priemonė: Darbuotojų profesinio parengimo poreikio ir esamų programų duomenų bazės kūrimas  ir vystymas</v>
      </c>
      <c r="D172" s="267"/>
      <c r="E172" s="267"/>
      <c r="F172" s="268"/>
      <c r="G172" s="269"/>
      <c r="H172" s="267"/>
      <c r="I172" s="269"/>
      <c r="J172" s="267"/>
      <c r="K172" s="267"/>
      <c r="L172" s="269"/>
      <c r="M172" s="267"/>
      <c r="N172" s="267"/>
      <c r="O172" s="267"/>
      <c r="P172" s="267"/>
      <c r="Q172" s="267"/>
      <c r="R172" s="267"/>
      <c r="S172" s="267"/>
      <c r="T172" s="267"/>
      <c r="U172" s="267"/>
    </row>
    <row r="173" spans="1:21" ht="48" x14ac:dyDescent="0.25">
      <c r="A173" s="244" t="str">
        <f>'3 priedo 1 lentele'!A173</f>
        <v>2.2.1.6.</v>
      </c>
      <c r="B173" s="245">
        <f>'3 priedo 1 lentele'!B173</f>
        <v>0</v>
      </c>
      <c r="C173" s="244" t="str">
        <f>'3 priedo 1 lentele'!C173</f>
        <v>Priemonė: Karjeros ugdymo programos plėtra bendrojo lavinimo mokyklose</v>
      </c>
      <c r="D173" s="267"/>
      <c r="E173" s="267"/>
      <c r="F173" s="268"/>
      <c r="G173" s="269"/>
      <c r="H173" s="267"/>
      <c r="I173" s="269"/>
      <c r="J173" s="267"/>
      <c r="K173" s="267"/>
      <c r="L173" s="269"/>
      <c r="M173" s="267"/>
      <c r="N173" s="267"/>
      <c r="O173" s="267"/>
      <c r="P173" s="267"/>
      <c r="Q173" s="267"/>
      <c r="R173" s="267"/>
      <c r="S173" s="267"/>
      <c r="T173" s="267"/>
      <c r="U173" s="267"/>
    </row>
    <row r="174" spans="1:21" ht="48" x14ac:dyDescent="0.25">
      <c r="A174" s="234" t="str">
        <f>'3 priedo 1 lentele'!A174</f>
        <v>2.2.2</v>
      </c>
      <c r="B174" s="233">
        <f>'3 priedo 1 lentele'!B174</f>
        <v>0</v>
      </c>
      <c r="C174" s="234" t="str">
        <f>'3 priedo 1 lentele'!C174</f>
        <v>Uždavinys: Renovuoti ir modernizuoti švietimo, ugdymo įstaigas ir jų infrastruktūrą</v>
      </c>
      <c r="D174" s="81"/>
      <c r="E174" s="81"/>
      <c r="F174" s="146"/>
      <c r="G174" s="80"/>
      <c r="H174" s="81"/>
      <c r="I174" s="80"/>
      <c r="J174" s="81"/>
      <c r="K174" s="81"/>
      <c r="L174" s="80"/>
      <c r="M174" s="81"/>
      <c r="N174" s="81"/>
      <c r="O174" s="81"/>
      <c r="P174" s="81"/>
      <c r="Q174" s="81"/>
      <c r="R174" s="81"/>
      <c r="S174" s="81"/>
      <c r="T174" s="81"/>
      <c r="U174" s="81"/>
    </row>
    <row r="175" spans="1:21" ht="48" x14ac:dyDescent="0.25">
      <c r="A175" s="244" t="str">
        <f>'3 priedo 1 lentele'!A175</f>
        <v>2.2.2.1.</v>
      </c>
      <c r="B175" s="245">
        <f>'3 priedo 1 lentele'!B175</f>
        <v>0</v>
      </c>
      <c r="C175" s="244" t="str">
        <f>'3 priedo 1 lentele'!C175</f>
        <v>Priemonė: Švietimo įstaigų pastatų statyba, renovacija ir modernizacija bei jų infrastruktūros plėtra</v>
      </c>
      <c r="D175" s="267"/>
      <c r="E175" s="267"/>
      <c r="F175" s="268"/>
      <c r="G175" s="269"/>
      <c r="H175" s="267"/>
      <c r="I175" s="269"/>
      <c r="J175" s="267"/>
      <c r="K175" s="267"/>
      <c r="L175" s="269"/>
      <c r="M175" s="267"/>
      <c r="N175" s="267"/>
      <c r="O175" s="267"/>
      <c r="P175" s="267"/>
      <c r="Q175" s="267"/>
      <c r="R175" s="267"/>
      <c r="S175" s="267"/>
      <c r="T175" s="267"/>
      <c r="U175" s="267"/>
    </row>
    <row r="176" spans="1:21" ht="144" x14ac:dyDescent="0.25">
      <c r="A176" s="55" t="str">
        <f>'3 priedo 1 lentele'!A176</f>
        <v>2.2.2.1.1</v>
      </c>
      <c r="B176" s="160" t="str">
        <f>'3 priedo 1 lentele'!B176</f>
        <v>R027705-230000-0009</v>
      </c>
      <c r="C176" s="29" t="str">
        <f>'3 priedo 1 lentele'!C176</f>
        <v>Ugdymo prieinamumo didinimas Kaišiadorių lopšelyje-darželyje „Spindulys“</v>
      </c>
      <c r="D176" s="147" t="s">
        <v>725</v>
      </c>
      <c r="E176" s="147" t="s">
        <v>726</v>
      </c>
      <c r="F176" s="148">
        <v>1</v>
      </c>
      <c r="G176" s="174" t="s">
        <v>773</v>
      </c>
      <c r="H176" s="177" t="s">
        <v>201</v>
      </c>
      <c r="I176" s="25">
        <v>180</v>
      </c>
      <c r="J176" s="25" t="s">
        <v>202</v>
      </c>
      <c r="K176" s="23" t="s">
        <v>203</v>
      </c>
      <c r="L176" s="25">
        <v>0</v>
      </c>
      <c r="M176" s="23" t="s">
        <v>204</v>
      </c>
      <c r="N176" s="23" t="s">
        <v>205</v>
      </c>
      <c r="O176" s="25">
        <v>2</v>
      </c>
      <c r="P176" s="23"/>
      <c r="Q176" s="23"/>
      <c r="R176" s="25"/>
      <c r="S176" s="23"/>
      <c r="T176" s="23"/>
      <c r="U176" s="25"/>
    </row>
    <row r="177" spans="1:21" ht="60" x14ac:dyDescent="0.25">
      <c r="A177" s="55" t="str">
        <f>'3 priedo 1 lentele'!A177</f>
        <v>2.2.2.1.2</v>
      </c>
      <c r="B177" s="160" t="str">
        <f>'3 priedo 1 lentele'!B177</f>
        <v>R02ZM07-220000-0001</v>
      </c>
      <c r="C177" s="23" t="str">
        <f>'3 priedo 1 lentele'!C177</f>
        <v>Šveicarijos pagrindinės mokyklos pritaikymas bendruomenės poreikiams</v>
      </c>
      <c r="D177" s="23" t="s">
        <v>1243</v>
      </c>
      <c r="E177" s="23" t="s">
        <v>956</v>
      </c>
      <c r="F177" s="148">
        <v>1</v>
      </c>
      <c r="G177" s="24" t="s">
        <v>1244</v>
      </c>
      <c r="H177" s="23" t="s">
        <v>66</v>
      </c>
      <c r="I177" s="24">
        <v>812</v>
      </c>
      <c r="J177" s="25" t="s">
        <v>1245</v>
      </c>
      <c r="K177" s="23" t="s">
        <v>67</v>
      </c>
      <c r="L177" s="24">
        <v>1</v>
      </c>
      <c r="M177" s="25"/>
      <c r="N177" s="25"/>
      <c r="O177" s="25"/>
      <c r="P177" s="25"/>
      <c r="Q177" s="25"/>
      <c r="R177" s="25"/>
      <c r="S177" s="25"/>
      <c r="T177" s="25"/>
      <c r="U177" s="25"/>
    </row>
    <row r="178" spans="1:21" ht="208.5" customHeight="1" x14ac:dyDescent="0.25">
      <c r="A178" s="55" t="str">
        <f>'3 priedo 1 lentele'!A178</f>
        <v>2.2.2.1.3</v>
      </c>
      <c r="B178" s="160" t="str">
        <f>'3 priedo 1 lentele'!B178</f>
        <v>R027705-230000-0010</v>
      </c>
      <c r="C178" s="29" t="str">
        <f>'3 priedo 1 lentele'!C178</f>
        <v>Jonavos vaikų mokyklos-darželio „Bitutė“ atnaujinimas</v>
      </c>
      <c r="D178" s="147" t="s">
        <v>725</v>
      </c>
      <c r="E178" s="147" t="s">
        <v>726</v>
      </c>
      <c r="F178" s="148">
        <v>1</v>
      </c>
      <c r="G178" s="174" t="s">
        <v>773</v>
      </c>
      <c r="H178" s="177" t="s">
        <v>201</v>
      </c>
      <c r="I178" s="25">
        <v>241</v>
      </c>
      <c r="J178" s="25" t="s">
        <v>202</v>
      </c>
      <c r="K178" s="23" t="s">
        <v>203</v>
      </c>
      <c r="L178" s="25">
        <v>56</v>
      </c>
      <c r="M178" s="23" t="s">
        <v>204</v>
      </c>
      <c r="N178" s="23" t="s">
        <v>205</v>
      </c>
      <c r="O178" s="25">
        <v>6</v>
      </c>
      <c r="P178" s="23"/>
      <c r="Q178" s="23"/>
      <c r="R178" s="25"/>
      <c r="S178" s="23"/>
      <c r="T178" s="23"/>
      <c r="U178" s="25"/>
    </row>
    <row r="179" spans="1:21" ht="182.25" customHeight="1" x14ac:dyDescent="0.25">
      <c r="A179" s="55" t="str">
        <f>'3 priedo 1 lentele'!A179</f>
        <v>2.2.2.1.4</v>
      </c>
      <c r="B179" s="160" t="str">
        <f>'3 priedo 1 lentele'!B179</f>
        <v>R027724-220000-0006</v>
      </c>
      <c r="C179" s="19" t="str">
        <f>'3 priedo 1 lentele'!C179</f>
        <v>Raseinių miesto bendrojo ugdymo įstaigų efektyvumo didinimas</v>
      </c>
      <c r="D179" s="147" t="s">
        <v>727</v>
      </c>
      <c r="E179" s="147" t="s">
        <v>728</v>
      </c>
      <c r="F179" s="148">
        <v>2</v>
      </c>
      <c r="G179" s="174" t="s">
        <v>773</v>
      </c>
      <c r="H179" s="177" t="s">
        <v>102</v>
      </c>
      <c r="I179" s="25">
        <v>1090</v>
      </c>
      <c r="J179" s="25"/>
      <c r="K179" s="23"/>
      <c r="L179" s="25"/>
      <c r="M179" s="23"/>
      <c r="N179" s="23"/>
      <c r="O179" s="25"/>
      <c r="P179" s="23"/>
      <c r="Q179" s="23"/>
      <c r="R179" s="25"/>
      <c r="S179" s="23"/>
      <c r="T179" s="23"/>
      <c r="U179" s="25"/>
    </row>
    <row r="180" spans="1:21" ht="144" x14ac:dyDescent="0.25">
      <c r="A180" s="55" t="str">
        <f>'3 priedo 1 lentele'!A180</f>
        <v>2.2.2.1.5</v>
      </c>
      <c r="B180" s="160" t="str">
        <f>'3 priedo 1 lentele'!B180</f>
        <v>R027705-230000-0011</v>
      </c>
      <c r="C180" s="162" t="str">
        <f>'3 priedo 1 lentele'!C180</f>
        <v>Ikimokyklinio ir priešmokyklinio ugdymo prieinamumo didinimas Raseinių rajone (Ariogalos lopšelyje - darželyje)</v>
      </c>
      <c r="D180" s="147" t="s">
        <v>725</v>
      </c>
      <c r="E180" s="147" t="s">
        <v>726</v>
      </c>
      <c r="F180" s="148">
        <v>1</v>
      </c>
      <c r="G180" s="174" t="s">
        <v>773</v>
      </c>
      <c r="H180" s="177" t="s">
        <v>201</v>
      </c>
      <c r="I180" s="25">
        <v>192</v>
      </c>
      <c r="J180" s="25" t="s">
        <v>202</v>
      </c>
      <c r="K180" s="23" t="s">
        <v>203</v>
      </c>
      <c r="L180" s="25">
        <v>20</v>
      </c>
      <c r="M180" s="23" t="s">
        <v>204</v>
      </c>
      <c r="N180" s="23" t="s">
        <v>205</v>
      </c>
      <c r="O180" s="25">
        <v>4</v>
      </c>
      <c r="P180" s="23" t="s">
        <v>204</v>
      </c>
      <c r="Q180" s="23" t="s">
        <v>205</v>
      </c>
      <c r="R180" s="25">
        <v>4</v>
      </c>
      <c r="S180" s="23" t="s">
        <v>204</v>
      </c>
      <c r="T180" s="23" t="s">
        <v>205</v>
      </c>
      <c r="U180" s="25">
        <v>4</v>
      </c>
    </row>
    <row r="181" spans="1:21" ht="48" x14ac:dyDescent="0.25">
      <c r="A181" s="55" t="str">
        <f>'3 priedo 1 lentele'!A181</f>
        <v>2.2.2.1.6</v>
      </c>
      <c r="B181" s="160" t="str">
        <f>'3 priedo 1 lentele'!B181</f>
        <v>R027-220000-0001</v>
      </c>
      <c r="C181" s="34" t="str">
        <f>'3 priedo 1 lentele'!C181</f>
        <v>Raseinių Šaltinio progimnazijos pastato Raseiniuose, Ateities g. 23, rekonstravimas</v>
      </c>
      <c r="D181" s="23" t="s">
        <v>1246</v>
      </c>
      <c r="E181" s="23" t="s">
        <v>782</v>
      </c>
      <c r="F181" s="148">
        <v>1</v>
      </c>
      <c r="G181" s="24"/>
      <c r="H181" s="25"/>
      <c r="I181" s="24"/>
      <c r="J181" s="25"/>
      <c r="K181" s="25"/>
      <c r="L181" s="24"/>
      <c r="M181" s="25"/>
      <c r="N181" s="25"/>
      <c r="O181" s="25"/>
      <c r="P181" s="25"/>
      <c r="Q181" s="25"/>
      <c r="R181" s="25"/>
      <c r="S181" s="25"/>
      <c r="T181" s="25"/>
      <c r="U181" s="25"/>
    </row>
    <row r="182" spans="1:21" ht="36" x14ac:dyDescent="0.25">
      <c r="A182" s="55" t="str">
        <f>'3 priedo 1 lentele'!A182</f>
        <v>2.2.2.1.7</v>
      </c>
      <c r="B182" s="160" t="str">
        <f>'3 priedo 1 lentele'!B182</f>
        <v>R028-220000-0001</v>
      </c>
      <c r="C182" s="34" t="str">
        <f>'3 priedo 1 lentele'!C182</f>
        <v>Raseinių rajono Šiluvos gimnazijos pastato Šiluvoje, Jurgučio a. 6, rekonstrvimas</v>
      </c>
      <c r="D182" s="23" t="s">
        <v>1246</v>
      </c>
      <c r="E182" s="23" t="s">
        <v>782</v>
      </c>
      <c r="F182" s="148">
        <v>1</v>
      </c>
      <c r="G182" s="24"/>
      <c r="H182" s="25"/>
      <c r="I182" s="24"/>
      <c r="J182" s="25"/>
      <c r="K182" s="25"/>
      <c r="L182" s="24"/>
      <c r="M182" s="25"/>
      <c r="N182" s="25"/>
      <c r="O182" s="25"/>
      <c r="P182" s="25"/>
      <c r="Q182" s="25"/>
      <c r="R182" s="25"/>
      <c r="S182" s="25"/>
      <c r="T182" s="25"/>
      <c r="U182" s="25"/>
    </row>
    <row r="183" spans="1:21" ht="36" x14ac:dyDescent="0.25">
      <c r="A183" s="55" t="str">
        <f>'3 priedo 1 lentele'!A183</f>
        <v>2.2.2.1.8</v>
      </c>
      <c r="B183" s="160" t="str">
        <f>'3 priedo 1 lentele'!B183</f>
        <v>R027000-220000-0003</v>
      </c>
      <c r="C183" s="34" t="str">
        <f>'3 priedo 1 lentele'!C183</f>
        <v>Sporto aikštės įrengimas šalia Prezidento Jono Žemaičio gimnazijos</v>
      </c>
      <c r="D183" s="23" t="s">
        <v>1247</v>
      </c>
      <c r="E183" s="23" t="s">
        <v>783</v>
      </c>
      <c r="F183" s="148">
        <v>1</v>
      </c>
      <c r="G183" s="24"/>
      <c r="H183" s="25"/>
      <c r="I183" s="24"/>
      <c r="J183" s="25"/>
      <c r="K183" s="25"/>
      <c r="L183" s="24"/>
      <c r="M183" s="25"/>
      <c r="N183" s="25"/>
      <c r="O183" s="25"/>
      <c r="P183" s="25"/>
      <c r="Q183" s="25"/>
      <c r="R183" s="25"/>
      <c r="S183" s="25"/>
      <c r="T183" s="25"/>
      <c r="U183" s="25"/>
    </row>
    <row r="184" spans="1:21" ht="60" x14ac:dyDescent="0.25">
      <c r="A184" s="55" t="str">
        <f>'3 priedo 1 lentele'!A184</f>
        <v>2.2.2.1.9</v>
      </c>
      <c r="B184" s="160" t="str">
        <f>'3 priedo 1 lentele'!B184</f>
        <v>R02C000-220000-0001</v>
      </c>
      <c r="C184" s="34" t="str">
        <f>'3 priedo 1 lentele'!C184</f>
        <v>Raseinių r. Žaiginio Pranciškaus Šivickio mokyklos-daugiafunkcio centro sporto salės kapitalinis remontas</v>
      </c>
      <c r="D184" s="23" t="s">
        <v>1248</v>
      </c>
      <c r="E184" s="23" t="s">
        <v>784</v>
      </c>
      <c r="F184" s="148">
        <v>1</v>
      </c>
      <c r="G184" s="24"/>
      <c r="H184" s="25"/>
      <c r="I184" s="24"/>
      <c r="J184" s="25"/>
      <c r="K184" s="25"/>
      <c r="L184" s="24"/>
      <c r="M184" s="25"/>
      <c r="N184" s="25"/>
      <c r="O184" s="25"/>
      <c r="P184" s="25"/>
      <c r="Q184" s="25"/>
      <c r="R184" s="25"/>
      <c r="S184" s="25"/>
      <c r="T184" s="25"/>
      <c r="U184" s="25"/>
    </row>
    <row r="185" spans="1:21" ht="36" x14ac:dyDescent="0.25">
      <c r="A185" s="55" t="str">
        <f>'3 priedo 1 lentele'!A185</f>
        <v>2.2.2.1.10</v>
      </c>
      <c r="B185" s="160" t="str">
        <f>'3 priedo 1 lentele'!B185</f>
        <v>R02C000-220000-0002</v>
      </c>
      <c r="C185" s="34" t="str">
        <f>'3 priedo 1 lentele'!C185</f>
        <v>Raseinių Viktoro Petkaus pagrindinės mokyklos sporto infrastruktūros gerinimas</v>
      </c>
      <c r="D185" s="23" t="s">
        <v>1249</v>
      </c>
      <c r="E185" s="23" t="s">
        <v>785</v>
      </c>
      <c r="F185" s="148">
        <v>1</v>
      </c>
      <c r="G185" s="24"/>
      <c r="H185" s="25"/>
      <c r="I185" s="24"/>
      <c r="J185" s="25"/>
      <c r="K185" s="25"/>
      <c r="L185" s="24"/>
      <c r="M185" s="25"/>
      <c r="N185" s="25"/>
      <c r="O185" s="25"/>
      <c r="P185" s="25"/>
      <c r="Q185" s="25"/>
      <c r="R185" s="25"/>
      <c r="S185" s="25"/>
      <c r="T185" s="25"/>
      <c r="U185" s="25"/>
    </row>
    <row r="186" spans="1:21" ht="48" x14ac:dyDescent="0.25">
      <c r="A186" s="55" t="str">
        <f>'3 priedo 1 lentele'!A186</f>
        <v>2.2.2.1.11</v>
      </c>
      <c r="B186" s="160" t="str">
        <f>'3 priedo 1 lentele'!B186</f>
        <v>R027000-220000-0004</v>
      </c>
      <c r="C186" s="19" t="str">
        <f>'3 priedo 1 lentele'!C186</f>
        <v>Raseinių r. Ariogalos gimnazijos pastato, esančio Ariogaloje, Melioratorių g. 9, kapitalinis remontas</v>
      </c>
      <c r="D186" s="23" t="s">
        <v>1250</v>
      </c>
      <c r="E186" s="23" t="s">
        <v>786</v>
      </c>
      <c r="F186" s="148">
        <v>1</v>
      </c>
      <c r="G186" s="24"/>
      <c r="H186" s="25"/>
      <c r="I186" s="24"/>
      <c r="J186" s="25"/>
      <c r="K186" s="25"/>
      <c r="L186" s="24"/>
      <c r="M186" s="25"/>
      <c r="N186" s="25"/>
      <c r="O186" s="25"/>
      <c r="P186" s="25"/>
      <c r="Q186" s="25"/>
      <c r="R186" s="25"/>
      <c r="S186" s="25"/>
      <c r="T186" s="25"/>
      <c r="U186" s="25"/>
    </row>
    <row r="187" spans="1:21" ht="36" x14ac:dyDescent="0.25">
      <c r="A187" s="55" t="str">
        <f>'3 priedo 1 lentele'!A187</f>
        <v>2.2.2.1.12</v>
      </c>
      <c r="B187" s="160" t="str">
        <f>'3 priedo 1 lentele'!B187</f>
        <v>R027000-220000-0005</v>
      </c>
      <c r="C187" s="28" t="str">
        <f>'3 priedo 1 lentele'!C187</f>
        <v>Raseinių r. Ariogalos gimnazijos sporto stadiono atnaujinimas</v>
      </c>
      <c r="D187" s="23" t="s">
        <v>1251</v>
      </c>
      <c r="E187" s="23" t="s">
        <v>815</v>
      </c>
      <c r="F187" s="48">
        <v>1</v>
      </c>
      <c r="G187" s="24"/>
      <c r="H187" s="25"/>
      <c r="I187" s="24"/>
      <c r="J187" s="25"/>
      <c r="K187" s="25"/>
      <c r="L187" s="24"/>
      <c r="M187" s="25"/>
      <c r="N187" s="25"/>
      <c r="O187" s="25"/>
      <c r="P187" s="25"/>
      <c r="Q187" s="25"/>
      <c r="R187" s="25"/>
      <c r="S187" s="25"/>
      <c r="T187" s="25"/>
      <c r="U187" s="25"/>
    </row>
    <row r="188" spans="1:21" ht="72" x14ac:dyDescent="0.25">
      <c r="A188" s="55" t="str">
        <f>'3 priedo 1 lentele'!A188</f>
        <v>2.2.2.1.13</v>
      </c>
      <c r="B188" s="160" t="str">
        <f>'3 priedo 1 lentele'!B188</f>
        <v>R027724-220000-0007</v>
      </c>
      <c r="C188" s="28" t="str">
        <f>'3 priedo 1 lentele'!C188</f>
        <v>Prienų r. Veiverių Tomo Žilinsko gimnazijos atnaujinimas</v>
      </c>
      <c r="D188" s="164" t="s">
        <v>773</v>
      </c>
      <c r="E188" s="164" t="s">
        <v>102</v>
      </c>
      <c r="F188" s="48">
        <v>305</v>
      </c>
      <c r="G188" s="174" t="s">
        <v>101</v>
      </c>
      <c r="H188" s="176" t="s">
        <v>728</v>
      </c>
      <c r="I188" s="24">
        <v>1</v>
      </c>
      <c r="J188" s="174" t="s">
        <v>202</v>
      </c>
      <c r="K188" s="29" t="s">
        <v>203</v>
      </c>
      <c r="L188" s="48">
        <v>20</v>
      </c>
      <c r="M188" s="29"/>
      <c r="N188" s="29"/>
      <c r="O188" s="24"/>
      <c r="P188" s="29"/>
      <c r="Q188" s="29"/>
      <c r="R188" s="24"/>
      <c r="S188" s="29"/>
      <c r="T188" s="29"/>
      <c r="U188" s="24"/>
    </row>
    <row r="189" spans="1:21" ht="48" x14ac:dyDescent="0.25">
      <c r="A189" s="55" t="str">
        <f>'3 priedo 1 lentele'!A189</f>
        <v>2.2.2.1.14</v>
      </c>
      <c r="B189" s="160" t="str">
        <f>'3 priedo 1 lentele'!B189</f>
        <v>R027724-220000-0008</v>
      </c>
      <c r="C189" s="28" t="str">
        <f>'3 priedo 1 lentele'!C189</f>
        <v>Kauno r. Piliuonos gimnazijos modernizavimas</v>
      </c>
      <c r="D189" s="164" t="s">
        <v>773</v>
      </c>
      <c r="E189" s="164" t="s">
        <v>102</v>
      </c>
      <c r="F189" s="48">
        <v>251</v>
      </c>
      <c r="G189" s="174" t="s">
        <v>101</v>
      </c>
      <c r="H189" s="176" t="s">
        <v>728</v>
      </c>
      <c r="I189" s="24">
        <v>1</v>
      </c>
      <c r="J189" s="174"/>
      <c r="K189" s="29"/>
      <c r="L189" s="48"/>
      <c r="M189" s="29"/>
      <c r="N189" s="29"/>
      <c r="O189" s="24"/>
      <c r="P189" s="29"/>
      <c r="Q189" s="29"/>
      <c r="R189" s="24"/>
      <c r="S189" s="29"/>
      <c r="T189" s="29"/>
      <c r="U189" s="24"/>
    </row>
    <row r="190" spans="1:21" ht="48" x14ac:dyDescent="0.25">
      <c r="A190" s="55" t="str">
        <f>'3 priedo 1 lentele'!A190</f>
        <v>2.2.2.1.15</v>
      </c>
      <c r="B190" s="160" t="str">
        <f>'3 priedo 1 lentele'!B190</f>
        <v>R027724-220000-0009</v>
      </c>
      <c r="C190" s="28" t="str">
        <f>'3 priedo 1 lentele'!C190</f>
        <v>Ugdymo kokybės gerinimas Birštono gimnazijoje</v>
      </c>
      <c r="D190" s="164" t="s">
        <v>773</v>
      </c>
      <c r="E190" s="164" t="s">
        <v>102</v>
      </c>
      <c r="F190" s="48">
        <v>500</v>
      </c>
      <c r="G190" s="174" t="s">
        <v>101</v>
      </c>
      <c r="H190" s="176" t="s">
        <v>728</v>
      </c>
      <c r="I190" s="24">
        <v>1</v>
      </c>
      <c r="J190" s="174"/>
      <c r="K190" s="29"/>
      <c r="L190" s="48"/>
      <c r="M190" s="29"/>
      <c r="N190" s="29"/>
      <c r="O190" s="24"/>
      <c r="P190" s="29"/>
      <c r="Q190" s="29"/>
      <c r="R190" s="24"/>
      <c r="S190" s="29"/>
      <c r="T190" s="29"/>
      <c r="U190" s="24"/>
    </row>
    <row r="191" spans="1:21" ht="144" x14ac:dyDescent="0.25">
      <c r="A191" s="55" t="str">
        <f>'3 priedo 1 lentele'!A191</f>
        <v>2.2.2.1.16</v>
      </c>
      <c r="B191" s="160" t="str">
        <f>'3 priedo 1 lentele'!B191</f>
        <v>R027705-230000-0012</v>
      </c>
      <c r="C191" s="29" t="str">
        <f>'3 priedo 1 lentele'!C191</f>
        <v>Kauno r. Raudondvario Anelės ir Augustino Kriauzų mokyklos-darželio infrastruktūros modernizavimas</v>
      </c>
      <c r="D191" s="164" t="s">
        <v>725</v>
      </c>
      <c r="E191" s="164" t="s">
        <v>726</v>
      </c>
      <c r="F191" s="48">
        <v>1</v>
      </c>
      <c r="G191" s="174" t="s">
        <v>773</v>
      </c>
      <c r="H191" s="176" t="s">
        <v>201</v>
      </c>
      <c r="I191" s="24">
        <v>213</v>
      </c>
      <c r="J191" s="174" t="s">
        <v>202</v>
      </c>
      <c r="K191" s="29" t="s">
        <v>203</v>
      </c>
      <c r="L191" s="48">
        <v>108</v>
      </c>
      <c r="M191" s="29" t="s">
        <v>204</v>
      </c>
      <c r="N191" s="29" t="s">
        <v>205</v>
      </c>
      <c r="O191" s="24">
        <v>9</v>
      </c>
      <c r="P191" s="29"/>
      <c r="Q191" s="29"/>
      <c r="R191" s="24"/>
      <c r="S191" s="29"/>
      <c r="T191" s="29"/>
      <c r="U191" s="24"/>
    </row>
    <row r="192" spans="1:21" ht="144" x14ac:dyDescent="0.25">
      <c r="A192" s="55" t="str">
        <f>'3 priedo 1 lentele'!A192</f>
        <v>2.2.2.1.17</v>
      </c>
      <c r="B192" s="160" t="str">
        <f>'3 priedo 1 lentele'!B192</f>
        <v>R027705-230000-0013</v>
      </c>
      <c r="C192" s="162" t="str">
        <f>'3 priedo 1 lentele'!C192</f>
        <v>Prienų lopšelio-darželio „Saulutė“ modernizavimas didinant paslaugų prieinamumą</v>
      </c>
      <c r="D192" s="164" t="s">
        <v>725</v>
      </c>
      <c r="E192" s="164" t="s">
        <v>726</v>
      </c>
      <c r="F192" s="48">
        <v>1</v>
      </c>
      <c r="G192" s="174" t="s">
        <v>773</v>
      </c>
      <c r="H192" s="176" t="s">
        <v>201</v>
      </c>
      <c r="I192" s="24">
        <v>142</v>
      </c>
      <c r="J192" s="174" t="s">
        <v>202</v>
      </c>
      <c r="K192" s="29" t="s">
        <v>203</v>
      </c>
      <c r="L192" s="48">
        <v>35</v>
      </c>
      <c r="M192" s="29" t="s">
        <v>204</v>
      </c>
      <c r="N192" s="29" t="s">
        <v>205</v>
      </c>
      <c r="O192" s="24">
        <v>8</v>
      </c>
      <c r="P192" s="29"/>
      <c r="Q192" s="29"/>
      <c r="R192" s="24"/>
      <c r="S192" s="29"/>
      <c r="T192" s="29"/>
      <c r="U192" s="24"/>
    </row>
    <row r="193" spans="1:21" ht="144" x14ac:dyDescent="0.25">
      <c r="A193" s="519" t="str">
        <f>'3 priedo 1 lentele'!A193</f>
        <v>2.2.2.1.18</v>
      </c>
      <c r="B193" s="490" t="str">
        <f>'3 priedo 1 lentele'!B193</f>
        <v>R027705-230000-2222</v>
      </c>
      <c r="C193" s="516" t="str">
        <f>'3 priedo 1 lentele'!C193</f>
        <v>Prienų lopšelio-darželio „Gintarėlis“ dviejų grupių infrastruktūros modernizavimas ir aprūpinimas priemonėmis</v>
      </c>
      <c r="D193" s="523" t="s">
        <v>725</v>
      </c>
      <c r="E193" s="523" t="s">
        <v>726</v>
      </c>
      <c r="F193" s="434">
        <v>1</v>
      </c>
      <c r="G193" s="438" t="s">
        <v>773</v>
      </c>
      <c r="H193" s="524" t="s">
        <v>201</v>
      </c>
      <c r="I193" s="435">
        <v>30</v>
      </c>
      <c r="J193" s="525" t="s">
        <v>204</v>
      </c>
      <c r="K193" s="525" t="s">
        <v>205</v>
      </c>
      <c r="L193" s="435">
        <v>2</v>
      </c>
      <c r="M193" s="525" t="s">
        <v>2218</v>
      </c>
      <c r="N193" s="525" t="s">
        <v>2219</v>
      </c>
      <c r="O193" s="435">
        <v>30</v>
      </c>
      <c r="P193" s="525"/>
      <c r="Q193" s="525"/>
      <c r="R193" s="435"/>
      <c r="S193" s="525"/>
      <c r="T193" s="29"/>
      <c r="U193" s="24"/>
    </row>
    <row r="194" spans="1:21" ht="144" x14ac:dyDescent="0.25">
      <c r="A194" s="519" t="str">
        <f>'3 priedo 1 lentele'!A194</f>
        <v>2.2.2.1.19</v>
      </c>
      <c r="B194" s="490" t="str">
        <f>'3 priedo 1 lentele'!B194</f>
        <v>R027705-230000-2223</v>
      </c>
      <c r="C194" s="516" t="str">
        <f>'3 priedo 1 lentele'!C194</f>
        <v>Kauno r. Zapyškio pagrindinės mokyklos pastato, esančio Šviesos g. 16, Kluoniškių k., infrastruktūros modernizavimas</v>
      </c>
      <c r="D194" s="523" t="s">
        <v>725</v>
      </c>
      <c r="E194" s="523" t="s">
        <v>726</v>
      </c>
      <c r="F194" s="434">
        <v>1</v>
      </c>
      <c r="G194" s="438" t="s">
        <v>773</v>
      </c>
      <c r="H194" s="524" t="s">
        <v>201</v>
      </c>
      <c r="I194" s="435">
        <v>67</v>
      </c>
      <c r="J194" s="438" t="s">
        <v>202</v>
      </c>
      <c r="K194" s="525" t="s">
        <v>203</v>
      </c>
      <c r="L194" s="434">
        <v>12</v>
      </c>
      <c r="M194" s="525" t="s">
        <v>204</v>
      </c>
      <c r="N194" s="525" t="s">
        <v>205</v>
      </c>
      <c r="O194" s="435">
        <v>3</v>
      </c>
      <c r="P194" s="525" t="s">
        <v>2218</v>
      </c>
      <c r="Q194" s="525" t="s">
        <v>2219</v>
      </c>
      <c r="R194" s="435">
        <v>55</v>
      </c>
      <c r="S194" s="525"/>
      <c r="T194" s="29"/>
      <c r="U194" s="24"/>
    </row>
    <row r="195" spans="1:21" ht="48" x14ac:dyDescent="0.25">
      <c r="A195" s="234" t="str">
        <f>'3 priedo 1 lentele'!A195</f>
        <v>2.2.3.</v>
      </c>
      <c r="B195" s="241">
        <f>'3 priedo 1 lentele'!B195</f>
        <v>0</v>
      </c>
      <c r="C195" s="234" t="str">
        <f>'3 priedo 1 lentele'!C195</f>
        <v>Uždavinys: Kurti ir tobulinti mokymąsi visą gyvenimą ir skatinti kvalifikacijos kėlimą</v>
      </c>
      <c r="D195" s="81"/>
      <c r="E195" s="81"/>
      <c r="F195" s="146"/>
      <c r="G195" s="80"/>
      <c r="H195" s="81"/>
      <c r="I195" s="80"/>
      <c r="J195" s="81"/>
      <c r="K195" s="81"/>
      <c r="L195" s="80"/>
      <c r="M195" s="81"/>
      <c r="N195" s="81"/>
      <c r="O195" s="81"/>
      <c r="P195" s="81"/>
      <c r="Q195" s="81"/>
      <c r="R195" s="81"/>
      <c r="S195" s="81"/>
      <c r="T195" s="81"/>
      <c r="U195" s="81"/>
    </row>
    <row r="196" spans="1:21" ht="153.75" customHeight="1" x14ac:dyDescent="0.25">
      <c r="A196" s="244" t="str">
        <f>'3 priedo 1 lentele'!A196</f>
        <v>2.2.3.1.</v>
      </c>
      <c r="B196" s="252">
        <f>'3 priedo 1 lentele'!B196</f>
        <v>0</v>
      </c>
      <c r="C196" s="244" t="str">
        <f>'3 priedo 1 lentele'!C196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6" s="267"/>
      <c r="E196" s="267"/>
      <c r="F196" s="268"/>
      <c r="G196" s="269"/>
      <c r="H196" s="267"/>
      <c r="I196" s="269"/>
      <c r="J196" s="267"/>
      <c r="K196" s="267"/>
      <c r="L196" s="269"/>
      <c r="M196" s="267"/>
      <c r="N196" s="267"/>
      <c r="O196" s="267"/>
      <c r="P196" s="267"/>
      <c r="Q196" s="267"/>
      <c r="R196" s="267"/>
      <c r="S196" s="267"/>
      <c r="T196" s="267"/>
      <c r="U196" s="267"/>
    </row>
    <row r="197" spans="1:21" ht="212.25" customHeight="1" x14ac:dyDescent="0.25">
      <c r="A197" s="55" t="str">
        <f>'3 priedo 1 lentele'!A197</f>
        <v>2.2.3.1.1</v>
      </c>
      <c r="B197" s="160" t="str">
        <f>'3 priedo 1 lentele'!B197</f>
        <v>R029920-490000-0001</v>
      </c>
      <c r="C197" s="19" t="str">
        <f>'3 priedo 1 lentele'!C197</f>
        <v>Paslaugų ir asmenų aptarnavimo kokybės gerinimas Kauno miesto savivaldybėje</v>
      </c>
      <c r="D197" s="147" t="s">
        <v>753</v>
      </c>
      <c r="E197" s="147" t="s">
        <v>1113</v>
      </c>
      <c r="F197" s="48">
        <v>2</v>
      </c>
      <c r="G197" s="147" t="s">
        <v>755</v>
      </c>
      <c r="H197" s="147" t="s">
        <v>827</v>
      </c>
      <c r="I197" s="24">
        <v>30</v>
      </c>
      <c r="J197" s="147"/>
      <c r="K197" s="147"/>
      <c r="L197" s="10"/>
      <c r="M197" s="25"/>
      <c r="N197" s="25"/>
      <c r="O197" s="25"/>
      <c r="P197" s="25"/>
      <c r="Q197" s="25"/>
      <c r="R197" s="25"/>
      <c r="S197" s="25"/>
      <c r="T197" s="25"/>
      <c r="U197" s="25"/>
    </row>
    <row r="198" spans="1:21" ht="96" x14ac:dyDescent="0.25">
      <c r="A198" s="55" t="str">
        <f>'3 priedo 1 lentele'!A198</f>
        <v>2.2.3.1.2</v>
      </c>
      <c r="B198" s="160" t="str">
        <f>'3 priedo 1 lentele'!B198</f>
        <v>R029920-490000-0002</v>
      </c>
      <c r="C198" s="19" t="str">
        <f>'3 priedo 1 lentele'!C198</f>
        <v>Paslaugų ir asmenų aptarnavimo kokybės gerinimas Kėdainių rajono savivaldybėje</v>
      </c>
      <c r="D198" s="147" t="s">
        <v>753</v>
      </c>
      <c r="E198" s="147" t="s">
        <v>754</v>
      </c>
      <c r="F198" s="48">
        <v>2</v>
      </c>
      <c r="G198" s="147" t="s">
        <v>755</v>
      </c>
      <c r="H198" s="147" t="s">
        <v>827</v>
      </c>
      <c r="I198" s="24">
        <v>70</v>
      </c>
      <c r="J198" s="147" t="s">
        <v>1114</v>
      </c>
      <c r="K198" s="147" t="s">
        <v>1115</v>
      </c>
      <c r="L198" s="10">
        <v>1</v>
      </c>
      <c r="M198" s="25"/>
      <c r="N198" s="25"/>
      <c r="O198" s="25"/>
      <c r="P198" s="25"/>
      <c r="Q198" s="25"/>
      <c r="R198" s="25"/>
      <c r="S198" s="25"/>
      <c r="T198" s="25"/>
      <c r="U198" s="25"/>
    </row>
    <row r="199" spans="1:21" ht="96" x14ac:dyDescent="0.25">
      <c r="A199" s="55" t="str">
        <f>'3 priedo 1 lentele'!A199</f>
        <v>2.2.3.1.3</v>
      </c>
      <c r="B199" s="160" t="str">
        <f>'3 priedo 1 lentele'!B199</f>
        <v>R029920-490000-0003</v>
      </c>
      <c r="C199" s="19" t="str">
        <f>'3 priedo 1 lentele'!C199</f>
        <v>Paslaugų ir asmenų aptarnavimo kokybės gerinimas Jonavos rajono savivaldybės viešojoje bibliotekoje ir Jonavos rajono savivaldybės administracijoje</v>
      </c>
      <c r="D199" s="147" t="s">
        <v>753</v>
      </c>
      <c r="E199" s="147" t="s">
        <v>754</v>
      </c>
      <c r="F199" s="48">
        <v>2</v>
      </c>
      <c r="G199" s="147" t="s">
        <v>755</v>
      </c>
      <c r="H199" s="147" t="s">
        <v>827</v>
      </c>
      <c r="I199" s="24">
        <v>60</v>
      </c>
      <c r="J199" s="147" t="s">
        <v>1114</v>
      </c>
      <c r="K199" s="147" t="s">
        <v>1115</v>
      </c>
      <c r="L199" s="10">
        <v>1</v>
      </c>
      <c r="M199" s="25"/>
      <c r="N199" s="25"/>
      <c r="O199" s="25"/>
      <c r="P199" s="25"/>
      <c r="Q199" s="25"/>
      <c r="R199" s="25"/>
      <c r="S199" s="25"/>
      <c r="T199" s="25"/>
      <c r="U199" s="25"/>
    </row>
    <row r="200" spans="1:21" ht="96" x14ac:dyDescent="0.25">
      <c r="A200" s="55" t="str">
        <f>'3 priedo 1 lentele'!A200</f>
        <v>2.2.3.1.4</v>
      </c>
      <c r="B200" s="160" t="str">
        <f>'3 priedo 1 lentele'!B200</f>
        <v>R029920-490000-0005</v>
      </c>
      <c r="C200" s="19" t="str">
        <f>'3 priedo 1 lentele'!C200</f>
        <v>Paslaugų ir asmenų aptarnavimo kokybės gerinimas Kaišiadorių rajono savivaldybėje</v>
      </c>
      <c r="D200" s="147" t="s">
        <v>753</v>
      </c>
      <c r="E200" s="147" t="s">
        <v>754</v>
      </c>
      <c r="F200" s="48">
        <v>19</v>
      </c>
      <c r="G200" s="147" t="s">
        <v>755</v>
      </c>
      <c r="H200" s="147" t="s">
        <v>827</v>
      </c>
      <c r="I200" s="179">
        <v>23</v>
      </c>
      <c r="J200" s="147" t="s">
        <v>1114</v>
      </c>
      <c r="K200" s="147" t="s">
        <v>1115</v>
      </c>
      <c r="L200" s="10">
        <v>1</v>
      </c>
      <c r="M200" s="25"/>
      <c r="N200" s="25"/>
      <c r="O200" s="25"/>
      <c r="P200" s="25"/>
      <c r="Q200" s="25"/>
      <c r="R200" s="25"/>
      <c r="S200" s="25"/>
      <c r="T200" s="25"/>
      <c r="U200" s="25"/>
    </row>
    <row r="201" spans="1:21" ht="48" x14ac:dyDescent="0.25">
      <c r="A201" s="244" t="str">
        <f>'3 priedo 1 lentele'!A201</f>
        <v>2.2.3.2.</v>
      </c>
      <c r="B201" s="252">
        <f>'3 priedo 1 lentele'!B201</f>
        <v>0</v>
      </c>
      <c r="C201" s="244" t="str">
        <f>'3 priedo 1 lentele'!C201</f>
        <v>Priemonė: Gyventojų švietimo programos mokymasis visą gyvenimą  įgyvendinimas</v>
      </c>
      <c r="D201" s="267"/>
      <c r="E201" s="267"/>
      <c r="F201" s="268"/>
      <c r="G201" s="269"/>
      <c r="H201" s="267"/>
      <c r="I201" s="269"/>
      <c r="J201" s="267"/>
      <c r="K201" s="267"/>
      <c r="L201" s="269"/>
      <c r="M201" s="267"/>
      <c r="N201" s="267"/>
      <c r="O201" s="267"/>
      <c r="P201" s="267"/>
      <c r="Q201" s="267"/>
      <c r="R201" s="267"/>
      <c r="S201" s="267"/>
      <c r="T201" s="267"/>
      <c r="U201" s="267"/>
    </row>
    <row r="202" spans="1:21" ht="36" x14ac:dyDescent="0.25">
      <c r="A202" s="212" t="str">
        <f>'3 priedo 1 lentele'!A202</f>
        <v>2.2.4</v>
      </c>
      <c r="B202" s="213">
        <f>'3 priedo 1 lentele'!B202</f>
        <v>0</v>
      </c>
      <c r="C202" s="212" t="str">
        <f>'3 priedo 1 lentele'!C202</f>
        <v>Uždavinys: Skatinti neformalaus švietimo iniciatyvas</v>
      </c>
      <c r="D202" s="81"/>
      <c r="E202" s="81"/>
      <c r="F202" s="146"/>
      <c r="G202" s="80"/>
      <c r="H202" s="81"/>
      <c r="I202" s="80"/>
      <c r="J202" s="81"/>
      <c r="K202" s="81"/>
      <c r="L202" s="80"/>
      <c r="M202" s="81"/>
      <c r="N202" s="81"/>
      <c r="O202" s="81"/>
      <c r="P202" s="81"/>
      <c r="Q202" s="81"/>
      <c r="R202" s="81"/>
      <c r="S202" s="81"/>
      <c r="T202" s="81"/>
      <c r="U202" s="81"/>
    </row>
    <row r="203" spans="1:21" ht="84" x14ac:dyDescent="0.25">
      <c r="A203" s="244" t="str">
        <f>'3 priedo 1 lentele'!A203</f>
        <v>2.2.4.1.</v>
      </c>
      <c r="B203" s="252">
        <f>'3 priedo 1 lentele'!B203</f>
        <v>0</v>
      </c>
      <c r="C203" s="244" t="str">
        <f>'3 priedo 1 lentele'!C203</f>
        <v>Priemonė: Neformaliojo švietimo įstaigų plėtra, apimanti esamų pastatų renovavimą ir naujų statybą, bei jų teikiamų paslaugų kokybės gerinimas.</v>
      </c>
      <c r="D203" s="267"/>
      <c r="E203" s="267"/>
      <c r="F203" s="268"/>
      <c r="G203" s="269"/>
      <c r="H203" s="267"/>
      <c r="I203" s="269"/>
      <c r="J203" s="267"/>
      <c r="K203" s="267"/>
      <c r="L203" s="269"/>
      <c r="M203" s="267"/>
      <c r="N203" s="267"/>
      <c r="O203" s="267"/>
      <c r="P203" s="267"/>
      <c r="Q203" s="267"/>
      <c r="R203" s="267"/>
      <c r="S203" s="267"/>
      <c r="T203" s="267"/>
      <c r="U203" s="267"/>
    </row>
    <row r="204" spans="1:21" ht="36" x14ac:dyDescent="0.25">
      <c r="A204" s="29" t="str">
        <f>'3 priedo 1 lentele'!A204</f>
        <v>2.2.4.1.1</v>
      </c>
      <c r="B204" s="160" t="str">
        <f>'3 priedo 1 lentele'!B204</f>
        <v>R027725-500000-0001</v>
      </c>
      <c r="C204" s="29" t="str">
        <f>'3 priedo 1 lentele'!C204</f>
        <v>Neformaliojo švietimo infrastruktūros tobulinimas Jonavoje</v>
      </c>
      <c r="D204" s="23" t="s">
        <v>729</v>
      </c>
      <c r="E204" s="23" t="s">
        <v>730</v>
      </c>
      <c r="F204" s="48">
        <v>1</v>
      </c>
      <c r="G204" s="24" t="s">
        <v>773</v>
      </c>
      <c r="H204" s="23" t="s">
        <v>774</v>
      </c>
      <c r="I204" s="10">
        <v>756</v>
      </c>
      <c r="J204" s="25"/>
      <c r="K204" s="25"/>
      <c r="L204" s="24"/>
      <c r="M204" s="25"/>
      <c r="N204" s="25"/>
      <c r="O204" s="25"/>
      <c r="P204" s="25"/>
      <c r="Q204" s="25"/>
      <c r="R204" s="25"/>
      <c r="S204" s="25"/>
      <c r="T204" s="25"/>
      <c r="U204" s="25"/>
    </row>
    <row r="205" spans="1:21" ht="48" x14ac:dyDescent="0.25">
      <c r="A205" s="29" t="str">
        <f>'3 priedo 1 lentele'!A205</f>
        <v>2.2.4.1.2</v>
      </c>
      <c r="B205" s="160" t="str">
        <f>'3 priedo 1 lentele'!B205</f>
        <v>R027725-240000-0002</v>
      </c>
      <c r="C205" s="19" t="str">
        <f>'3 priedo 1 lentele'!C205</f>
        <v>Neformaliojo ugdymosi galimybių didinimas modernizuojant Raseinių kūno kultūros ir sporto centrą</v>
      </c>
      <c r="D205" s="25" t="s">
        <v>729</v>
      </c>
      <c r="E205" s="147" t="s">
        <v>730</v>
      </c>
      <c r="F205" s="24">
        <v>1</v>
      </c>
      <c r="G205" s="24" t="s">
        <v>773</v>
      </c>
      <c r="H205" s="23" t="s">
        <v>774</v>
      </c>
      <c r="I205" s="24">
        <v>480</v>
      </c>
      <c r="J205" s="25"/>
      <c r="K205" s="23"/>
      <c r="L205" s="24"/>
      <c r="M205" s="23"/>
      <c r="N205" s="160"/>
      <c r="O205" s="25"/>
      <c r="P205" s="23"/>
      <c r="Q205" s="160"/>
      <c r="R205" s="25"/>
      <c r="S205" s="23"/>
      <c r="T205" s="160"/>
      <c r="U205" s="25"/>
    </row>
    <row r="206" spans="1:21" ht="72" x14ac:dyDescent="0.25">
      <c r="A206" s="29" t="str">
        <f>'3 priedo 1 lentele'!A206</f>
        <v>2.2.4.1.3</v>
      </c>
      <c r="B206" s="160" t="str">
        <f>'3 priedo 1 lentele'!B206</f>
        <v>R027725-240000-1000</v>
      </c>
      <c r="C206" s="19" t="str">
        <f>'3 priedo 1 lentele'!C206</f>
        <v xml:space="preserve">Kauno Algio Žikevičiaus saugaus vaiko mokyklos infrastruktūros tobulinimas </v>
      </c>
      <c r="D206" s="25" t="s">
        <v>773</v>
      </c>
      <c r="E206" s="147" t="s">
        <v>774</v>
      </c>
      <c r="F206" s="24">
        <v>1400</v>
      </c>
      <c r="G206" s="24" t="s">
        <v>752</v>
      </c>
      <c r="H206" s="23" t="s">
        <v>71</v>
      </c>
      <c r="I206" s="24">
        <v>0</v>
      </c>
      <c r="J206" s="25" t="s">
        <v>729</v>
      </c>
      <c r="K206" s="23" t="s">
        <v>775</v>
      </c>
      <c r="L206" s="24">
        <v>1</v>
      </c>
      <c r="M206" s="23"/>
      <c r="N206" s="160"/>
      <c r="O206" s="25"/>
      <c r="P206" s="23"/>
      <c r="Q206" s="160"/>
      <c r="R206" s="25"/>
      <c r="S206" s="23"/>
      <c r="T206" s="160"/>
      <c r="U206" s="25"/>
    </row>
    <row r="207" spans="1:21" ht="210" customHeight="1" x14ac:dyDescent="0.25">
      <c r="A207" s="29" t="str">
        <f>'3 priedo 1 lentele'!A207</f>
        <v>2.2.4.1.4</v>
      </c>
      <c r="B207" s="160" t="str">
        <f>'3 priedo 1 lentele'!B207</f>
        <v>R027725-240000-0004</v>
      </c>
      <c r="C207" s="23" t="str">
        <f>'3 priedo 1 lentele'!C207</f>
        <v xml:space="preserve">Žaliakalnio švietimo įstaigų modernizavimas, plėtojant vaikų ir jaunimo neformalaus ugdymo galimybes </v>
      </c>
      <c r="D207" s="25" t="s">
        <v>752</v>
      </c>
      <c r="E207" s="147" t="s">
        <v>71</v>
      </c>
      <c r="F207" s="24">
        <v>0</v>
      </c>
      <c r="G207" s="24" t="s">
        <v>729</v>
      </c>
      <c r="H207" s="23" t="s">
        <v>775</v>
      </c>
      <c r="I207" s="24">
        <v>1</v>
      </c>
      <c r="J207" s="25" t="s">
        <v>773</v>
      </c>
      <c r="K207" s="23" t="s">
        <v>774</v>
      </c>
      <c r="L207" s="24">
        <v>732</v>
      </c>
      <c r="M207" s="23"/>
      <c r="N207" s="160"/>
      <c r="O207" s="25"/>
      <c r="P207" s="23"/>
      <c r="Q207" s="160"/>
      <c r="R207" s="25"/>
      <c r="S207" s="23"/>
      <c r="T207" s="160"/>
      <c r="U207" s="25"/>
    </row>
    <row r="208" spans="1:21" ht="72" x14ac:dyDescent="0.25">
      <c r="A208" s="29" t="str">
        <f>'3 priedo 1 lentele'!A208</f>
        <v>2.2.4.1.5</v>
      </c>
      <c r="B208" s="160" t="str">
        <f>'3 priedo 1 lentele'!B208</f>
        <v>R027725-240000-0005</v>
      </c>
      <c r="C208" s="23" t="str">
        <f>'3 priedo 1 lentele'!C208</f>
        <v xml:space="preserve">Susietos teritorijos (centro) įstaigų modernizavimas, plėtojant vaikų ir jaunimo neformalaus ugdymo galimybes </v>
      </c>
      <c r="D208" s="25" t="s">
        <v>752</v>
      </c>
      <c r="E208" s="147" t="s">
        <v>71</v>
      </c>
      <c r="F208" s="24">
        <v>0</v>
      </c>
      <c r="G208" s="24" t="s">
        <v>729</v>
      </c>
      <c r="H208" s="23" t="s">
        <v>775</v>
      </c>
      <c r="I208" s="24">
        <v>1</v>
      </c>
      <c r="J208" s="25" t="s">
        <v>773</v>
      </c>
      <c r="K208" s="23" t="s">
        <v>774</v>
      </c>
      <c r="L208" s="24">
        <v>891</v>
      </c>
      <c r="M208" s="23"/>
      <c r="N208" s="160"/>
      <c r="O208" s="25"/>
      <c r="P208" s="23"/>
      <c r="Q208" s="160"/>
      <c r="R208" s="25"/>
      <c r="S208" s="23"/>
      <c r="T208" s="160"/>
      <c r="U208" s="25"/>
    </row>
    <row r="209" spans="1:21" ht="36" x14ac:dyDescent="0.25">
      <c r="A209" s="55" t="str">
        <f>'3 priedo 1 lentele'!A209</f>
        <v>2.2.4.1.6</v>
      </c>
      <c r="B209" s="160" t="str">
        <f>'3 priedo 1 lentele'!B209</f>
        <v>R027725-240000-0007</v>
      </c>
      <c r="C209" s="23" t="str">
        <f>'3 priedo 1 lentele'!C209</f>
        <v>Neformaliojo švietimo infrastruktūros tobulinimas Kaišiadorių rajone</v>
      </c>
      <c r="D209" s="25" t="s">
        <v>729</v>
      </c>
      <c r="E209" s="147" t="s">
        <v>730</v>
      </c>
      <c r="F209" s="24">
        <v>2</v>
      </c>
      <c r="G209" s="24" t="s">
        <v>773</v>
      </c>
      <c r="H209" s="23" t="s">
        <v>774</v>
      </c>
      <c r="I209" s="24">
        <v>800</v>
      </c>
      <c r="J209" s="25"/>
      <c r="K209" s="23"/>
      <c r="L209" s="24"/>
      <c r="M209" s="23"/>
      <c r="N209" s="160"/>
      <c r="O209" s="25"/>
      <c r="P209" s="23"/>
      <c r="Q209" s="160"/>
      <c r="R209" s="25"/>
      <c r="S209" s="23"/>
      <c r="T209" s="160"/>
      <c r="U209" s="25"/>
    </row>
    <row r="210" spans="1:21" ht="36" x14ac:dyDescent="0.25">
      <c r="A210" s="55" t="str">
        <f>'3 priedo 1 lentele'!A210</f>
        <v>2.2.4.1.7</v>
      </c>
      <c r="B210" s="160" t="str">
        <f>'3 priedo 1 lentele'!B210</f>
        <v>R027725-240000-0008</v>
      </c>
      <c r="C210" s="23" t="str">
        <f>'3 priedo 1 lentele'!C210</f>
        <v>Neformaliojo švietimo infrastruktūros tobulinimas Kauno rajono savivaldybėje</v>
      </c>
      <c r="D210" s="25" t="s">
        <v>773</v>
      </c>
      <c r="E210" s="147" t="s">
        <v>774</v>
      </c>
      <c r="F210" s="24">
        <v>180</v>
      </c>
      <c r="G210" s="24" t="s">
        <v>729</v>
      </c>
      <c r="H210" s="23" t="s">
        <v>730</v>
      </c>
      <c r="I210" s="24">
        <v>1</v>
      </c>
      <c r="J210" s="25"/>
      <c r="K210" s="23"/>
      <c r="L210" s="24"/>
      <c r="M210" s="23"/>
      <c r="N210" s="160"/>
      <c r="O210" s="25"/>
      <c r="P210" s="23"/>
      <c r="Q210" s="160"/>
      <c r="R210" s="25"/>
      <c r="S210" s="23"/>
      <c r="T210" s="160"/>
      <c r="U210" s="25"/>
    </row>
    <row r="211" spans="1:21" ht="36" x14ac:dyDescent="0.25">
      <c r="A211" s="55" t="str">
        <f>'3 priedo 1 lentele'!A211</f>
        <v>2.2.4.1.8</v>
      </c>
      <c r="B211" s="160" t="str">
        <f>'3 priedo 1 lentele'!B211</f>
        <v>R027725-240000-0009</v>
      </c>
      <c r="C211" s="23" t="str">
        <f>'3 priedo 1 lentele'!C211</f>
        <v>Neformaliojo vaikų švietimo infrastruktūros gerinimas Prienų mieste</v>
      </c>
      <c r="D211" s="25" t="s">
        <v>773</v>
      </c>
      <c r="E211" s="147" t="s">
        <v>774</v>
      </c>
      <c r="F211" s="24">
        <v>300</v>
      </c>
      <c r="G211" s="24" t="s">
        <v>729</v>
      </c>
      <c r="H211" s="23" t="s">
        <v>730</v>
      </c>
      <c r="I211" s="24">
        <v>1</v>
      </c>
      <c r="J211" s="25"/>
      <c r="K211" s="23"/>
      <c r="L211" s="24"/>
      <c r="M211" s="23"/>
      <c r="N211" s="160"/>
      <c r="O211" s="25"/>
      <c r="P211" s="23"/>
      <c r="Q211" s="160"/>
      <c r="R211" s="25"/>
      <c r="S211" s="23"/>
      <c r="T211" s="160"/>
      <c r="U211" s="25"/>
    </row>
    <row r="212" spans="1:21" ht="36" x14ac:dyDescent="0.25">
      <c r="A212" s="55" t="str">
        <f>'3 priedo 1 lentele'!A212</f>
        <v>2.2.4.1.9</v>
      </c>
      <c r="B212" s="160" t="str">
        <f>'3 priedo 1 lentele'!B212</f>
        <v>R027725-240000-0010</v>
      </c>
      <c r="C212" s="23" t="str">
        <f>'3 priedo 1 lentele'!C212</f>
        <v>Neformalaus švietimo infrastruktūros tobulinimas Birštono savivaldybėje</v>
      </c>
      <c r="D212" s="25" t="s">
        <v>773</v>
      </c>
      <c r="E212" s="147" t="s">
        <v>774</v>
      </c>
      <c r="F212" s="24">
        <v>185</v>
      </c>
      <c r="G212" s="24" t="s">
        <v>729</v>
      </c>
      <c r="H212" s="23" t="s">
        <v>730</v>
      </c>
      <c r="I212" s="24">
        <v>1</v>
      </c>
      <c r="J212" s="25"/>
      <c r="K212" s="23"/>
      <c r="L212" s="24"/>
      <c r="M212" s="23"/>
      <c r="N212" s="160"/>
      <c r="O212" s="25"/>
      <c r="P212" s="23"/>
      <c r="Q212" s="160"/>
      <c r="R212" s="25"/>
      <c r="S212" s="23"/>
      <c r="T212" s="160"/>
      <c r="U212" s="25"/>
    </row>
    <row r="213" spans="1:21" ht="36" x14ac:dyDescent="0.25">
      <c r="A213" s="55" t="str">
        <f>'3 priedo 1 lentele'!A213</f>
        <v>2.2.4.1.10</v>
      </c>
      <c r="B213" s="272" t="str">
        <f>'3 priedo 1 lentele'!B213</f>
        <v>R027725-240000-0011</v>
      </c>
      <c r="C213" s="23" t="str">
        <f>'3 priedo 1 lentele'!C213</f>
        <v>Kėdainių sporto centro infrastruktūros (Parko g. 4, Vilainiai) tobulinimas</v>
      </c>
      <c r="D213" s="25" t="s">
        <v>773</v>
      </c>
      <c r="E213" s="147" t="s">
        <v>774</v>
      </c>
      <c r="F213" s="24">
        <v>531</v>
      </c>
      <c r="G213" s="24" t="s">
        <v>729</v>
      </c>
      <c r="H213" s="23" t="s">
        <v>730</v>
      </c>
      <c r="I213" s="24">
        <v>1</v>
      </c>
      <c r="J213" s="25"/>
      <c r="K213" s="23"/>
      <c r="L213" s="24"/>
      <c r="M213" s="23"/>
      <c r="N213" s="160"/>
      <c r="O213" s="25"/>
      <c r="P213" s="23"/>
      <c r="Q213" s="160"/>
      <c r="R213" s="25"/>
      <c r="S213" s="23"/>
      <c r="T213" s="160"/>
      <c r="U213" s="25"/>
    </row>
    <row r="214" spans="1:21" ht="36" x14ac:dyDescent="0.25">
      <c r="A214" s="55" t="str">
        <f>'3 priedo 1 lentele'!A214</f>
        <v>2.2.4.1.11</v>
      </c>
      <c r="B214" s="272" t="str">
        <f>'3 priedo 1 lentele'!B214</f>
        <v>R027725-240000-1001</v>
      </c>
      <c r="C214" s="23" t="str">
        <f>'3 priedo 1 lentele'!C214</f>
        <v>Kauno 1-osios muzikos mokyklos infrastruktūros tobulinimas</v>
      </c>
      <c r="D214" s="25" t="s">
        <v>773</v>
      </c>
      <c r="E214" s="147" t="s">
        <v>774</v>
      </c>
      <c r="F214" s="435">
        <v>1132</v>
      </c>
      <c r="G214" s="24" t="s">
        <v>729</v>
      </c>
      <c r="H214" s="23" t="s">
        <v>730</v>
      </c>
      <c r="I214" s="24">
        <v>1</v>
      </c>
      <c r="J214" s="25"/>
      <c r="K214" s="23"/>
      <c r="L214" s="24"/>
      <c r="M214" s="23"/>
      <c r="N214" s="160"/>
      <c r="O214" s="25"/>
      <c r="P214" s="23"/>
      <c r="Q214" s="160"/>
      <c r="R214" s="25"/>
      <c r="S214" s="23"/>
      <c r="T214" s="160"/>
      <c r="U214" s="25"/>
    </row>
    <row r="215" spans="1:21" ht="72" x14ac:dyDescent="0.25">
      <c r="A215" s="244" t="str">
        <f>'3 priedo 1 lentele'!A215</f>
        <v>2.2.4.2.</v>
      </c>
      <c r="B215" s="252">
        <f>'3 priedo 1 lentele'!B215</f>
        <v>0</v>
      </c>
      <c r="C215" s="244" t="str">
        <f>'3 priedo 1 lentele'!C215</f>
        <v>Priemonė: Jaunimo neformalaus mokymo, užimtumo centrų kūrimas, privačių neformalaus švietimo iniciatyvų skatinimas</v>
      </c>
      <c r="D215" s="267"/>
      <c r="E215" s="267"/>
      <c r="F215" s="268"/>
      <c r="G215" s="269"/>
      <c r="H215" s="267"/>
      <c r="I215" s="269"/>
      <c r="J215" s="267"/>
      <c r="K215" s="267"/>
      <c r="L215" s="269"/>
      <c r="M215" s="267"/>
      <c r="N215" s="267"/>
      <c r="O215" s="267"/>
      <c r="P215" s="267"/>
      <c r="Q215" s="267"/>
      <c r="R215" s="267"/>
      <c r="S215" s="267"/>
      <c r="T215" s="267"/>
      <c r="U215" s="267"/>
    </row>
    <row r="216" spans="1:21" ht="36" x14ac:dyDescent="0.25">
      <c r="A216" s="223" t="str">
        <f>'3 priedo 1 lentele'!A216</f>
        <v>2.3</v>
      </c>
      <c r="B216" s="229">
        <f>'3 priedo 1 lentele'!B216</f>
        <v>0</v>
      </c>
      <c r="C216" s="223" t="str">
        <f>'3 priedo 1 lentele'!C216</f>
        <v>Tikslas: Užtikrinti teikiamų socialinių paslaugų prieinamumą</v>
      </c>
      <c r="D216" s="78"/>
      <c r="E216" s="78"/>
      <c r="F216" s="145"/>
      <c r="G216" s="77"/>
      <c r="H216" s="78"/>
      <c r="I216" s="77"/>
      <c r="J216" s="78"/>
      <c r="K216" s="78"/>
      <c r="L216" s="77"/>
      <c r="M216" s="78"/>
      <c r="N216" s="78"/>
      <c r="O216" s="78"/>
      <c r="P216" s="78"/>
      <c r="Q216" s="78"/>
      <c r="R216" s="78"/>
      <c r="S216" s="78"/>
      <c r="T216" s="78"/>
      <c r="U216" s="78"/>
    </row>
    <row r="217" spans="1:21" ht="84" x14ac:dyDescent="0.25">
      <c r="A217" s="212" t="str">
        <f>'3 priedo 1 lentele'!A217</f>
        <v>2.3.1</v>
      </c>
      <c r="B217" s="213">
        <f>'3 priedo 1 lentele'!B217</f>
        <v>0</v>
      </c>
      <c r="C217" s="212" t="str">
        <f>'3 priedo 1 lentele'!C217</f>
        <v>Uždavinys: Plėtoti socialines paslaugas, skirtas socialiai pažeidžiamų grupių asmenų integravimui į regiono socialinį ir ekonominį gyvenimą</v>
      </c>
      <c r="D217" s="81"/>
      <c r="E217" s="81"/>
      <c r="F217" s="146"/>
      <c r="G217" s="80"/>
      <c r="H217" s="81"/>
      <c r="I217" s="80"/>
      <c r="J217" s="81"/>
      <c r="K217" s="81"/>
      <c r="L217" s="80"/>
      <c r="M217" s="81"/>
      <c r="N217" s="81"/>
      <c r="O217" s="81"/>
      <c r="P217" s="81"/>
      <c r="Q217" s="81"/>
      <c r="R217" s="81"/>
      <c r="S217" s="81"/>
      <c r="T217" s="81"/>
      <c r="U217" s="81"/>
    </row>
    <row r="218" spans="1:21" ht="72" x14ac:dyDescent="0.25">
      <c r="A218" s="244" t="str">
        <f>'3 priedo 1 lentele'!A218</f>
        <v>2.3.1.1.</v>
      </c>
      <c r="B218" s="252">
        <f>'3 priedo 1 lentele'!B218</f>
        <v>0</v>
      </c>
      <c r="C218" s="244" t="str">
        <f>'3 priedo 1 lentele'!C218</f>
        <v xml:space="preserve">Priemonė: Laikinojo apgyvendinimo ir nakvynės namų infrastruktūros bei paslaugų modernizavimas ir plėtra, pastatų renovavimas </v>
      </c>
      <c r="D218" s="267"/>
      <c r="E218" s="267"/>
      <c r="F218" s="268"/>
      <c r="G218" s="269"/>
      <c r="H218" s="267"/>
      <c r="I218" s="269"/>
      <c r="J218" s="267"/>
      <c r="K218" s="267"/>
      <c r="L218" s="269"/>
      <c r="M218" s="267"/>
      <c r="N218" s="267"/>
      <c r="O218" s="267"/>
      <c r="P218" s="267"/>
      <c r="Q218" s="267"/>
      <c r="R218" s="267"/>
      <c r="S218" s="267"/>
      <c r="T218" s="267"/>
      <c r="U218" s="267"/>
    </row>
    <row r="219" spans="1:21" ht="48" x14ac:dyDescent="0.25">
      <c r="A219" s="55" t="str">
        <f>'3 priedo 1 lentele'!A219</f>
        <v>2.3.1.1.1</v>
      </c>
      <c r="B219" s="160" t="str">
        <f>'3 priedo 1 lentele'!B219</f>
        <v>R024407-270000-0001</v>
      </c>
      <c r="C219" s="23" t="str">
        <f>'3 priedo 1 lentele'!C219</f>
        <v>Socialinių paslaugų kokybės gerinimas ir paslaugų plėtra Kaišiadorių rajono savivaldybėje</v>
      </c>
      <c r="D219" s="23" t="s">
        <v>746</v>
      </c>
      <c r="E219" s="23" t="s">
        <v>747</v>
      </c>
      <c r="F219" s="148">
        <v>1</v>
      </c>
      <c r="G219" s="23" t="s">
        <v>829</v>
      </c>
      <c r="H219" s="23" t="s">
        <v>830</v>
      </c>
      <c r="I219" s="24">
        <v>31</v>
      </c>
      <c r="J219" s="25" t="s">
        <v>22</v>
      </c>
      <c r="K219" s="23" t="s">
        <v>23</v>
      </c>
      <c r="L219" s="24">
        <v>23</v>
      </c>
      <c r="M219" s="25"/>
      <c r="N219" s="25"/>
      <c r="O219" s="25"/>
      <c r="P219" s="25"/>
      <c r="Q219" s="25"/>
      <c r="R219" s="25"/>
      <c r="S219" s="25"/>
      <c r="T219" s="25"/>
      <c r="U219" s="25"/>
    </row>
    <row r="220" spans="1:21" ht="60" x14ac:dyDescent="0.25">
      <c r="A220" s="244" t="str">
        <f>'3 priedo 1 lentele'!A220</f>
        <v>2.3.1.2.</v>
      </c>
      <c r="B220" s="252">
        <f>'3 priedo 1 lentele'!B220</f>
        <v>0</v>
      </c>
      <c r="C220" s="244" t="str">
        <f>'3 priedo 1 lentele'!C220</f>
        <v>Priemonė: Senelių globos ir kartos namų  statyba,  renovavimas ir esamos infrastruktūros modernizavimas</v>
      </c>
      <c r="D220" s="267"/>
      <c r="E220" s="267"/>
      <c r="F220" s="268"/>
      <c r="G220" s="269"/>
      <c r="H220" s="267"/>
      <c r="I220" s="269"/>
      <c r="J220" s="267"/>
      <c r="K220" s="267"/>
      <c r="L220" s="269"/>
      <c r="M220" s="267"/>
      <c r="N220" s="267"/>
      <c r="O220" s="267"/>
      <c r="P220" s="267"/>
      <c r="Q220" s="267"/>
      <c r="R220" s="267"/>
      <c r="S220" s="267"/>
      <c r="T220" s="267"/>
      <c r="U220" s="267"/>
    </row>
    <row r="221" spans="1:21" ht="48" x14ac:dyDescent="0.25">
      <c r="A221" s="55" t="str">
        <f>'3 priedo 1 lentele'!A221</f>
        <v>2.3.1.2.1</v>
      </c>
      <c r="B221" s="160" t="str">
        <f>'3 priedo 1 lentele'!B221</f>
        <v>R024407-270000-0002</v>
      </c>
      <c r="C221" s="29" t="str">
        <f>'3 priedo 1 lentele'!C221</f>
        <v>Jonavos globos namų atnaujinimas</v>
      </c>
      <c r="D221" s="23" t="s">
        <v>746</v>
      </c>
      <c r="E221" s="23" t="s">
        <v>747</v>
      </c>
      <c r="F221" s="48">
        <v>1</v>
      </c>
      <c r="G221" s="23" t="s">
        <v>829</v>
      </c>
      <c r="H221" s="23" t="s">
        <v>830</v>
      </c>
      <c r="I221" s="48">
        <v>132</v>
      </c>
      <c r="J221" s="25" t="s">
        <v>22</v>
      </c>
      <c r="K221" s="23" t="s">
        <v>23</v>
      </c>
      <c r="L221" s="48">
        <v>92</v>
      </c>
      <c r="M221" s="25"/>
      <c r="N221" s="25"/>
      <c r="O221" s="25"/>
      <c r="P221" s="25"/>
      <c r="Q221" s="25"/>
      <c r="R221" s="25"/>
      <c r="S221" s="25"/>
      <c r="T221" s="25"/>
      <c r="U221" s="25"/>
    </row>
    <row r="222" spans="1:21" ht="48" x14ac:dyDescent="0.25">
      <c r="A222" s="55" t="str">
        <f>'3 priedo 1 lentele'!A222</f>
        <v>2.3.1.2.2</v>
      </c>
      <c r="B222" s="160" t="str">
        <f>'3 priedo 1 lentele'!B222</f>
        <v>R024407-270000-0003</v>
      </c>
      <c r="C222" s="19" t="str">
        <f>'3 priedo 1 lentele'!C222</f>
        <v>Socialinės priežiūros paslaugų plėtra Raseinių rajono savivaldybėje</v>
      </c>
      <c r="D222" s="23" t="s">
        <v>746</v>
      </c>
      <c r="E222" s="23" t="s">
        <v>747</v>
      </c>
      <c r="F222" s="148">
        <v>1</v>
      </c>
      <c r="G222" s="25" t="s">
        <v>829</v>
      </c>
      <c r="H222" s="23" t="s">
        <v>830</v>
      </c>
      <c r="I222" s="24">
        <v>40</v>
      </c>
      <c r="J222" s="25" t="s">
        <v>22</v>
      </c>
      <c r="K222" s="23" t="s">
        <v>23</v>
      </c>
      <c r="L222" s="24">
        <v>25</v>
      </c>
      <c r="M222" s="25"/>
      <c r="N222" s="25"/>
      <c r="O222" s="25"/>
      <c r="P222" s="25"/>
      <c r="Q222" s="25"/>
      <c r="R222" s="25"/>
      <c r="S222" s="25"/>
      <c r="T222" s="25"/>
      <c r="U222" s="25"/>
    </row>
    <row r="223" spans="1:21" ht="60" x14ac:dyDescent="0.25">
      <c r="A223" s="55" t="str">
        <f>'3 priedo 1 lentele'!A223</f>
        <v>2.3.1.2.3</v>
      </c>
      <c r="B223" s="160" t="str">
        <f>'3 priedo 1 lentele'!B223</f>
        <v>R024407-270000-0004</v>
      </c>
      <c r="C223" s="23" t="str">
        <f>'3 priedo 1 lentele'!C223</f>
        <v>Kauno kartų namų (Sąjungos a. 13A) infrastruktūros modernizavimas ir pritaikymas senyvo amžiaus asmenims</v>
      </c>
      <c r="D223" s="25" t="s">
        <v>746</v>
      </c>
      <c r="E223" s="23" t="s">
        <v>776</v>
      </c>
      <c r="F223" s="148">
        <v>1</v>
      </c>
      <c r="G223" s="25" t="s">
        <v>829</v>
      </c>
      <c r="H223" s="23" t="s">
        <v>830</v>
      </c>
      <c r="I223" s="24">
        <v>61</v>
      </c>
      <c r="J223" s="25" t="s">
        <v>22</v>
      </c>
      <c r="K223" s="23" t="s">
        <v>23</v>
      </c>
      <c r="L223" s="24">
        <v>40</v>
      </c>
      <c r="M223" s="25"/>
      <c r="N223" s="25"/>
      <c r="O223" s="25"/>
      <c r="P223" s="25"/>
      <c r="Q223" s="25"/>
      <c r="R223" s="25"/>
      <c r="S223" s="25"/>
      <c r="T223" s="25"/>
      <c r="U223" s="25"/>
    </row>
    <row r="224" spans="1:21" ht="48" x14ac:dyDescent="0.25">
      <c r="A224" s="55" t="str">
        <f>'3 priedo 1 lentele'!A224</f>
        <v>2.3.1.2.4</v>
      </c>
      <c r="B224" s="160" t="str">
        <f>'3 priedo 1 lentele'!B224</f>
        <v>R024407-270000-0005</v>
      </c>
      <c r="C224" s="23" t="str">
        <f>'3 priedo 1 lentele'!C224</f>
        <v>Socialinių paslaugų infrastruktūros plėtra Kauno rajone</v>
      </c>
      <c r="D224" s="25" t="s">
        <v>746</v>
      </c>
      <c r="E224" s="23" t="s">
        <v>776</v>
      </c>
      <c r="F224" s="148">
        <v>1</v>
      </c>
      <c r="G224" s="25" t="s">
        <v>829</v>
      </c>
      <c r="H224" s="23" t="s">
        <v>830</v>
      </c>
      <c r="I224" s="24">
        <v>45</v>
      </c>
      <c r="J224" s="25" t="s">
        <v>22</v>
      </c>
      <c r="K224" s="23" t="s">
        <v>23</v>
      </c>
      <c r="L224" s="24">
        <v>30</v>
      </c>
      <c r="M224" s="277"/>
      <c r="N224" s="277"/>
      <c r="O224" s="277"/>
      <c r="P224" s="277"/>
      <c r="Q224" s="277"/>
      <c r="R224" s="277"/>
      <c r="S224" s="277"/>
      <c r="T224" s="277"/>
      <c r="U224" s="277"/>
    </row>
    <row r="225" spans="1:21" ht="48" x14ac:dyDescent="0.25">
      <c r="A225" s="55" t="str">
        <f>'3 priedo 1 lentele'!A225</f>
        <v>2.3.1.2.5</v>
      </c>
      <c r="B225" s="160" t="str">
        <f>'3 priedo 1 lentele'!B225</f>
        <v>R024407-270000-0006</v>
      </c>
      <c r="C225" s="23" t="str">
        <f>'3 priedo 1 lentele'!C225</f>
        <v>Josvainių socialinio ir ugdymo centro atnaujinimas bei savarankiško gyvenimo namų jame įkūrimas</v>
      </c>
      <c r="D225" s="25" t="s">
        <v>746</v>
      </c>
      <c r="E225" s="23" t="s">
        <v>776</v>
      </c>
      <c r="F225" s="148">
        <v>1</v>
      </c>
      <c r="G225" s="25" t="s">
        <v>829</v>
      </c>
      <c r="H225" s="23" t="s">
        <v>830</v>
      </c>
      <c r="I225" s="24">
        <v>73</v>
      </c>
      <c r="J225" s="25" t="s">
        <v>22</v>
      </c>
      <c r="K225" s="23" t="s">
        <v>23</v>
      </c>
      <c r="L225" s="24">
        <v>50</v>
      </c>
      <c r="M225" s="25"/>
      <c r="N225" s="25"/>
      <c r="O225" s="25"/>
      <c r="P225" s="25"/>
      <c r="Q225" s="25"/>
      <c r="R225" s="25"/>
      <c r="S225" s="25"/>
      <c r="T225" s="25"/>
      <c r="U225" s="25"/>
    </row>
    <row r="226" spans="1:21" ht="72" x14ac:dyDescent="0.25">
      <c r="A226" s="244" t="str">
        <f>'3 priedo 1 lentele'!A226</f>
        <v>2.3.1.3.</v>
      </c>
      <c r="B226" s="252">
        <f>'3 priedo 1 lentele'!B226</f>
        <v>0</v>
      </c>
      <c r="C226" s="244" t="str">
        <f>'3 priedo 1 lentele'!C226</f>
        <v xml:space="preserve">Priemonė: Privačių iniciatyvų, nevyriausybinių organizacijų ir savanoriško darbo, skatinimas socialiai pažeidžiamų grupių asmenų integravimo srityje </v>
      </c>
      <c r="D226" s="267"/>
      <c r="E226" s="267"/>
      <c r="F226" s="268"/>
      <c r="G226" s="269"/>
      <c r="H226" s="267"/>
      <c r="I226" s="269"/>
      <c r="J226" s="267"/>
      <c r="K226" s="267"/>
      <c r="L226" s="269"/>
      <c r="M226" s="267"/>
      <c r="N226" s="267"/>
      <c r="O226" s="267"/>
      <c r="P226" s="267"/>
      <c r="Q226" s="267"/>
      <c r="R226" s="267"/>
      <c r="S226" s="267"/>
      <c r="T226" s="267"/>
      <c r="U226" s="267"/>
    </row>
    <row r="227" spans="1:21" ht="48" x14ac:dyDescent="0.25">
      <c r="A227" s="55" t="str">
        <f>'3 priedo 1 lentele'!A227</f>
        <v>2.3.1.3.1.</v>
      </c>
      <c r="B227" s="160" t="str">
        <f>'3 priedo 1 lentele'!B227</f>
        <v>R024407-270000-0007</v>
      </c>
      <c r="C227" s="23" t="str">
        <f>'3 priedo 1 lentele'!C227</f>
        <v>Socialinės rizikos asmenų integracijos į visuomenę paslaugų infrastruktūros plėtra</v>
      </c>
      <c r="D227" s="147" t="s">
        <v>746</v>
      </c>
      <c r="E227" s="147" t="s">
        <v>747</v>
      </c>
      <c r="F227" s="148">
        <v>1</v>
      </c>
      <c r="G227" s="147" t="s">
        <v>829</v>
      </c>
      <c r="H227" s="147" t="s">
        <v>830</v>
      </c>
      <c r="I227" s="24">
        <v>10</v>
      </c>
      <c r="J227" s="25" t="s">
        <v>22</v>
      </c>
      <c r="K227" s="147" t="s">
        <v>23</v>
      </c>
      <c r="L227" s="24">
        <v>8</v>
      </c>
      <c r="M227" s="277"/>
      <c r="N227" s="277"/>
      <c r="O227" s="277"/>
      <c r="P227" s="277"/>
      <c r="Q227" s="277"/>
      <c r="R227" s="277"/>
      <c r="S227" s="277"/>
      <c r="T227" s="277"/>
      <c r="U227" s="277"/>
    </row>
    <row r="228" spans="1:21" ht="72" x14ac:dyDescent="0.25">
      <c r="A228" s="244" t="str">
        <f>'3 priedo 1 lentele'!A228</f>
        <v>2.3.1.4.</v>
      </c>
      <c r="B228" s="252">
        <f>'3 priedo 1 lentele'!B228</f>
        <v>0</v>
      </c>
      <c r="C228" s="244" t="str">
        <f>'3 priedo 1 lentele'!C228</f>
        <v>Priemonė: Socialinių paslaugų infrastruktūros, socialinių paslaugų teikimo namuose  plėtra ir dienos centrų steigimas bei vystymas</v>
      </c>
      <c r="D228" s="267"/>
      <c r="E228" s="267"/>
      <c r="F228" s="268"/>
      <c r="G228" s="269"/>
      <c r="H228" s="267"/>
      <c r="I228" s="269"/>
      <c r="J228" s="267"/>
      <c r="K228" s="267"/>
      <c r="L228" s="269"/>
      <c r="M228" s="267"/>
      <c r="N228" s="267"/>
      <c r="O228" s="267"/>
      <c r="P228" s="267"/>
      <c r="Q228" s="267"/>
      <c r="R228" s="267"/>
      <c r="S228" s="267"/>
      <c r="T228" s="267"/>
      <c r="U228" s="267"/>
    </row>
    <row r="229" spans="1:21" ht="105" customHeight="1" x14ac:dyDescent="0.25">
      <c r="A229" s="55" t="str">
        <f>'3 priedo 1 lentele'!A229</f>
        <v>2.3.1.4.1</v>
      </c>
      <c r="B229" s="160" t="str">
        <f>'3 priedo 1 lentele'!B229</f>
        <v>R024407-270000-0008</v>
      </c>
      <c r="C229" s="23" t="str">
        <f>'3 priedo 1 lentele'!C229</f>
        <v>Socialinių paslaugų infrastruktūros plėtra Prienų rajone</v>
      </c>
      <c r="D229" s="147" t="s">
        <v>746</v>
      </c>
      <c r="E229" s="147" t="s">
        <v>747</v>
      </c>
      <c r="F229" s="148">
        <v>1</v>
      </c>
      <c r="G229" s="147" t="s">
        <v>829</v>
      </c>
      <c r="H229" s="147" t="s">
        <v>830</v>
      </c>
      <c r="I229" s="24">
        <v>40</v>
      </c>
      <c r="J229" s="25" t="s">
        <v>22</v>
      </c>
      <c r="K229" s="147" t="s">
        <v>23</v>
      </c>
      <c r="L229" s="24">
        <v>25</v>
      </c>
      <c r="M229" s="25"/>
      <c r="N229" s="25"/>
      <c r="O229" s="25"/>
      <c r="P229" s="25"/>
      <c r="Q229" s="25"/>
      <c r="R229" s="25"/>
      <c r="S229" s="25"/>
      <c r="T229" s="25"/>
      <c r="U229" s="25"/>
    </row>
    <row r="230" spans="1:21" ht="105" customHeight="1" x14ac:dyDescent="0.25">
      <c r="A230" s="55" t="str">
        <f>'3 priedo 1 lentele'!A230</f>
        <v>2.3.1.4.2</v>
      </c>
      <c r="B230" s="272" t="str">
        <f>'3 priedo 1 lentele'!B230</f>
        <v>R024407-270000-0009</v>
      </c>
      <c r="C230" s="23" t="str">
        <f>'3 priedo 1 lentele'!C230</f>
        <v>Ežerėlio slaugos namų Nestacionariųjų socialinių paslaugų skyriaus įkūrimas slaugos namų bazėje</v>
      </c>
      <c r="D230" s="147" t="s">
        <v>746</v>
      </c>
      <c r="E230" s="147" t="s">
        <v>747</v>
      </c>
      <c r="F230" s="148">
        <v>1</v>
      </c>
      <c r="G230" s="147" t="s">
        <v>829</v>
      </c>
      <c r="H230" s="147" t="s">
        <v>830</v>
      </c>
      <c r="I230" s="24">
        <v>60</v>
      </c>
      <c r="J230" s="25" t="s">
        <v>22</v>
      </c>
      <c r="K230" s="147" t="s">
        <v>23</v>
      </c>
      <c r="L230" s="24">
        <v>20</v>
      </c>
      <c r="M230" s="25"/>
      <c r="N230" s="25"/>
      <c r="O230" s="25"/>
      <c r="P230" s="25"/>
      <c r="Q230" s="25"/>
      <c r="R230" s="25"/>
      <c r="S230" s="25"/>
      <c r="T230" s="25"/>
      <c r="U230" s="25"/>
    </row>
    <row r="231" spans="1:21" ht="36" x14ac:dyDescent="0.25">
      <c r="A231" s="212" t="str">
        <f>'3 priedo 1 lentele'!A231</f>
        <v>2.3.2</v>
      </c>
      <c r="B231" s="213">
        <f>'3 priedo 1 lentele'!B231</f>
        <v>0</v>
      </c>
      <c r="C231" s="212" t="str">
        <f>'3 priedo 1 lentele'!C231</f>
        <v>Uždavinys: Efektyviai plėtoti ir modernizuoti socialinio būsto sistemą</v>
      </c>
      <c r="D231" s="214"/>
      <c r="E231" s="214"/>
      <c r="F231" s="215"/>
      <c r="G231" s="216"/>
      <c r="H231" s="214"/>
      <c r="I231" s="216"/>
      <c r="J231" s="214"/>
      <c r="K231" s="214"/>
      <c r="L231" s="216"/>
      <c r="M231" s="214"/>
      <c r="N231" s="214"/>
      <c r="O231" s="214"/>
      <c r="P231" s="214"/>
      <c r="Q231" s="214"/>
      <c r="R231" s="214"/>
      <c r="S231" s="214"/>
      <c r="T231" s="214"/>
      <c r="U231" s="214"/>
    </row>
    <row r="232" spans="1:21" ht="24" x14ac:dyDescent="0.25">
      <c r="A232" s="244" t="str">
        <f>'3 priedo 1 lentele'!A232</f>
        <v>2.3.2.1.</v>
      </c>
      <c r="B232" s="252">
        <f>'3 priedo 1 lentele'!B232</f>
        <v>0</v>
      </c>
      <c r="C232" s="244" t="str">
        <f>'3 priedo 1 lentele'!C232</f>
        <v xml:space="preserve">Priemonė: Naujo socialinio būsto statyba ir renovacija </v>
      </c>
      <c r="D232" s="267"/>
      <c r="E232" s="267"/>
      <c r="F232" s="268"/>
      <c r="G232" s="269"/>
      <c r="H232" s="267"/>
      <c r="I232" s="269"/>
      <c r="J232" s="267"/>
      <c r="K232" s="267"/>
      <c r="L232" s="269"/>
      <c r="M232" s="267"/>
      <c r="N232" s="267"/>
      <c r="O232" s="267"/>
      <c r="P232" s="267"/>
      <c r="Q232" s="267"/>
      <c r="R232" s="267"/>
      <c r="S232" s="267"/>
      <c r="T232" s="267"/>
      <c r="U232" s="267"/>
    </row>
    <row r="233" spans="1:21" ht="36" x14ac:dyDescent="0.25">
      <c r="A233" s="28" t="str">
        <f>'3 priedo 1 lentele'!A233</f>
        <v>2.3.2.1.1</v>
      </c>
      <c r="B233" s="160" t="str">
        <f>'3 priedo 1 lentele'!B233</f>
        <v>R024408-250000-0001</v>
      </c>
      <c r="C233" s="23" t="str">
        <f>'3 priedo 1 lentele'!C233</f>
        <v>Socialinio būsto fondo plėtra Kaišiadorių rajono savivaldybėje</v>
      </c>
      <c r="D233" s="41" t="s">
        <v>748</v>
      </c>
      <c r="E233" s="23" t="s">
        <v>749</v>
      </c>
      <c r="F233" s="148">
        <v>28</v>
      </c>
      <c r="G233" s="24"/>
      <c r="H233" s="25"/>
      <c r="I233" s="24"/>
      <c r="J233" s="25"/>
      <c r="K233" s="25"/>
      <c r="L233" s="24"/>
      <c r="M233" s="25"/>
      <c r="N233" s="25"/>
      <c r="O233" s="25"/>
      <c r="P233" s="25"/>
      <c r="Q233" s="25"/>
      <c r="R233" s="25"/>
      <c r="S233" s="25"/>
      <c r="T233" s="25"/>
      <c r="U233" s="25"/>
    </row>
    <row r="234" spans="1:21" ht="48" x14ac:dyDescent="0.25">
      <c r="A234" s="244" t="str">
        <f>'3 priedo 1 lentele'!A234</f>
        <v>2.3.2.2.</v>
      </c>
      <c r="B234" s="276">
        <f>'3 priedo 1 lentele'!B234</f>
        <v>0</v>
      </c>
      <c r="C234" s="250" t="str">
        <f>'3 priedo 1 lentele'!C234</f>
        <v>Priemonė: Socialinio būsto plėtra ir negyvenamų patalpų pritaikymas gyvenamosioms patalpoms</v>
      </c>
      <c r="D234" s="267"/>
      <c r="E234" s="267"/>
      <c r="F234" s="268"/>
      <c r="G234" s="269"/>
      <c r="H234" s="267"/>
      <c r="I234" s="269"/>
      <c r="J234" s="267"/>
      <c r="K234" s="267"/>
      <c r="L234" s="269"/>
      <c r="M234" s="267"/>
      <c r="N234" s="267"/>
      <c r="O234" s="267"/>
      <c r="P234" s="267"/>
      <c r="Q234" s="267"/>
      <c r="R234" s="267"/>
      <c r="S234" s="267"/>
      <c r="T234" s="267"/>
      <c r="U234" s="267"/>
    </row>
    <row r="235" spans="1:21" ht="24" x14ac:dyDescent="0.25">
      <c r="A235" s="28" t="str">
        <f>'3 priedo 1 lentele'!A235</f>
        <v>2.3.2.2.1</v>
      </c>
      <c r="B235" s="160" t="str">
        <f>'3 priedo 1 lentele'!B235</f>
        <v>R024408-260000-0002</v>
      </c>
      <c r="C235" s="54" t="str">
        <f>'3 priedo 1 lentele'!C235</f>
        <v>Prienų rajono socialinio būsto fondo plėtra</v>
      </c>
      <c r="D235" s="41" t="s">
        <v>748</v>
      </c>
      <c r="E235" s="23" t="s">
        <v>749</v>
      </c>
      <c r="F235" s="148">
        <v>20</v>
      </c>
      <c r="G235" s="24"/>
      <c r="H235" s="25"/>
      <c r="I235" s="24"/>
      <c r="J235" s="25"/>
      <c r="K235" s="25"/>
      <c r="L235" s="24"/>
      <c r="M235" s="25"/>
      <c r="N235" s="25"/>
      <c r="O235" s="25"/>
      <c r="P235" s="25"/>
      <c r="Q235" s="25"/>
      <c r="R235" s="25"/>
      <c r="S235" s="25"/>
      <c r="T235" s="25"/>
      <c r="U235" s="25"/>
    </row>
    <row r="236" spans="1:21" ht="24" x14ac:dyDescent="0.25">
      <c r="A236" s="28" t="str">
        <f>'3 priedo 1 lentele'!A236</f>
        <v>2.3.2.2.2</v>
      </c>
      <c r="B236" s="160" t="str">
        <f>'3 priedo 1 lentele'!B236</f>
        <v>R024408-260000-0003</v>
      </c>
      <c r="C236" s="29" t="str">
        <f>'3 priedo 1 lentele'!C236</f>
        <v>Socialinio būsto plėtra Jonavos rajono savivaldybėje</v>
      </c>
      <c r="D236" s="23" t="s">
        <v>748</v>
      </c>
      <c r="E236" s="23" t="s">
        <v>749</v>
      </c>
      <c r="F236" s="48">
        <v>80</v>
      </c>
      <c r="G236" s="24"/>
      <c r="H236" s="25"/>
      <c r="I236" s="24"/>
      <c r="J236" s="25"/>
      <c r="K236" s="25"/>
      <c r="L236" s="24"/>
      <c r="M236" s="25"/>
      <c r="N236" s="25"/>
      <c r="O236" s="25"/>
      <c r="P236" s="25"/>
      <c r="Q236" s="25"/>
      <c r="R236" s="25"/>
      <c r="S236" s="25"/>
      <c r="T236" s="25"/>
      <c r="U236" s="25"/>
    </row>
    <row r="237" spans="1:21" ht="24" x14ac:dyDescent="0.25">
      <c r="A237" s="28" t="str">
        <f>'3 priedo 1 lentele'!A237</f>
        <v>2.3.2.2.3</v>
      </c>
      <c r="B237" s="160" t="str">
        <f>'3 priedo 1 lentele'!B237</f>
        <v>R024408-260000-0004</v>
      </c>
      <c r="C237" s="23" t="str">
        <f>'3 priedo 1 lentele'!C237</f>
        <v>Socialinio būsto fondo plėtra Birštono savivaldybėje</v>
      </c>
      <c r="D237" s="147" t="s">
        <v>748</v>
      </c>
      <c r="E237" s="23" t="s">
        <v>749</v>
      </c>
      <c r="F237" s="148">
        <v>3</v>
      </c>
      <c r="G237" s="24"/>
      <c r="H237" s="25"/>
      <c r="I237" s="24"/>
      <c r="J237" s="25"/>
      <c r="K237" s="25"/>
      <c r="L237" s="24"/>
      <c r="M237" s="25"/>
      <c r="N237" s="25"/>
      <c r="O237" s="25"/>
      <c r="P237" s="25"/>
      <c r="Q237" s="25"/>
      <c r="R237" s="25"/>
      <c r="S237" s="25"/>
      <c r="T237" s="25"/>
      <c r="U237" s="25"/>
    </row>
    <row r="238" spans="1:21" ht="24" x14ac:dyDescent="0.25">
      <c r="A238" s="28" t="str">
        <f>'3 priedo 1 lentele'!A238</f>
        <v>2.3.2.2.4</v>
      </c>
      <c r="B238" s="160" t="str">
        <f>'3 priedo 1 lentele'!B238</f>
        <v>R024408-260000-0005</v>
      </c>
      <c r="C238" s="23" t="str">
        <f>'3 priedo 1 lentele'!C238</f>
        <v>Socialinio būsto plėtra Raseinių rajono savivaldybėje</v>
      </c>
      <c r="D238" s="41" t="s">
        <v>748</v>
      </c>
      <c r="E238" s="23" t="s">
        <v>749</v>
      </c>
      <c r="F238" s="148">
        <v>30</v>
      </c>
      <c r="G238" s="24"/>
      <c r="H238" s="25"/>
      <c r="I238" s="24"/>
      <c r="J238" s="25"/>
      <c r="K238" s="25"/>
      <c r="L238" s="24"/>
      <c r="M238" s="25"/>
      <c r="N238" s="25"/>
      <c r="O238" s="25"/>
      <c r="P238" s="25"/>
      <c r="Q238" s="25"/>
      <c r="R238" s="25"/>
      <c r="S238" s="25"/>
      <c r="T238" s="25"/>
      <c r="U238" s="25"/>
    </row>
    <row r="239" spans="1:21" ht="24" x14ac:dyDescent="0.25">
      <c r="A239" s="28" t="str">
        <f>'3 priedo 1 lentele'!A239</f>
        <v>2.3.2.2.5</v>
      </c>
      <c r="B239" s="160" t="str">
        <f>'3 priedo 1 lentele'!B239</f>
        <v>R024408-022500-0006</v>
      </c>
      <c r="C239" s="23" t="str">
        <f>'3 priedo 1 lentele'!C239</f>
        <v>Socialinio būsto fondo plėtra Kauno rajono savivaldybėje</v>
      </c>
      <c r="D239" s="147" t="s">
        <v>748</v>
      </c>
      <c r="E239" s="23" t="s">
        <v>749</v>
      </c>
      <c r="F239" s="48">
        <v>18</v>
      </c>
      <c r="G239" s="24"/>
      <c r="H239" s="25"/>
      <c r="I239" s="24"/>
      <c r="J239" s="25"/>
      <c r="K239" s="25"/>
      <c r="L239" s="24"/>
      <c r="M239" s="25"/>
      <c r="N239" s="25"/>
      <c r="O239" s="25"/>
      <c r="P239" s="25"/>
      <c r="Q239" s="25"/>
      <c r="R239" s="25"/>
      <c r="S239" s="25"/>
      <c r="T239" s="25"/>
      <c r="U239" s="25"/>
    </row>
    <row r="240" spans="1:21" ht="24" x14ac:dyDescent="0.25">
      <c r="A240" s="28" t="str">
        <f>'3 priedo 1 lentele'!A240</f>
        <v>2.3.2.2.6</v>
      </c>
      <c r="B240" s="160" t="str">
        <f>'3 priedo 1 lentele'!B240</f>
        <v>R024408-260000-0007</v>
      </c>
      <c r="C240" s="23" t="str">
        <f>'3 priedo 1 lentele'!C240</f>
        <v>Socialinio būsto fondo plėtra Kėdainiuose</v>
      </c>
      <c r="D240" s="147" t="s">
        <v>748</v>
      </c>
      <c r="E240" s="23" t="s">
        <v>749</v>
      </c>
      <c r="F240" s="48">
        <v>40</v>
      </c>
      <c r="G240" s="24"/>
      <c r="H240" s="25"/>
      <c r="I240" s="24"/>
      <c r="J240" s="25"/>
      <c r="K240" s="25"/>
      <c r="L240" s="24"/>
      <c r="M240" s="25"/>
      <c r="N240" s="25"/>
      <c r="O240" s="25"/>
      <c r="P240" s="25"/>
      <c r="Q240" s="25"/>
      <c r="R240" s="25"/>
      <c r="S240" s="25"/>
      <c r="T240" s="25"/>
      <c r="U240" s="25"/>
    </row>
    <row r="241" spans="1:21" ht="48" x14ac:dyDescent="0.25">
      <c r="A241" s="28" t="str">
        <f>'3 priedo 1 lentele'!A241</f>
        <v>2.3.2.2.7</v>
      </c>
      <c r="B241" s="160" t="str">
        <f>'3 priedo 1 lentele'!B241</f>
        <v>R024408-260000-0008</v>
      </c>
      <c r="C241" s="23" t="str">
        <f>'3 priedo 1 lentele'!C241</f>
        <v>Energetiškai efektyvių būstų įrengimas ar įsigijimas pagal socialinio būsto fondo plėtros programą</v>
      </c>
      <c r="D241" s="25" t="s">
        <v>748</v>
      </c>
      <c r="E241" s="23" t="s">
        <v>749</v>
      </c>
      <c r="F241" s="148">
        <v>173</v>
      </c>
      <c r="G241" s="24"/>
      <c r="H241" s="25"/>
      <c r="I241" s="24"/>
      <c r="J241" s="25"/>
      <c r="K241" s="25"/>
      <c r="L241" s="24"/>
      <c r="M241" s="25"/>
      <c r="N241" s="25"/>
      <c r="O241" s="25"/>
      <c r="P241" s="25"/>
      <c r="Q241" s="25"/>
      <c r="R241" s="25"/>
      <c r="S241" s="25"/>
      <c r="T241" s="25"/>
      <c r="U241" s="25"/>
    </row>
    <row r="242" spans="1:21" ht="36" x14ac:dyDescent="0.25">
      <c r="A242" s="223" t="str">
        <f>'3 priedo 1 lentele'!A242</f>
        <v>2.4</v>
      </c>
      <c r="B242" s="224">
        <f>'3 priedo 1 lentele'!B242</f>
        <v>0</v>
      </c>
      <c r="C242" s="223" t="str">
        <f>'3 priedo 1 lentele'!C242</f>
        <v>Tikslas: Plėtoti Kauno regioną kaip vieną iš Europos sveikatos regionų</v>
      </c>
      <c r="D242" s="72"/>
      <c r="E242" s="72"/>
      <c r="F242" s="145"/>
      <c r="G242" s="77"/>
      <c r="H242" s="78"/>
      <c r="I242" s="77"/>
      <c r="J242" s="78"/>
      <c r="K242" s="78"/>
      <c r="L242" s="77"/>
      <c r="M242" s="78"/>
      <c r="N242" s="78"/>
      <c r="O242" s="78"/>
      <c r="P242" s="78"/>
      <c r="Q242" s="78"/>
      <c r="R242" s="78"/>
      <c r="S242" s="78"/>
      <c r="T242" s="78"/>
      <c r="U242" s="78"/>
    </row>
    <row r="243" spans="1:21" ht="36" x14ac:dyDescent="0.25">
      <c r="A243" s="212" t="str">
        <f>'3 priedo 1 lentele'!A243</f>
        <v>2.4.1</v>
      </c>
      <c r="B243" s="213">
        <f>'3 priedo 1 lentele'!B243</f>
        <v>0</v>
      </c>
      <c r="C243" s="212" t="str">
        <f>'3 priedo 1 lentele'!C243</f>
        <v>Uždavinys: Plėtoti sveikatą stiprinančio Kauno regiono iniciatyvas</v>
      </c>
      <c r="D243" s="79"/>
      <c r="E243" s="79"/>
      <c r="F243" s="146"/>
      <c r="G243" s="80"/>
      <c r="H243" s="81"/>
      <c r="I243" s="80"/>
      <c r="J243" s="81"/>
      <c r="K243" s="81"/>
      <c r="L243" s="80"/>
      <c r="M243" s="81"/>
      <c r="N243" s="81"/>
      <c r="O243" s="81"/>
      <c r="P243" s="81"/>
      <c r="Q243" s="81"/>
      <c r="R243" s="81"/>
      <c r="S243" s="81"/>
      <c r="T243" s="81"/>
      <c r="U243" s="81"/>
    </row>
    <row r="244" spans="1:21" ht="48" x14ac:dyDescent="0.25">
      <c r="A244" s="244" t="str">
        <f>'3 priedo 1 lentele'!A244</f>
        <v>2.4.1.1.</v>
      </c>
      <c r="B244" s="252">
        <f>'3 priedo 1 lentele'!B244</f>
        <v>0</v>
      </c>
      <c r="C244" s="244" t="str">
        <f>'3 priedo 1 lentele'!C244</f>
        <v xml:space="preserve">Priemonė: Parengti ir įgyvendinti sveikatą stiprinančio Kauno regiono programą </v>
      </c>
      <c r="D244" s="270"/>
      <c r="E244" s="270"/>
      <c r="F244" s="268"/>
      <c r="G244" s="269"/>
      <c r="H244" s="267"/>
      <c r="I244" s="269"/>
      <c r="J244" s="267"/>
      <c r="K244" s="267"/>
      <c r="L244" s="269"/>
      <c r="M244" s="267"/>
      <c r="N244" s="267"/>
      <c r="O244" s="267"/>
      <c r="P244" s="267"/>
      <c r="Q244" s="267"/>
      <c r="R244" s="267"/>
      <c r="S244" s="267"/>
      <c r="T244" s="267"/>
      <c r="U244" s="267"/>
    </row>
    <row r="245" spans="1:21" ht="48" x14ac:dyDescent="0.25">
      <c r="A245" s="244" t="str">
        <f>'3 priedo 1 lentele'!A245</f>
        <v>2.4.1.2.</v>
      </c>
      <c r="B245" s="252">
        <f>'3 priedo 1 lentele'!B245</f>
        <v>0</v>
      </c>
      <c r="C245" s="244" t="str">
        <f>'3 priedo 1 lentele'!C245</f>
        <v xml:space="preserve">Priemonė: Viešosios infrastruktūros, skirtos fiziniam aktyvumui vystymas, steigimas </v>
      </c>
      <c r="D245" s="270"/>
      <c r="E245" s="270"/>
      <c r="F245" s="268"/>
      <c r="G245" s="269"/>
      <c r="H245" s="267"/>
      <c r="I245" s="269"/>
      <c r="J245" s="267"/>
      <c r="K245" s="267"/>
      <c r="L245" s="269"/>
      <c r="M245" s="267"/>
      <c r="N245" s="267"/>
      <c r="O245" s="267"/>
      <c r="P245" s="267"/>
      <c r="Q245" s="267"/>
      <c r="R245" s="267"/>
      <c r="S245" s="267"/>
      <c r="T245" s="267"/>
      <c r="U245" s="267"/>
    </row>
    <row r="246" spans="1:21" ht="72" x14ac:dyDescent="0.25">
      <c r="A246" s="244" t="str">
        <f>'3 priedo 1 lentele'!A246</f>
        <v>2.4.1.3.</v>
      </c>
      <c r="B246" s="252">
        <f>'3 priedo 1 lentele'!B246</f>
        <v>0</v>
      </c>
      <c r="C246" s="244" t="str">
        <f>'3 priedo 1 lentele'!C246</f>
        <v xml:space="preserve">Priemonė: Gyventojų fizinio aktyvumo, bendruomenės sveikatinimo privačių ir viešųjų iniciatyvų skatinimas </v>
      </c>
      <c r="D246" s="270"/>
      <c r="E246" s="270"/>
      <c r="F246" s="268"/>
      <c r="G246" s="269"/>
      <c r="H246" s="267"/>
      <c r="I246" s="269"/>
      <c r="J246" s="267"/>
      <c r="K246" s="267"/>
      <c r="L246" s="269"/>
      <c r="M246" s="267"/>
      <c r="N246" s="267"/>
      <c r="O246" s="267"/>
      <c r="P246" s="267"/>
      <c r="Q246" s="267"/>
      <c r="R246" s="267"/>
      <c r="S246" s="267"/>
      <c r="T246" s="267"/>
      <c r="U246" s="267"/>
    </row>
    <row r="247" spans="1:21" ht="72" x14ac:dyDescent="0.25">
      <c r="A247" s="47" t="str">
        <f>'3 priedo 1 lentele'!A247</f>
        <v>2.4.1.3.1</v>
      </c>
      <c r="B247" s="160" t="str">
        <f>'3 priedo 1 lentele'!B247</f>
        <v>R026630-470000-0001</v>
      </c>
      <c r="C247" s="34" t="str">
        <f>'3 priedo 1 lentele'!C247</f>
        <v>Raseinių rajono gyventojų sveikatos stiprinimas, gerinant sveikatos priežiūros paslaugų prieinamumą</v>
      </c>
      <c r="D247" s="183" t="s">
        <v>182</v>
      </c>
      <c r="E247" s="183" t="s">
        <v>181</v>
      </c>
      <c r="F247" s="211">
        <v>1000</v>
      </c>
      <c r="G247" s="202"/>
      <c r="H247" s="209"/>
      <c r="I247" s="202"/>
      <c r="J247" s="25"/>
      <c r="K247" s="25"/>
      <c r="L247" s="24"/>
      <c r="M247" s="25"/>
      <c r="N247" s="25"/>
      <c r="O247" s="25"/>
      <c r="P247" s="25"/>
      <c r="Q247" s="25"/>
      <c r="R247" s="25"/>
      <c r="S247" s="25"/>
      <c r="T247" s="25"/>
      <c r="U247" s="25"/>
    </row>
    <row r="248" spans="1:21" ht="72" x14ac:dyDescent="0.25">
      <c r="A248" s="47" t="str">
        <f>'3 priedo 1 lentele'!A248</f>
        <v>2.4.1.3.2</v>
      </c>
      <c r="B248" s="160" t="str">
        <f>'3 priedo 1 lentele'!B248</f>
        <v>R026630-470000-0002</v>
      </c>
      <c r="C248" s="183" t="str">
        <f>'3 priedo 1 lentele'!C248</f>
        <v>Sveikos gyvensenos skatinimas Kauno mieste</v>
      </c>
      <c r="D248" s="183" t="s">
        <v>182</v>
      </c>
      <c r="E248" s="183" t="s">
        <v>181</v>
      </c>
      <c r="F248" s="211">
        <v>4533</v>
      </c>
      <c r="G248" s="202"/>
      <c r="H248" s="209"/>
      <c r="I248" s="202"/>
      <c r="J248" s="25"/>
      <c r="K248" s="25"/>
      <c r="L248" s="24"/>
      <c r="M248" s="25"/>
      <c r="N248" s="25"/>
      <c r="O248" s="25"/>
      <c r="P248" s="25"/>
      <c r="Q248" s="25"/>
      <c r="R248" s="25"/>
      <c r="S248" s="25"/>
      <c r="T248" s="25"/>
      <c r="U248" s="25"/>
    </row>
    <row r="249" spans="1:21" ht="72" x14ac:dyDescent="0.25">
      <c r="A249" s="196" t="str">
        <f>'3 priedo 1 lentele'!A249</f>
        <v>2.4.1.3.3</v>
      </c>
      <c r="B249" s="160" t="str">
        <f>'3 priedo 1 lentele'!B249</f>
        <v>R026630-470000-0003</v>
      </c>
      <c r="C249" s="197" t="str">
        <f>'3 priedo 1 lentele'!C249</f>
        <v>Fizinio aktyvumo skatinimas Kauno rajono bendruomenėje</v>
      </c>
      <c r="D249" s="183" t="s">
        <v>182</v>
      </c>
      <c r="E249" s="183" t="s">
        <v>181</v>
      </c>
      <c r="F249" s="211">
        <v>2500</v>
      </c>
      <c r="G249" s="202"/>
      <c r="H249" s="209"/>
      <c r="I249" s="202"/>
      <c r="J249" s="25"/>
      <c r="K249" s="25"/>
      <c r="L249" s="24"/>
      <c r="M249" s="25"/>
      <c r="N249" s="25"/>
      <c r="O249" s="25"/>
      <c r="P249" s="25"/>
      <c r="Q249" s="25"/>
      <c r="R249" s="25"/>
      <c r="S249" s="25"/>
      <c r="T249" s="25"/>
      <c r="U249" s="25"/>
    </row>
    <row r="250" spans="1:21" ht="72" x14ac:dyDescent="0.25">
      <c r="A250" s="197" t="str">
        <f>'3 priedo 1 lentele'!A250</f>
        <v>2.4.1.3.4</v>
      </c>
      <c r="B250" s="160" t="str">
        <f>'3 priedo 1 lentele'!B250</f>
        <v>R026630-470000-0004</v>
      </c>
      <c r="C250" s="183" t="str">
        <f>'3 priedo 1 lentele'!C250</f>
        <v>Sveikos gyvensenos skatinimas Kaišiadorių rajono savivaldybėje</v>
      </c>
      <c r="D250" s="183" t="s">
        <v>182</v>
      </c>
      <c r="E250" s="183" t="s">
        <v>181</v>
      </c>
      <c r="F250" s="211">
        <v>1275</v>
      </c>
      <c r="G250" s="202"/>
      <c r="H250" s="209"/>
      <c r="I250" s="202"/>
      <c r="J250" s="25"/>
      <c r="K250" s="25"/>
      <c r="L250" s="24"/>
      <c r="M250" s="25"/>
      <c r="N250" s="25"/>
      <c r="O250" s="25"/>
      <c r="P250" s="25"/>
      <c r="Q250" s="25"/>
      <c r="R250" s="25"/>
      <c r="S250" s="25"/>
      <c r="T250" s="25"/>
      <c r="U250" s="25"/>
    </row>
    <row r="251" spans="1:21" ht="72" x14ac:dyDescent="0.25">
      <c r="A251" s="199" t="str">
        <f>'3 priedo 1 lentele'!A251</f>
        <v>2.4.1.3.5</v>
      </c>
      <c r="B251" s="160" t="str">
        <f>'3 priedo 1 lentele'!B251</f>
        <v>R026630-470000-0005</v>
      </c>
      <c r="C251" s="199" t="str">
        <f>'3 priedo 1 lentele'!C251</f>
        <v>Sveikos gyvensenos skatinimas Kėdainių rajone</v>
      </c>
      <c r="D251" s="183" t="s">
        <v>182</v>
      </c>
      <c r="E251" s="183" t="s">
        <v>181</v>
      </c>
      <c r="F251" s="211">
        <v>2500</v>
      </c>
      <c r="G251" s="202"/>
      <c r="H251" s="209"/>
      <c r="I251" s="202"/>
      <c r="J251" s="25"/>
      <c r="K251" s="25"/>
      <c r="L251" s="24"/>
      <c r="M251" s="25"/>
      <c r="N251" s="25"/>
      <c r="O251" s="25"/>
      <c r="P251" s="25"/>
      <c r="Q251" s="25"/>
      <c r="R251" s="25"/>
      <c r="S251" s="25"/>
      <c r="T251" s="25"/>
      <c r="U251" s="25"/>
    </row>
    <row r="252" spans="1:21" ht="72" x14ac:dyDescent="0.25">
      <c r="A252" s="201" t="str">
        <f>'3 priedo 1 lentele'!A252</f>
        <v>2.4.1.3.6</v>
      </c>
      <c r="B252" s="160" t="str">
        <f>'3 priedo 1 lentele'!B252</f>
        <v>R026630-470000-0006</v>
      </c>
      <c r="C252" s="183" t="str">
        <f>'3 priedo 1 lentele'!C252</f>
        <v>Prienų rajono gyventojų sveikatos stiprinimas</v>
      </c>
      <c r="D252" s="183" t="s">
        <v>182</v>
      </c>
      <c r="E252" s="183" t="s">
        <v>181</v>
      </c>
      <c r="F252" s="211">
        <v>800</v>
      </c>
      <c r="G252" s="202"/>
      <c r="H252" s="209"/>
      <c r="I252" s="202"/>
      <c r="J252" s="25"/>
      <c r="K252" s="25"/>
      <c r="L252" s="24"/>
      <c r="M252" s="25"/>
      <c r="N252" s="25"/>
      <c r="O252" s="25"/>
      <c r="P252" s="25"/>
      <c r="Q252" s="25"/>
      <c r="R252" s="25"/>
      <c r="S252" s="25"/>
      <c r="T252" s="25"/>
      <c r="U252" s="25"/>
    </row>
    <row r="253" spans="1:21" ht="72" x14ac:dyDescent="0.25">
      <c r="A253" s="183" t="str">
        <f>'3 priedo 1 lentele'!A253</f>
        <v>2.4.1.3.7</v>
      </c>
      <c r="B253" s="160" t="str">
        <f>'3 priedo 1 lentele'!B253</f>
        <v>R026630-470000-0007</v>
      </c>
      <c r="C253" s="183" t="str">
        <f>'3 priedo 1 lentele'!C253</f>
        <v>Sveikos gyvensenos skatinimas Birštono savivaldybėje</v>
      </c>
      <c r="D253" s="183" t="s">
        <v>182</v>
      </c>
      <c r="E253" s="183" t="s">
        <v>181</v>
      </c>
      <c r="F253" s="211">
        <v>350</v>
      </c>
      <c r="G253" s="202"/>
      <c r="H253" s="209"/>
      <c r="I253" s="202"/>
      <c r="J253" s="25"/>
      <c r="K253" s="25"/>
      <c r="L253" s="24"/>
      <c r="M253" s="25"/>
      <c r="N253" s="25"/>
      <c r="O253" s="25"/>
      <c r="P253" s="25"/>
      <c r="Q253" s="25"/>
      <c r="R253" s="25"/>
      <c r="S253" s="25"/>
      <c r="T253" s="25"/>
      <c r="U253" s="25"/>
    </row>
    <row r="254" spans="1:21" ht="72" x14ac:dyDescent="0.25">
      <c r="A254" s="183" t="str">
        <f>'3 priedo 1 lentele'!A254</f>
        <v>2.4.1.3.8</v>
      </c>
      <c r="B254" s="160" t="str">
        <f>'3 priedo 1 lentele'!B254</f>
        <v>R026630-470000-0008</v>
      </c>
      <c r="C254" s="183" t="str">
        <f>'3 priedo 1 lentele'!C254</f>
        <v>Visuomenės sveikatos stiprinimas Jonavos rajone</v>
      </c>
      <c r="D254" s="183" t="s">
        <v>182</v>
      </c>
      <c r="E254" s="183" t="s">
        <v>181</v>
      </c>
      <c r="F254" s="211">
        <v>1588</v>
      </c>
      <c r="G254" s="183" t="s">
        <v>256</v>
      </c>
      <c r="H254" s="183" t="s">
        <v>255</v>
      </c>
      <c r="I254" s="211">
        <v>1</v>
      </c>
      <c r="J254" s="25"/>
      <c r="K254" s="25"/>
      <c r="L254" s="24"/>
      <c r="M254" s="25"/>
      <c r="N254" s="25"/>
      <c r="O254" s="25"/>
      <c r="P254" s="25"/>
      <c r="Q254" s="25"/>
      <c r="R254" s="25"/>
      <c r="S254" s="25"/>
      <c r="T254" s="25"/>
      <c r="U254" s="25"/>
    </row>
    <row r="255" spans="1:21" ht="84" x14ac:dyDescent="0.25">
      <c r="A255" s="244" t="str">
        <f>'3 priedo 1 lentele'!A255</f>
        <v>2.4.1.4.</v>
      </c>
      <c r="B255" s="252">
        <f>'3 priedo 1 lentele'!B255</f>
        <v>0</v>
      </c>
      <c r="C255" s="244" t="str">
        <f>'3 priedo 1 lentele'!C255</f>
        <v>Priemonė: Sveikatą stiprinančių įstaigų bendradarbiavimas ir dalyvavimas sveikatinimo veikloje, sveikatą stiprinančių įstaigų tinklo plėtojimas</v>
      </c>
      <c r="D255" s="267"/>
      <c r="E255" s="267"/>
      <c r="F255" s="268"/>
      <c r="G255" s="269"/>
      <c r="H255" s="267"/>
      <c r="I255" s="269"/>
      <c r="J255" s="267"/>
      <c r="K255" s="267"/>
      <c r="L255" s="269"/>
      <c r="M255" s="267"/>
      <c r="N255" s="267"/>
      <c r="O255" s="267"/>
      <c r="P255" s="267"/>
      <c r="Q255" s="267"/>
      <c r="R255" s="267"/>
      <c r="S255" s="267"/>
      <c r="T255" s="267"/>
      <c r="U255" s="267"/>
    </row>
    <row r="256" spans="1:21" ht="36" x14ac:dyDescent="0.25">
      <c r="A256" s="244" t="str">
        <f>'3 priedo 1 lentele'!A256</f>
        <v>2.4.1.5.</v>
      </c>
      <c r="B256" s="252">
        <f>'3 priedo 1 lentele'!B256</f>
        <v>0</v>
      </c>
      <c r="C256" s="244" t="str">
        <f>'3 priedo 1 lentele'!C256</f>
        <v>Priemonė: Sveikos mitybos tarpsektorinių iniciatyvų skatinimas</v>
      </c>
      <c r="D256" s="267"/>
      <c r="E256" s="267"/>
      <c r="F256" s="268"/>
      <c r="G256" s="269"/>
      <c r="H256" s="267"/>
      <c r="I256" s="269"/>
      <c r="J256" s="267"/>
      <c r="K256" s="267"/>
      <c r="L256" s="269"/>
      <c r="M256" s="267"/>
      <c r="N256" s="267"/>
      <c r="O256" s="267"/>
      <c r="P256" s="267"/>
      <c r="Q256" s="267"/>
      <c r="R256" s="267"/>
      <c r="S256" s="267"/>
      <c r="T256" s="267"/>
      <c r="U256" s="267"/>
    </row>
    <row r="257" spans="1:21" ht="48" x14ac:dyDescent="0.25">
      <c r="A257" s="244" t="str">
        <f>'3 priedo 1 lentele'!A257</f>
        <v>2.4.1.6.</v>
      </c>
      <c r="B257" s="252">
        <f>'3 priedo 1 lentele'!B257</f>
        <v>0</v>
      </c>
      <c r="C257" s="244" t="str">
        <f>'3 priedo 1 lentele'!C257</f>
        <v>Priemonė: Sveikų turizmo produktų kūrimo tarpsektorinių iniciatyvų skatinimas</v>
      </c>
      <c r="D257" s="267"/>
      <c r="E257" s="267"/>
      <c r="F257" s="268"/>
      <c r="G257" s="269"/>
      <c r="H257" s="267"/>
      <c r="I257" s="269"/>
      <c r="J257" s="267"/>
      <c r="K257" s="267"/>
      <c r="L257" s="269"/>
      <c r="M257" s="267"/>
      <c r="N257" s="267"/>
      <c r="O257" s="267"/>
      <c r="P257" s="267"/>
      <c r="Q257" s="267"/>
      <c r="R257" s="267"/>
      <c r="S257" s="267"/>
      <c r="T257" s="267"/>
      <c r="U257" s="267"/>
    </row>
    <row r="258" spans="1:21" ht="60" x14ac:dyDescent="0.25">
      <c r="A258" s="212" t="str">
        <f>'3 priedo 1 lentele'!A258</f>
        <v>2.4.2.</v>
      </c>
      <c r="B258" s="213">
        <f>'3 priedo 1 lentele'!B258</f>
        <v>0</v>
      </c>
      <c r="C258" s="212" t="str">
        <f>'3 priedo 1 lentele'!C258</f>
        <v>Uždavinys: Optimizuoti sveikatos priežiūros paslaugas teikiančių įstaigų struktūrą ir plėtoti infrastruktūrą</v>
      </c>
      <c r="D258" s="81"/>
      <c r="E258" s="81"/>
      <c r="F258" s="146"/>
      <c r="G258" s="80"/>
      <c r="H258" s="81"/>
      <c r="I258" s="80"/>
      <c r="J258" s="81"/>
      <c r="K258" s="81"/>
      <c r="L258" s="80"/>
      <c r="M258" s="81"/>
      <c r="N258" s="81"/>
      <c r="O258" s="81"/>
      <c r="P258" s="81"/>
      <c r="Q258" s="81"/>
      <c r="R258" s="81"/>
      <c r="S258" s="81"/>
      <c r="T258" s="81"/>
      <c r="U258" s="81"/>
    </row>
    <row r="259" spans="1:21" ht="96" x14ac:dyDescent="0.25">
      <c r="A259" s="244" t="str">
        <f>'3 priedo 1 lentele'!A259</f>
        <v>2.4.2.1.</v>
      </c>
      <c r="B259" s="252">
        <f>'3 priedo 1 lentele'!B259</f>
        <v>0</v>
      </c>
      <c r="C259" s="244" t="str">
        <f>'3 priedo 1 lentele'!C259</f>
        <v>Priemonė: Kauno regiono sveikatos priežiūros įstaigų restruktūrizavimas, paslaugų teikimo optimizavimas, infrastuktūros ir informacinių technologijų gerinimas ir plėtra</v>
      </c>
      <c r="D259" s="267"/>
      <c r="E259" s="267"/>
      <c r="F259" s="268"/>
      <c r="G259" s="269"/>
      <c r="H259" s="267"/>
      <c r="I259" s="269"/>
      <c r="J259" s="267"/>
      <c r="K259" s="267"/>
      <c r="L259" s="269"/>
      <c r="M259" s="267"/>
      <c r="N259" s="267"/>
      <c r="O259" s="267"/>
      <c r="P259" s="267"/>
      <c r="Q259" s="267"/>
      <c r="R259" s="267"/>
      <c r="S259" s="267"/>
      <c r="T259" s="267"/>
      <c r="U259" s="267"/>
    </row>
    <row r="260" spans="1:21" ht="60" x14ac:dyDescent="0.25">
      <c r="A260" s="183" t="str">
        <f>'3 priedo 1 lentele'!A260</f>
        <v>2.4.2.1.1</v>
      </c>
      <c r="B260" s="272" t="str">
        <f>'3 priedo 1 lentele'!B260</f>
        <v>R026609-270000-0001</v>
      </c>
      <c r="C260" s="28" t="str">
        <f>'3 priedo 1 lentele'!C260</f>
        <v>Jonavos rajono gyventojų ligų profilaktikos, prevencijos ir ankstyvosios diagnostikos paslaugų kokybės ir prieinamumo gerinimas</v>
      </c>
      <c r="D260" s="147" t="s">
        <v>777</v>
      </c>
      <c r="E260" s="147" t="s">
        <v>259</v>
      </c>
      <c r="F260" s="48">
        <v>1</v>
      </c>
      <c r="G260" s="149" t="s">
        <v>705</v>
      </c>
      <c r="H260" s="147" t="s">
        <v>706</v>
      </c>
      <c r="I260" s="10">
        <v>33479</v>
      </c>
      <c r="J260" s="25"/>
      <c r="K260" s="25"/>
      <c r="L260" s="24"/>
      <c r="M260" s="25"/>
      <c r="N260" s="25"/>
      <c r="O260" s="25"/>
      <c r="P260" s="25"/>
      <c r="Q260" s="25"/>
      <c r="R260" s="25"/>
      <c r="S260" s="25"/>
      <c r="T260" s="25"/>
      <c r="U260" s="25"/>
    </row>
    <row r="261" spans="1:21" ht="60" x14ac:dyDescent="0.25">
      <c r="A261" s="183" t="str">
        <f>'3 priedo 1 lentele'!A261</f>
        <v>2.4.2.1.2</v>
      </c>
      <c r="B261" s="272" t="str">
        <f>'3 priedo 1 lentele'!B261</f>
        <v>R026609-270000-0002</v>
      </c>
      <c r="C261" s="28" t="str">
        <f>'3 priedo 1 lentele'!C261</f>
        <v>Pirminės sveikatos priežiūros paslaugų kokybės ir prieinamumo gerinimas Raseinių rajono savivaldybėje</v>
      </c>
      <c r="D261" s="147" t="s">
        <v>777</v>
      </c>
      <c r="E261" s="147" t="s">
        <v>259</v>
      </c>
      <c r="F261" s="48">
        <v>6</v>
      </c>
      <c r="G261" s="149" t="s">
        <v>705</v>
      </c>
      <c r="H261" s="147" t="s">
        <v>706</v>
      </c>
      <c r="I261" s="10">
        <v>31454</v>
      </c>
      <c r="J261" s="25"/>
      <c r="K261" s="25"/>
      <c r="L261" s="24"/>
      <c r="M261" s="25"/>
      <c r="N261" s="25"/>
      <c r="O261" s="25"/>
      <c r="P261" s="25"/>
      <c r="Q261" s="25"/>
      <c r="R261" s="25"/>
      <c r="S261" s="25"/>
      <c r="T261" s="25"/>
      <c r="U261" s="25"/>
    </row>
    <row r="262" spans="1:21" ht="60" x14ac:dyDescent="0.25">
      <c r="A262" s="183" t="str">
        <f>'3 priedo 1 lentele'!A262</f>
        <v>2.4.2.1.3</v>
      </c>
      <c r="B262" s="272" t="str">
        <f>'3 priedo 1 lentele'!B262</f>
        <v>R026609-270000-0003</v>
      </c>
      <c r="C262" s="28" t="str">
        <f>'3 priedo 1 lentele'!C262</f>
        <v>Pirminės asmens sveikatos priežiūros veiklos efektyvumo didinimas VšĮ Kėdainių pirminės sveikatos priežiūros centre</v>
      </c>
      <c r="D262" s="147" t="s">
        <v>777</v>
      </c>
      <c r="E262" s="147" t="s">
        <v>259</v>
      </c>
      <c r="F262" s="48">
        <v>1</v>
      </c>
      <c r="G262" s="149" t="s">
        <v>705</v>
      </c>
      <c r="H262" s="147" t="s">
        <v>706</v>
      </c>
      <c r="I262" s="10">
        <v>40300</v>
      </c>
      <c r="J262" s="25"/>
      <c r="K262" s="25"/>
      <c r="L262" s="24"/>
      <c r="M262" s="25"/>
      <c r="N262" s="25"/>
      <c r="O262" s="25"/>
      <c r="P262" s="25"/>
      <c r="Q262" s="25"/>
      <c r="R262" s="25"/>
      <c r="S262" s="25"/>
      <c r="T262" s="25"/>
      <c r="U262" s="25"/>
    </row>
    <row r="263" spans="1:21" ht="60" x14ac:dyDescent="0.25">
      <c r="A263" s="183" t="str">
        <f>'3 priedo 1 lentele'!A263</f>
        <v>2.4.2.1.4</v>
      </c>
      <c r="B263" s="272" t="str">
        <f>'3 priedo 1 lentele'!B263</f>
        <v>R026609-270000-0004</v>
      </c>
      <c r="C263" s="28" t="str">
        <f>'3 priedo 1 lentele'!C263</f>
        <v>Pirminės asmens sveikatos priežiūros veiklos efektyvumo didinimas UAB „Kėdainių šeimos klinika“</v>
      </c>
      <c r="D263" s="147" t="s">
        <v>777</v>
      </c>
      <c r="E263" s="147" t="s">
        <v>259</v>
      </c>
      <c r="F263" s="48">
        <v>1</v>
      </c>
      <c r="G263" s="149" t="s">
        <v>705</v>
      </c>
      <c r="H263" s="147" t="s">
        <v>706</v>
      </c>
      <c r="I263" s="10">
        <v>5319</v>
      </c>
      <c r="J263" s="25"/>
      <c r="K263" s="25"/>
      <c r="L263" s="24"/>
      <c r="M263" s="25"/>
      <c r="N263" s="25"/>
      <c r="O263" s="25"/>
      <c r="P263" s="25"/>
      <c r="Q263" s="25"/>
      <c r="R263" s="25"/>
      <c r="S263" s="25"/>
      <c r="T263" s="25"/>
      <c r="U263" s="25"/>
    </row>
    <row r="264" spans="1:21" ht="60" x14ac:dyDescent="0.25">
      <c r="A264" s="183" t="str">
        <f>'3 priedo 1 lentele'!A264</f>
        <v>2.4.2.1.5</v>
      </c>
      <c r="B264" s="272" t="str">
        <f>'3 priedo 1 lentele'!B264</f>
        <v>R026609-270000-0005</v>
      </c>
      <c r="C264" s="28" t="str">
        <f>'3 priedo 1 lentele'!C264</f>
        <v>Pirminės asmens sveikatos priežiūros veiklos efektyvumo didinimas Kaišiadorių rajono savivaldybėje</v>
      </c>
      <c r="D264" s="147" t="s">
        <v>777</v>
      </c>
      <c r="E264" s="147" t="s">
        <v>259</v>
      </c>
      <c r="F264" s="48">
        <v>6</v>
      </c>
      <c r="G264" s="149" t="s">
        <v>705</v>
      </c>
      <c r="H264" s="147" t="s">
        <v>706</v>
      </c>
      <c r="I264" s="10">
        <v>18532</v>
      </c>
      <c r="J264" s="25"/>
      <c r="K264" s="25"/>
      <c r="L264" s="24"/>
      <c r="M264" s="25"/>
      <c r="N264" s="25"/>
      <c r="O264" s="25"/>
      <c r="P264" s="25"/>
      <c r="Q264" s="25"/>
      <c r="R264" s="25"/>
      <c r="S264" s="25"/>
      <c r="T264" s="25"/>
      <c r="U264" s="25"/>
    </row>
    <row r="265" spans="1:21" ht="60" x14ac:dyDescent="0.25">
      <c r="A265" s="183" t="str">
        <f>'3 priedo 1 lentele'!A265</f>
        <v>2.4.2.1.6</v>
      </c>
      <c r="B265" s="272" t="str">
        <f>'3 priedo 1 lentele'!B265</f>
        <v>R026609-270000-0006</v>
      </c>
      <c r="C265" s="28" t="str">
        <f>'3 priedo 1 lentele'!C265</f>
        <v>Pirminės asmens sveikatos priežiūros veiklos efektyvumo didinimas Kaišiadorių šeimos medicinos centre</v>
      </c>
      <c r="D265" s="147" t="s">
        <v>777</v>
      </c>
      <c r="E265" s="147" t="s">
        <v>259</v>
      </c>
      <c r="F265" s="48">
        <v>1</v>
      </c>
      <c r="G265" s="149" t="s">
        <v>705</v>
      </c>
      <c r="H265" s="147" t="s">
        <v>706</v>
      </c>
      <c r="I265" s="10">
        <v>4301</v>
      </c>
      <c r="J265" s="25"/>
      <c r="K265" s="25"/>
      <c r="L265" s="24"/>
      <c r="M265" s="25"/>
      <c r="N265" s="25"/>
      <c r="O265" s="25"/>
      <c r="P265" s="25"/>
      <c r="Q265" s="25"/>
      <c r="R265" s="25"/>
      <c r="S265" s="25"/>
      <c r="T265" s="25"/>
      <c r="U265" s="25"/>
    </row>
    <row r="266" spans="1:21" ht="60" x14ac:dyDescent="0.25">
      <c r="A266" s="183" t="str">
        <f>'3 priedo 1 lentele'!A266</f>
        <v>2.4.2.1.7</v>
      </c>
      <c r="B266" s="272" t="str">
        <f>'3 priedo 1 lentele'!B266</f>
        <v>R026609-270000-0007</v>
      </c>
      <c r="C266" s="28" t="str">
        <f>'3 priedo 1 lentele'!C266</f>
        <v>Pirminės asmens sveikatos priežiūros veiklos efektyvumo didinimas Moters sveikatos centre</v>
      </c>
      <c r="D266" s="147" t="s">
        <v>777</v>
      </c>
      <c r="E266" s="147" t="s">
        <v>259</v>
      </c>
      <c r="F266" s="48">
        <v>1</v>
      </c>
      <c r="G266" s="149" t="s">
        <v>705</v>
      </c>
      <c r="H266" s="147" t="s">
        <v>706</v>
      </c>
      <c r="I266" s="10">
        <v>4110</v>
      </c>
      <c r="J266" s="25"/>
      <c r="K266" s="25"/>
      <c r="L266" s="24"/>
      <c r="M266" s="25"/>
      <c r="N266" s="25"/>
      <c r="O266" s="25"/>
      <c r="P266" s="25"/>
      <c r="Q266" s="25"/>
      <c r="R266" s="25"/>
      <c r="S266" s="25"/>
      <c r="T266" s="25"/>
      <c r="U266" s="25"/>
    </row>
    <row r="267" spans="1:21" ht="60" x14ac:dyDescent="0.25">
      <c r="A267" s="183" t="str">
        <f>'3 priedo 1 lentele'!A267</f>
        <v>2.4.2.1.8</v>
      </c>
      <c r="B267" s="272" t="str">
        <f>'3 priedo 1 lentele'!B267</f>
        <v>R026609-270000-0008</v>
      </c>
      <c r="C267" s="28" t="str">
        <f>'3 priedo 1 lentele'!C267</f>
        <v>VšĮ Birštono pirminės asmens sveikatos priežiūros centro veiklos efektyvumo didinimas</v>
      </c>
      <c r="D267" s="147" t="s">
        <v>777</v>
      </c>
      <c r="E267" s="147" t="s">
        <v>259</v>
      </c>
      <c r="F267" s="48">
        <v>1</v>
      </c>
      <c r="G267" s="149" t="s">
        <v>705</v>
      </c>
      <c r="H267" s="147" t="s">
        <v>706</v>
      </c>
      <c r="I267" s="10">
        <v>1476</v>
      </c>
      <c r="J267" s="25"/>
      <c r="K267" s="25"/>
      <c r="L267" s="24"/>
      <c r="M267" s="25"/>
      <c r="N267" s="25"/>
      <c r="O267" s="25"/>
      <c r="P267" s="25"/>
      <c r="Q267" s="25"/>
      <c r="R267" s="25"/>
      <c r="S267" s="25"/>
      <c r="T267" s="25"/>
      <c r="U267" s="25"/>
    </row>
    <row r="268" spans="1:21" ht="72" x14ac:dyDescent="0.25">
      <c r="A268" s="183" t="str">
        <f>'3 priedo 1 lentele'!A268</f>
        <v>2.4.2.1.9</v>
      </c>
      <c r="B268" s="272" t="str">
        <f>'3 priedo 1 lentele'!B268</f>
        <v>R026609-270000-0009</v>
      </c>
      <c r="C268" s="28" t="str">
        <f>'3 priedo 1 lentele'!C268</f>
        <v>Viešosios įstaigos Garliavos pirminės sveikatos priežiūros centras sveikatos priežiūros paslaugų kokybės gerinimas, modernizuojant įstaigos infrastruktūrą</v>
      </c>
      <c r="D268" s="147" t="s">
        <v>777</v>
      </c>
      <c r="E268" s="147" t="s">
        <v>259</v>
      </c>
      <c r="F268" s="48">
        <v>1</v>
      </c>
      <c r="G268" s="149" t="s">
        <v>705</v>
      </c>
      <c r="H268" s="147" t="s">
        <v>706</v>
      </c>
      <c r="I268" s="10">
        <v>6282</v>
      </c>
      <c r="J268" s="25"/>
      <c r="K268" s="25"/>
      <c r="L268" s="24"/>
      <c r="M268" s="25"/>
      <c r="N268" s="25"/>
      <c r="O268" s="25"/>
      <c r="P268" s="25"/>
      <c r="Q268" s="25"/>
      <c r="R268" s="25"/>
      <c r="S268" s="25"/>
      <c r="T268" s="25"/>
      <c r="U268" s="25"/>
    </row>
    <row r="269" spans="1:21" ht="60" x14ac:dyDescent="0.25">
      <c r="A269" s="183" t="str">
        <f>'3 priedo 1 lentele'!A269</f>
        <v>2.4.2.1.10</v>
      </c>
      <c r="B269" s="272" t="str">
        <f>'3 priedo 1 lentele'!B269</f>
        <v>R026609-270000-0010</v>
      </c>
      <c r="C269" s="28" t="str">
        <f>'3 priedo 1 lentele'!C269</f>
        <v xml:space="preserve">VšĮ Pakaunės PSPC veiklos efektyvumo didinimas, gerinant paslaugų prieinamumą ir kokybę </v>
      </c>
      <c r="D269" s="147" t="s">
        <v>777</v>
      </c>
      <c r="E269" s="147" t="s">
        <v>259</v>
      </c>
      <c r="F269" s="48">
        <v>1</v>
      </c>
      <c r="G269" s="149" t="s">
        <v>705</v>
      </c>
      <c r="H269" s="147" t="s">
        <v>706</v>
      </c>
      <c r="I269" s="10">
        <v>6676</v>
      </c>
      <c r="J269" s="25"/>
      <c r="K269" s="25"/>
      <c r="L269" s="24"/>
      <c r="M269" s="25"/>
      <c r="N269" s="25"/>
      <c r="O269" s="25"/>
      <c r="P269" s="25"/>
      <c r="Q269" s="25"/>
      <c r="R269" s="25"/>
      <c r="S269" s="25"/>
      <c r="T269" s="25"/>
      <c r="U269" s="25"/>
    </row>
    <row r="270" spans="1:21" ht="60" x14ac:dyDescent="0.25">
      <c r="A270" s="183" t="str">
        <f>'3 priedo 1 lentele'!A270</f>
        <v>2.4.2.1.11</v>
      </c>
      <c r="B270" s="272" t="str">
        <f>'3 priedo 1 lentele'!B270</f>
        <v>R026609-270000-0011</v>
      </c>
      <c r="C270" s="28" t="str">
        <f>'3 priedo 1 lentele'!C270</f>
        <v>UAB InMedica pirminės asmens sveikatos priežiūros veiklos efektyvumo didinimas</v>
      </c>
      <c r="D270" s="147" t="s">
        <v>777</v>
      </c>
      <c r="E270" s="147" t="s">
        <v>259</v>
      </c>
      <c r="F270" s="48">
        <v>1</v>
      </c>
      <c r="G270" s="149" t="s">
        <v>705</v>
      </c>
      <c r="H270" s="147" t="s">
        <v>706</v>
      </c>
      <c r="I270" s="10">
        <v>2563</v>
      </c>
      <c r="J270" s="25"/>
      <c r="K270" s="25"/>
      <c r="L270" s="24"/>
      <c r="M270" s="25"/>
      <c r="N270" s="25"/>
      <c r="O270" s="25"/>
      <c r="P270" s="25"/>
      <c r="Q270" s="25"/>
      <c r="R270" s="25"/>
      <c r="S270" s="25"/>
      <c r="T270" s="25"/>
      <c r="U270" s="25"/>
    </row>
    <row r="271" spans="1:21" ht="60" x14ac:dyDescent="0.25">
      <c r="A271" s="183" t="str">
        <f>'3 priedo 1 lentele'!A271</f>
        <v>2.4.2.1.12</v>
      </c>
      <c r="B271" s="272" t="str">
        <f>'3 priedo 1 lentele'!B271</f>
        <v>R026609-270000-0012</v>
      </c>
      <c r="C271" s="28" t="str">
        <f>'3 priedo 1 lentele'!C271</f>
        <v>UAB „Analizė“ fil. Pilėnų sveikatos priežiūros centro veiklos efektyvumo didinimas</v>
      </c>
      <c r="D271" s="147" t="s">
        <v>777</v>
      </c>
      <c r="E271" s="147" t="s">
        <v>259</v>
      </c>
      <c r="F271" s="48">
        <v>1</v>
      </c>
      <c r="G271" s="149" t="s">
        <v>705</v>
      </c>
      <c r="H271" s="147" t="s">
        <v>706</v>
      </c>
      <c r="I271" s="10">
        <v>6381</v>
      </c>
      <c r="J271" s="25"/>
      <c r="K271" s="25"/>
      <c r="L271" s="24"/>
      <c r="M271" s="25"/>
      <c r="N271" s="25"/>
      <c r="O271" s="25"/>
      <c r="P271" s="25"/>
      <c r="Q271" s="25"/>
      <c r="R271" s="25"/>
      <c r="S271" s="25"/>
      <c r="T271" s="25"/>
      <c r="U271" s="25"/>
    </row>
    <row r="272" spans="1:21" ht="60" x14ac:dyDescent="0.25">
      <c r="A272" s="183" t="str">
        <f>'3 priedo 1 lentele'!A272</f>
        <v>2.4.2.1.13</v>
      </c>
      <c r="B272" s="272" t="str">
        <f>'3 priedo 1 lentele'!B272</f>
        <v>R026609-270000-0013</v>
      </c>
      <c r="C272" s="28" t="str">
        <f>'3 priedo 1 lentele'!C272</f>
        <v>Pirminės sveikatos priežiūros paslaugų kokybės gerinimas ir prieinamumo didinimas Babtų šeimos medicinos centre</v>
      </c>
      <c r="D272" s="147" t="s">
        <v>777</v>
      </c>
      <c r="E272" s="147" t="s">
        <v>259</v>
      </c>
      <c r="F272" s="48">
        <v>1</v>
      </c>
      <c r="G272" s="149" t="s">
        <v>705</v>
      </c>
      <c r="H272" s="147" t="s">
        <v>706</v>
      </c>
      <c r="I272" s="10">
        <v>752</v>
      </c>
      <c r="J272" s="25"/>
      <c r="K272" s="25"/>
      <c r="L272" s="24"/>
      <c r="M272" s="25"/>
      <c r="N272" s="25"/>
      <c r="O272" s="25"/>
      <c r="P272" s="25"/>
      <c r="Q272" s="25"/>
      <c r="R272" s="25"/>
      <c r="S272" s="25"/>
      <c r="T272" s="25"/>
      <c r="U272" s="25"/>
    </row>
    <row r="273" spans="1:21" ht="60" x14ac:dyDescent="0.25">
      <c r="A273" s="183" t="str">
        <f>'3 priedo 1 lentele'!A273</f>
        <v>2.4.2.1.14</v>
      </c>
      <c r="B273" s="280" t="str">
        <f>'3 priedo 1 lentele'!B273</f>
        <v>R026609-270000-0014</v>
      </c>
      <c r="C273" s="23" t="str">
        <f>'3 priedo 1 lentele'!C273</f>
        <v>VšĮ Vilkijos PSPC pirminės asmens sveikatos priežiūros veiklos efektyvumo didinimas</v>
      </c>
      <c r="D273" s="147" t="s">
        <v>777</v>
      </c>
      <c r="E273" s="147" t="s">
        <v>259</v>
      </c>
      <c r="F273" s="48">
        <v>1</v>
      </c>
      <c r="G273" s="149" t="s">
        <v>705</v>
      </c>
      <c r="H273" s="147" t="s">
        <v>706</v>
      </c>
      <c r="I273" s="10">
        <v>3034</v>
      </c>
      <c r="J273" s="25"/>
      <c r="K273" s="25"/>
      <c r="L273" s="24"/>
      <c r="M273" s="25"/>
      <c r="N273" s="25"/>
      <c r="O273" s="25"/>
      <c r="P273" s="25"/>
      <c r="Q273" s="25"/>
      <c r="R273" s="25"/>
      <c r="S273" s="25"/>
      <c r="T273" s="25"/>
      <c r="U273" s="25"/>
    </row>
    <row r="274" spans="1:21" ht="60" x14ac:dyDescent="0.25">
      <c r="A274" s="183" t="str">
        <f>'3 priedo 1 lentele'!A274</f>
        <v>2.4.2.1.15</v>
      </c>
      <c r="B274" s="280" t="str">
        <f>'3 priedo 1 lentele'!B274</f>
        <v>R026609-270000-0015</v>
      </c>
      <c r="C274" s="23" t="str">
        <f>'3 priedo 1 lentele'!C274</f>
        <v>UAB „MediCA klinika“ teikiamų pirminės asmens sveikatos priežiūros paslaugų efektyvumo didinimas Kauno rajono savivaldybėje</v>
      </c>
      <c r="D274" s="147" t="s">
        <v>777</v>
      </c>
      <c r="E274" s="147" t="s">
        <v>259</v>
      </c>
      <c r="F274" s="48">
        <v>1</v>
      </c>
      <c r="G274" s="149" t="s">
        <v>705</v>
      </c>
      <c r="H274" s="147" t="s">
        <v>706</v>
      </c>
      <c r="I274" s="10">
        <v>4776</v>
      </c>
      <c r="J274" s="25"/>
      <c r="K274" s="25"/>
      <c r="L274" s="24"/>
      <c r="M274" s="25"/>
      <c r="N274" s="25"/>
      <c r="O274" s="25"/>
      <c r="P274" s="25"/>
      <c r="Q274" s="25"/>
      <c r="R274" s="25"/>
      <c r="S274" s="25"/>
      <c r="T274" s="25"/>
      <c r="U274" s="25"/>
    </row>
    <row r="275" spans="1:21" ht="60" x14ac:dyDescent="0.25">
      <c r="A275" s="183" t="str">
        <f>'3 priedo 1 lentele'!A275</f>
        <v>2.4.2.1.16</v>
      </c>
      <c r="B275" s="280" t="str">
        <f>'3 priedo 1 lentele'!B275</f>
        <v>R026609-270000-0016</v>
      </c>
      <c r="C275" s="23" t="str">
        <f>'3 priedo 1 lentele'!C275</f>
        <v>Prienų miesto ir kaimo gyventojų pirminės asmens sveikatos priežiūros paslaugų prieinamumo ir kokybės pagerinimas</v>
      </c>
      <c r="D275" s="147" t="s">
        <v>777</v>
      </c>
      <c r="E275" s="147" t="s">
        <v>259</v>
      </c>
      <c r="F275" s="48">
        <v>1</v>
      </c>
      <c r="G275" s="149" t="s">
        <v>705</v>
      </c>
      <c r="H275" s="147" t="s">
        <v>706</v>
      </c>
      <c r="I275" s="10">
        <v>1882</v>
      </c>
      <c r="J275" s="25"/>
      <c r="K275" s="25"/>
      <c r="L275" s="24"/>
      <c r="M275" s="25"/>
      <c r="N275" s="25"/>
      <c r="O275" s="25"/>
      <c r="P275" s="25"/>
      <c r="Q275" s="25"/>
      <c r="R275" s="25"/>
      <c r="S275" s="25"/>
      <c r="T275" s="25"/>
      <c r="U275" s="25"/>
    </row>
    <row r="276" spans="1:21" ht="72" x14ac:dyDescent="0.25">
      <c r="A276" s="183" t="str">
        <f>'3 priedo 1 lentele'!A276</f>
        <v>2.4.2.1.17</v>
      </c>
      <c r="B276" s="280" t="str">
        <f>'3 priedo 1 lentele'!B276</f>
        <v>R026609-270000-0017</v>
      </c>
      <c r="C276" s="23" t="str">
        <f>'3 priedo 1 lentele'!C276</f>
        <v>Pirminės sveikatos priežiūros kokybės gerinimas ir odontologinių paslaugų kokybės ir prieinamumo gerinimas VšĮ „Veiveriečių sveikata“ pacientams</v>
      </c>
      <c r="D276" s="147" t="s">
        <v>777</v>
      </c>
      <c r="E276" s="147" t="s">
        <v>259</v>
      </c>
      <c r="F276" s="48">
        <v>1</v>
      </c>
      <c r="G276" s="149" t="s">
        <v>705</v>
      </c>
      <c r="H276" s="147" t="s">
        <v>706</v>
      </c>
      <c r="I276" s="10">
        <v>804</v>
      </c>
      <c r="J276" s="25"/>
      <c r="K276" s="25"/>
      <c r="L276" s="24"/>
      <c r="M276" s="25"/>
      <c r="N276" s="25"/>
      <c r="O276" s="25"/>
      <c r="P276" s="25"/>
      <c r="Q276" s="25"/>
      <c r="R276" s="25"/>
      <c r="S276" s="25"/>
      <c r="T276" s="25"/>
      <c r="U276" s="25"/>
    </row>
    <row r="277" spans="1:21" ht="60" x14ac:dyDescent="0.25">
      <c r="A277" s="183" t="str">
        <f>'3 priedo 1 lentele'!A277</f>
        <v>2.4.2.1.18</v>
      </c>
      <c r="B277" s="280" t="str">
        <f>'3 priedo 1 lentele'!B277</f>
        <v>R026609-270000-0018</v>
      </c>
      <c r="C277" s="23" t="str">
        <f>'3 priedo 1 lentele'!C277</f>
        <v>UAB „Pagalba ligoniui“ teikiamų pirminės sveikatos priežiūros paslaugų kaimo vietovėse efektyvumo gerinimas</v>
      </c>
      <c r="D277" s="147" t="s">
        <v>777</v>
      </c>
      <c r="E277" s="147" t="s">
        <v>259</v>
      </c>
      <c r="F277" s="48">
        <v>1</v>
      </c>
      <c r="G277" s="149" t="s">
        <v>705</v>
      </c>
      <c r="H277" s="147" t="s">
        <v>706</v>
      </c>
      <c r="I277" s="10">
        <v>726</v>
      </c>
      <c r="J277" s="25"/>
      <c r="K277" s="25"/>
      <c r="L277" s="24"/>
      <c r="M277" s="25"/>
      <c r="N277" s="25"/>
      <c r="O277" s="25"/>
      <c r="P277" s="25"/>
      <c r="Q277" s="25"/>
      <c r="R277" s="25"/>
      <c r="S277" s="25"/>
      <c r="T277" s="25"/>
      <c r="U277" s="25"/>
    </row>
    <row r="278" spans="1:21" ht="60" x14ac:dyDescent="0.25">
      <c r="A278" s="183" t="str">
        <f>'3 priedo 1 lentele'!A278</f>
        <v>2.4.2.1.19</v>
      </c>
      <c r="B278" s="280" t="str">
        <f>'3 priedo 1 lentele'!B278</f>
        <v>R026609-270000-0019</v>
      </c>
      <c r="C278" s="23" t="str">
        <f>'3 priedo 1 lentele'!C278</f>
        <v>Prienų rajono asmens sveikatos priežiūros įstaigų teikiamų paslaugų  prieinamumo ir kokybės gerinimas</v>
      </c>
      <c r="D278" s="147" t="s">
        <v>777</v>
      </c>
      <c r="E278" s="147" t="s">
        <v>259</v>
      </c>
      <c r="F278" s="48">
        <v>5</v>
      </c>
      <c r="G278" s="149" t="s">
        <v>705</v>
      </c>
      <c r="H278" s="147" t="s">
        <v>706</v>
      </c>
      <c r="I278" s="10">
        <v>10271</v>
      </c>
      <c r="J278" s="25"/>
      <c r="K278" s="25"/>
      <c r="L278" s="24"/>
      <c r="M278" s="25"/>
      <c r="N278" s="25"/>
      <c r="O278" s="25"/>
      <c r="P278" s="25"/>
      <c r="Q278" s="25"/>
      <c r="R278" s="25"/>
      <c r="S278" s="25"/>
      <c r="T278" s="25"/>
      <c r="U278" s="25"/>
    </row>
    <row r="279" spans="1:21" ht="60" x14ac:dyDescent="0.25">
      <c r="A279" s="183" t="str">
        <f>'3 priedo 1 lentele'!A279</f>
        <v>2.4.2.1.20</v>
      </c>
      <c r="B279" s="280" t="str">
        <f>'3 priedo 1 lentele'!B279</f>
        <v>R026609-270000-0020</v>
      </c>
      <c r="C279" s="23" t="str">
        <f>'3 priedo 1 lentele'!C279</f>
        <v>Sveikatos priežiūros paslaugų prieinamumo gerinimas Kaune</v>
      </c>
      <c r="D279" s="147" t="s">
        <v>777</v>
      </c>
      <c r="E279" s="147" t="s">
        <v>259</v>
      </c>
      <c r="F279" s="48">
        <v>1</v>
      </c>
      <c r="G279" s="149" t="s">
        <v>705</v>
      </c>
      <c r="H279" s="147" t="s">
        <v>706</v>
      </c>
      <c r="I279" s="10">
        <v>90000</v>
      </c>
      <c r="J279" s="25"/>
      <c r="K279" s="25"/>
      <c r="L279" s="24"/>
      <c r="M279" s="25"/>
      <c r="N279" s="25"/>
      <c r="O279" s="25"/>
      <c r="P279" s="25"/>
      <c r="Q279" s="25"/>
      <c r="R279" s="25"/>
      <c r="S279" s="25"/>
      <c r="T279" s="25"/>
      <c r="U279" s="25"/>
    </row>
    <row r="280" spans="1:21" ht="60" x14ac:dyDescent="0.25">
      <c r="A280" s="183" t="str">
        <f>'3 priedo 1 lentele'!A280</f>
        <v>2.4.2.1.21</v>
      </c>
      <c r="B280" s="272" t="str">
        <f>'3 priedo 1 lentele'!B280</f>
        <v>R026609-270000-0021</v>
      </c>
      <c r="C280" s="28" t="str">
        <f>'3 priedo 1 lentele'!C280</f>
        <v>UAB InMedica šeimos klinikų Kauno mieste veiklos efektyvumo didinimas</v>
      </c>
      <c r="D280" s="147" t="s">
        <v>777</v>
      </c>
      <c r="E280" s="147" t="s">
        <v>259</v>
      </c>
      <c r="F280" s="48">
        <v>1</v>
      </c>
      <c r="G280" s="149" t="s">
        <v>705</v>
      </c>
      <c r="H280" s="147" t="s">
        <v>706</v>
      </c>
      <c r="I280" s="10">
        <v>10675</v>
      </c>
      <c r="J280" s="25"/>
      <c r="K280" s="25"/>
      <c r="L280" s="24"/>
      <c r="M280" s="25"/>
      <c r="N280" s="25"/>
      <c r="O280" s="25"/>
      <c r="P280" s="25"/>
      <c r="Q280" s="25"/>
      <c r="R280" s="25"/>
      <c r="S280" s="25"/>
      <c r="T280" s="25"/>
      <c r="U280" s="25"/>
    </row>
    <row r="281" spans="1:21" ht="60" x14ac:dyDescent="0.25">
      <c r="A281" s="183" t="str">
        <f>'3 priedo 1 lentele'!A281</f>
        <v>2.4.2.1.22</v>
      </c>
      <c r="B281" s="272" t="str">
        <f>'3 priedo 1 lentele'!B281</f>
        <v>R026609-270000-0022</v>
      </c>
      <c r="C281" s="28" t="str">
        <f>'3 priedo 1 lentele'!C281</f>
        <v>Pirminės asmens sveikatos priežiūros veiklos efektyvumo didinimas UAB Saulės šeimos medicinos centre</v>
      </c>
      <c r="D281" s="147" t="s">
        <v>777</v>
      </c>
      <c r="E281" s="147" t="s">
        <v>259</v>
      </c>
      <c r="F281" s="48">
        <v>1</v>
      </c>
      <c r="G281" s="149" t="s">
        <v>705</v>
      </c>
      <c r="H281" s="147" t="s">
        <v>706</v>
      </c>
      <c r="I281" s="10">
        <v>8700</v>
      </c>
      <c r="J281" s="25"/>
      <c r="K281" s="25"/>
      <c r="L281" s="24"/>
      <c r="M281" s="25"/>
      <c r="N281" s="25"/>
      <c r="O281" s="25"/>
      <c r="P281" s="25"/>
      <c r="Q281" s="25"/>
      <c r="R281" s="25"/>
      <c r="S281" s="25"/>
      <c r="T281" s="25"/>
      <c r="U281" s="25"/>
    </row>
    <row r="282" spans="1:21" ht="60" x14ac:dyDescent="0.25">
      <c r="A282" s="183" t="str">
        <f>'3 priedo 1 lentele'!A282</f>
        <v>2.4.2.1.23</v>
      </c>
      <c r="B282" s="272" t="str">
        <f>'3 priedo 1 lentele'!B282</f>
        <v>R026609-270000-0023</v>
      </c>
      <c r="C282" s="28" t="str">
        <f>'3 priedo 1 lentele'!C282</f>
        <v>UAB „Vita Longa“ teikiamų paslaugų efektyvumo didinimas</v>
      </c>
      <c r="D282" s="147" t="s">
        <v>777</v>
      </c>
      <c r="E282" s="147" t="s">
        <v>259</v>
      </c>
      <c r="F282" s="48">
        <v>1</v>
      </c>
      <c r="G282" s="149" t="s">
        <v>705</v>
      </c>
      <c r="H282" s="147" t="s">
        <v>706</v>
      </c>
      <c r="I282" s="10">
        <v>8591</v>
      </c>
      <c r="J282" s="25"/>
      <c r="K282" s="25"/>
      <c r="L282" s="24"/>
      <c r="M282" s="25"/>
      <c r="N282" s="25"/>
      <c r="O282" s="25"/>
      <c r="P282" s="25"/>
      <c r="Q282" s="25"/>
      <c r="R282" s="25"/>
      <c r="S282" s="25"/>
      <c r="T282" s="25"/>
      <c r="U282" s="25"/>
    </row>
    <row r="283" spans="1:21" ht="60" x14ac:dyDescent="0.25">
      <c r="A283" s="183" t="str">
        <f>'3 priedo 1 lentele'!A283</f>
        <v>2.4.2.1.24</v>
      </c>
      <c r="B283" s="272" t="str">
        <f>'3 priedo 1 lentele'!B283</f>
        <v>R026609-270000-0024</v>
      </c>
      <c r="C283" s="28" t="str">
        <f>'3 priedo 1 lentele'!C283</f>
        <v>UAB „MEDGINTRAS“ teikiamų paslaugų efektyvumo didinimas</v>
      </c>
      <c r="D283" s="147" t="s">
        <v>777</v>
      </c>
      <c r="E283" s="147" t="s">
        <v>259</v>
      </c>
      <c r="F283" s="48">
        <v>1</v>
      </c>
      <c r="G283" s="149" t="s">
        <v>705</v>
      </c>
      <c r="H283" s="147" t="s">
        <v>706</v>
      </c>
      <c r="I283" s="10">
        <v>5971</v>
      </c>
      <c r="J283" s="25"/>
      <c r="K283" s="25"/>
      <c r="L283" s="24"/>
      <c r="M283" s="25"/>
      <c r="N283" s="25"/>
      <c r="O283" s="25"/>
      <c r="P283" s="25"/>
      <c r="Q283" s="25"/>
      <c r="R283" s="25"/>
      <c r="S283" s="25"/>
      <c r="T283" s="25"/>
      <c r="U283" s="25"/>
    </row>
    <row r="284" spans="1:21" ht="60" x14ac:dyDescent="0.25">
      <c r="A284" s="183" t="str">
        <f>'3 priedo 1 lentele'!A284</f>
        <v>2.4.2.1.25</v>
      </c>
      <c r="B284" s="272" t="str">
        <f>'3 priedo 1 lentele'!B284</f>
        <v>R026609-270000-0025</v>
      </c>
      <c r="C284" s="28" t="str">
        <f>'3 priedo 1 lentele'!C284</f>
        <v>Pirminės asmens sveikatos priežiūros veiklos efektyvumo didinimas UAB „Signata“ poliklinikoje</v>
      </c>
      <c r="D284" s="147" t="s">
        <v>777</v>
      </c>
      <c r="E284" s="147" t="s">
        <v>259</v>
      </c>
      <c r="F284" s="48">
        <v>1</v>
      </c>
      <c r="G284" s="149" t="s">
        <v>705</v>
      </c>
      <c r="H284" s="147" t="s">
        <v>706</v>
      </c>
      <c r="I284" s="10">
        <v>2294</v>
      </c>
      <c r="J284" s="25"/>
      <c r="K284" s="25"/>
      <c r="L284" s="24"/>
      <c r="M284" s="25"/>
      <c r="N284" s="25"/>
      <c r="O284" s="25"/>
      <c r="P284" s="25"/>
      <c r="Q284" s="25"/>
      <c r="R284" s="25"/>
      <c r="S284" s="25"/>
      <c r="T284" s="25"/>
      <c r="U284" s="25"/>
    </row>
    <row r="285" spans="1:21" ht="60" x14ac:dyDescent="0.25">
      <c r="A285" s="183" t="str">
        <f>'3 priedo 1 lentele'!A285</f>
        <v>2.4.2.1.26</v>
      </c>
      <c r="B285" s="272" t="str">
        <f>'3 priedo 1 lentele'!B285</f>
        <v>R026609-270000-0026</v>
      </c>
      <c r="C285" s="28" t="str">
        <f>'3 priedo 1 lentele'!C285</f>
        <v>IĮ Jūsų šeimos klinikos teikiamų paslaugų efektyvumo didinimas</v>
      </c>
      <c r="D285" s="147" t="s">
        <v>777</v>
      </c>
      <c r="E285" s="147" t="s">
        <v>259</v>
      </c>
      <c r="F285" s="48">
        <v>1</v>
      </c>
      <c r="G285" s="149" t="s">
        <v>705</v>
      </c>
      <c r="H285" s="147" t="s">
        <v>706</v>
      </c>
      <c r="I285" s="10">
        <v>3230</v>
      </c>
      <c r="J285" s="25"/>
      <c r="K285" s="25"/>
      <c r="L285" s="24"/>
      <c r="M285" s="25"/>
      <c r="N285" s="25"/>
      <c r="O285" s="25"/>
      <c r="P285" s="25"/>
      <c r="Q285" s="25"/>
      <c r="R285" s="25"/>
      <c r="S285" s="25"/>
      <c r="T285" s="25"/>
      <c r="U285" s="25"/>
    </row>
    <row r="286" spans="1:21" ht="72" x14ac:dyDescent="0.25">
      <c r="A286" s="183" t="str">
        <f>'3 priedo 1 lentele'!A286</f>
        <v>2.4.2.1.27</v>
      </c>
      <c r="B286" s="272" t="str">
        <f>'3 priedo 1 lentele'!B286</f>
        <v>R026609-270000-0027</v>
      </c>
      <c r="C286" s="28" t="str">
        <f>'3 priedo 1 lentele'!C286</f>
        <v>Uždarosios akcinės bendrovės „Bendrosios medicinos praktika“ teikiamų pirminės asmens sveikatos priežiūros paslaugų efektyvumo didinimas</v>
      </c>
      <c r="D286" s="147" t="s">
        <v>777</v>
      </c>
      <c r="E286" s="147" t="s">
        <v>259</v>
      </c>
      <c r="F286" s="48">
        <v>1</v>
      </c>
      <c r="G286" s="149" t="s">
        <v>705</v>
      </c>
      <c r="H286" s="147" t="s">
        <v>706</v>
      </c>
      <c r="I286" s="10">
        <v>3138</v>
      </c>
      <c r="J286" s="25"/>
      <c r="K286" s="25"/>
      <c r="L286" s="24"/>
      <c r="M286" s="25"/>
      <c r="N286" s="25"/>
      <c r="O286" s="25"/>
      <c r="P286" s="25"/>
      <c r="Q286" s="25"/>
      <c r="R286" s="25"/>
      <c r="S286" s="25"/>
      <c r="T286" s="25"/>
      <c r="U286" s="25"/>
    </row>
    <row r="287" spans="1:21" ht="60" x14ac:dyDescent="0.25">
      <c r="A287" s="183" t="str">
        <f>'3 priedo 1 lentele'!A287</f>
        <v>2.4.2.1.28</v>
      </c>
      <c r="B287" s="272" t="str">
        <f>'3 priedo 1 lentele'!B287</f>
        <v>R026609-270000-0028</v>
      </c>
      <c r="C287" s="28" t="str">
        <f>'3 priedo 1 lentele'!C287</f>
        <v>UAB „Pasirink“ teikiamų paslaugų efektyvumo didinimas</v>
      </c>
      <c r="D287" s="147" t="s">
        <v>777</v>
      </c>
      <c r="E287" s="147" t="s">
        <v>259</v>
      </c>
      <c r="F287" s="48">
        <v>1</v>
      </c>
      <c r="G287" s="149" t="s">
        <v>705</v>
      </c>
      <c r="H287" s="147" t="s">
        <v>706</v>
      </c>
      <c r="I287" s="10">
        <v>2075</v>
      </c>
      <c r="J287" s="25"/>
      <c r="K287" s="25"/>
      <c r="L287" s="24"/>
      <c r="M287" s="25"/>
      <c r="N287" s="25"/>
      <c r="O287" s="25"/>
      <c r="P287" s="25"/>
      <c r="Q287" s="25"/>
      <c r="R287" s="25"/>
      <c r="S287" s="25"/>
      <c r="T287" s="25"/>
      <c r="U287" s="25"/>
    </row>
    <row r="288" spans="1:21" ht="60" x14ac:dyDescent="0.25">
      <c r="A288" s="183" t="str">
        <f>'3 priedo 1 lentele'!A288</f>
        <v>2.4.2.1.29</v>
      </c>
      <c r="B288" s="272" t="str">
        <f>'3 priedo 1 lentele'!B288</f>
        <v>R026609-270000-0029</v>
      </c>
      <c r="C288" s="28" t="str">
        <f>'3 priedo 1 lentele'!C288</f>
        <v>Pirminės asmens sveikatos priežiūros veiklos efektyvumo didinimas UAB Aušros medicinos centre</v>
      </c>
      <c r="D288" s="147" t="s">
        <v>777</v>
      </c>
      <c r="E288" s="147" t="s">
        <v>259</v>
      </c>
      <c r="F288" s="48">
        <v>1</v>
      </c>
      <c r="G288" s="149" t="s">
        <v>705</v>
      </c>
      <c r="H288" s="147" t="s">
        <v>706</v>
      </c>
      <c r="I288" s="10">
        <v>2127</v>
      </c>
      <c r="J288" s="25"/>
      <c r="K288" s="25"/>
      <c r="L288" s="24"/>
      <c r="M288" s="25"/>
      <c r="N288" s="25"/>
      <c r="O288" s="25"/>
      <c r="P288" s="25"/>
      <c r="Q288" s="25"/>
      <c r="R288" s="25"/>
      <c r="S288" s="25"/>
      <c r="T288" s="25"/>
      <c r="U288" s="25"/>
    </row>
    <row r="289" spans="1:21" ht="60" x14ac:dyDescent="0.25">
      <c r="A289" s="183" t="str">
        <f>'3 priedo 1 lentele'!A289</f>
        <v>2.4.2.1.30</v>
      </c>
      <c r="B289" s="272" t="str">
        <f>'3 priedo 1 lentele'!B289</f>
        <v>R026609-270000-0030</v>
      </c>
      <c r="C289" s="183" t="str">
        <f>'3 priedo 1 lentele'!C289</f>
        <v>UAB „Ave vita“ klinikos teikiamų pirminės asmens sveikatos priežiūros paslaugų efektyvumo didinimas</v>
      </c>
      <c r="D289" s="147" t="s">
        <v>777</v>
      </c>
      <c r="E289" s="147" t="s">
        <v>259</v>
      </c>
      <c r="F289" s="48">
        <v>1</v>
      </c>
      <c r="G289" s="149" t="s">
        <v>705</v>
      </c>
      <c r="H289" s="147" t="s">
        <v>706</v>
      </c>
      <c r="I289" s="10">
        <v>2444</v>
      </c>
      <c r="J289" s="25"/>
      <c r="K289" s="25"/>
      <c r="L289" s="24"/>
      <c r="M289" s="25"/>
      <c r="N289" s="25"/>
      <c r="O289" s="25"/>
      <c r="P289" s="25"/>
      <c r="Q289" s="25"/>
      <c r="R289" s="25"/>
      <c r="S289" s="25"/>
      <c r="T289" s="25"/>
      <c r="U289" s="25"/>
    </row>
    <row r="290" spans="1:21" ht="60" x14ac:dyDescent="0.25">
      <c r="A290" s="183" t="str">
        <f>'3 priedo 1 lentele'!A290</f>
        <v>2.4.2.1.31</v>
      </c>
      <c r="B290" s="272" t="str">
        <f>'3 priedo 1 lentele'!B290</f>
        <v>R026609-270000-0031</v>
      </c>
      <c r="C290" s="28" t="str">
        <f>'3 priedo 1 lentele'!C290</f>
        <v>Pirminės asmens sveikatos priežiūros veiklos efektyvumo didinimas UAB „Ars medica“ aptarnaujamoje teritorijoje Kaune</v>
      </c>
      <c r="D290" s="147" t="s">
        <v>777</v>
      </c>
      <c r="E290" s="147" t="s">
        <v>259</v>
      </c>
      <c r="F290" s="48">
        <v>1</v>
      </c>
      <c r="G290" s="149" t="s">
        <v>705</v>
      </c>
      <c r="H290" s="147" t="s">
        <v>706</v>
      </c>
      <c r="I290" s="10">
        <v>2488</v>
      </c>
      <c r="J290" s="25"/>
      <c r="K290" s="25"/>
      <c r="L290" s="24"/>
      <c r="M290" s="25"/>
      <c r="N290" s="25"/>
      <c r="O290" s="25"/>
      <c r="P290" s="25"/>
      <c r="Q290" s="25"/>
      <c r="R290" s="25"/>
      <c r="S290" s="25"/>
      <c r="T290" s="25"/>
      <c r="U290" s="25"/>
    </row>
    <row r="291" spans="1:21" ht="60" x14ac:dyDescent="0.25">
      <c r="A291" s="183" t="str">
        <f>'3 priedo 1 lentele'!A291</f>
        <v>2.4.2.1.32</v>
      </c>
      <c r="B291" s="272" t="str">
        <f>'3 priedo 1 lentele'!B291</f>
        <v>R026609-270000-0032</v>
      </c>
      <c r="C291" s="28" t="str">
        <f>'3 priedo 1 lentele'!C291</f>
        <v>UAB „Sveikatos ratas“ pirminės ambulatorinės asmens sveikatos priežiūros veiklos efektyvumo gerinimas</v>
      </c>
      <c r="D291" s="147" t="s">
        <v>777</v>
      </c>
      <c r="E291" s="147" t="s">
        <v>259</v>
      </c>
      <c r="F291" s="48">
        <v>1</v>
      </c>
      <c r="G291" s="149" t="s">
        <v>705</v>
      </c>
      <c r="H291" s="147" t="s">
        <v>706</v>
      </c>
      <c r="I291" s="10">
        <v>2654</v>
      </c>
      <c r="J291" s="25"/>
      <c r="K291" s="25"/>
      <c r="L291" s="24"/>
      <c r="M291" s="25"/>
      <c r="N291" s="25"/>
      <c r="O291" s="25"/>
      <c r="P291" s="25"/>
      <c r="Q291" s="25"/>
      <c r="R291" s="25"/>
      <c r="S291" s="25"/>
      <c r="T291" s="25"/>
      <c r="U291" s="25"/>
    </row>
    <row r="292" spans="1:21" ht="60" x14ac:dyDescent="0.25">
      <c r="A292" s="183" t="str">
        <f>'3 priedo 1 lentele'!A292</f>
        <v>2.4.2.1.33</v>
      </c>
      <c r="B292" s="272" t="str">
        <f>'3 priedo 1 lentele'!B292</f>
        <v>R026609-270000-0033</v>
      </c>
      <c r="C292" s="28" t="str">
        <f>'3 priedo 1 lentele'!C292</f>
        <v>UAB ŠEIMOS MEDICINOS CENTRO „VIVAT VITA“ teikiamų paslaugų efektyvumo didinimas</v>
      </c>
      <c r="D292" s="147" t="s">
        <v>777</v>
      </c>
      <c r="E292" s="147" t="s">
        <v>259</v>
      </c>
      <c r="F292" s="48">
        <v>1</v>
      </c>
      <c r="G292" s="149" t="s">
        <v>705</v>
      </c>
      <c r="H292" s="147" t="s">
        <v>706</v>
      </c>
      <c r="I292" s="10">
        <v>1448</v>
      </c>
      <c r="J292" s="25"/>
      <c r="K292" s="25"/>
      <c r="L292" s="24"/>
      <c r="M292" s="25"/>
      <c r="N292" s="25"/>
      <c r="O292" s="25"/>
      <c r="P292" s="25"/>
      <c r="Q292" s="25"/>
      <c r="R292" s="25"/>
      <c r="S292" s="25"/>
      <c r="T292" s="25"/>
      <c r="U292" s="25"/>
    </row>
    <row r="293" spans="1:21" ht="60" x14ac:dyDescent="0.25">
      <c r="A293" s="183" t="str">
        <f>'3 priedo 1 lentele'!A293</f>
        <v>2.4.2.1.34</v>
      </c>
      <c r="B293" s="272" t="str">
        <f>'3 priedo 1 lentele'!B293</f>
        <v>R026609-270000-0034</v>
      </c>
      <c r="C293" s="28" t="str">
        <f>'3 priedo 1 lentele'!C293</f>
        <v>UAB „Eikime kartu“ teikiamų paslaugų efektyvumo didinimas</v>
      </c>
      <c r="D293" s="147" t="s">
        <v>777</v>
      </c>
      <c r="E293" s="147" t="s">
        <v>259</v>
      </c>
      <c r="F293" s="48">
        <v>1</v>
      </c>
      <c r="G293" s="149" t="s">
        <v>705</v>
      </c>
      <c r="H293" s="147" t="s">
        <v>706</v>
      </c>
      <c r="I293" s="10">
        <v>1616</v>
      </c>
      <c r="J293" s="25"/>
      <c r="K293" s="25"/>
      <c r="L293" s="24"/>
      <c r="M293" s="25"/>
      <c r="N293" s="25"/>
      <c r="O293" s="25"/>
      <c r="P293" s="25"/>
      <c r="Q293" s="25"/>
      <c r="R293" s="25"/>
      <c r="S293" s="25"/>
      <c r="T293" s="25"/>
      <c r="U293" s="25"/>
    </row>
    <row r="294" spans="1:21" ht="60" x14ac:dyDescent="0.25">
      <c r="A294" s="183" t="str">
        <f>'3 priedo 1 lentele'!A294</f>
        <v>2.4.2.1.35</v>
      </c>
      <c r="B294" s="272" t="str">
        <f>'3 priedo 1 lentele'!B294</f>
        <v>R026609-270000-0035</v>
      </c>
      <c r="C294" s="28" t="str">
        <f>'3 priedo 1 lentele'!C294</f>
        <v>UAB Panemunės šeimos sveikatos centro teikiamų paslaugų efektyvumo didinimas</v>
      </c>
      <c r="D294" s="147" t="s">
        <v>777</v>
      </c>
      <c r="E294" s="147" t="s">
        <v>259</v>
      </c>
      <c r="F294" s="48">
        <v>1</v>
      </c>
      <c r="G294" s="149" t="s">
        <v>705</v>
      </c>
      <c r="H294" s="147" t="s">
        <v>706</v>
      </c>
      <c r="I294" s="10">
        <v>1673</v>
      </c>
      <c r="J294" s="25"/>
      <c r="K294" s="25"/>
      <c r="L294" s="24"/>
      <c r="M294" s="25"/>
      <c r="N294" s="25"/>
      <c r="O294" s="25"/>
      <c r="P294" s="25"/>
      <c r="Q294" s="25"/>
      <c r="R294" s="25"/>
      <c r="S294" s="25"/>
      <c r="T294" s="25"/>
      <c r="U294" s="25"/>
    </row>
    <row r="295" spans="1:21" ht="60" x14ac:dyDescent="0.25">
      <c r="A295" s="183" t="str">
        <f>'3 priedo 1 lentele'!A295</f>
        <v>2.4.2.1.36</v>
      </c>
      <c r="B295" s="272" t="str">
        <f>'3 priedo 1 lentele'!B295</f>
        <v>R026609-270000-0036</v>
      </c>
      <c r="C295" s="28" t="str">
        <f>'3 priedo 1 lentele'!C295</f>
        <v>UAB „Marių klinika“ teikiamų paslaugų efektyvumo didinimas</v>
      </c>
      <c r="D295" s="147" t="s">
        <v>777</v>
      </c>
      <c r="E295" s="147" t="s">
        <v>259</v>
      </c>
      <c r="F295" s="48">
        <v>1</v>
      </c>
      <c r="G295" s="149" t="s">
        <v>705</v>
      </c>
      <c r="H295" s="147" t="s">
        <v>706</v>
      </c>
      <c r="I295" s="10">
        <v>1074</v>
      </c>
      <c r="J295" s="25"/>
      <c r="K295" s="25"/>
      <c r="L295" s="24"/>
      <c r="M295" s="25"/>
      <c r="N295" s="25"/>
      <c r="O295" s="25"/>
      <c r="P295" s="25"/>
      <c r="Q295" s="25"/>
      <c r="R295" s="25"/>
      <c r="S295" s="25"/>
      <c r="T295" s="25"/>
      <c r="U295" s="25"/>
    </row>
    <row r="296" spans="1:21" ht="60" x14ac:dyDescent="0.25">
      <c r="A296" s="183" t="str">
        <f>'3 priedo 1 lentele'!A296</f>
        <v>2.4.2.1.37</v>
      </c>
      <c r="B296" s="272" t="str">
        <f>'3 priedo 1 lentele'!B296</f>
        <v>R026609-270000-0038</v>
      </c>
      <c r="C296" s="28" t="str">
        <f>'3 priedo 1 lentele'!C296</f>
        <v>UAB Romainių šeimos klinikos Kauno mieste veiklos efektyvumo didinimas.</v>
      </c>
      <c r="D296" s="147" t="s">
        <v>777</v>
      </c>
      <c r="E296" s="147" t="s">
        <v>259</v>
      </c>
      <c r="F296" s="48">
        <v>1</v>
      </c>
      <c r="G296" s="149" t="s">
        <v>705</v>
      </c>
      <c r="H296" s="147" t="s">
        <v>706</v>
      </c>
      <c r="I296" s="10">
        <v>1363</v>
      </c>
      <c r="J296" s="25"/>
      <c r="K296" s="25"/>
      <c r="L296" s="24"/>
      <c r="M296" s="25"/>
      <c r="N296" s="25"/>
      <c r="O296" s="25"/>
      <c r="P296" s="25"/>
      <c r="Q296" s="25"/>
      <c r="R296" s="25"/>
      <c r="S296" s="25"/>
      <c r="T296" s="25"/>
      <c r="U296" s="25"/>
    </row>
    <row r="297" spans="1:21" ht="60" x14ac:dyDescent="0.25">
      <c r="A297" s="183" t="str">
        <f>'3 priedo 1 lentele'!A297</f>
        <v>2.4.2.1.38</v>
      </c>
      <c r="B297" s="272" t="str">
        <f>'3 priedo 1 lentele'!B297</f>
        <v>R026609-270000-0039</v>
      </c>
      <c r="C297" s="28" t="str">
        <f>'3 priedo 1 lentele'!C297</f>
        <v>V. Rožukienės Ąžuolyno šeimos sveikatos centro teikiamų paslaugų efektyvumo didinimas</v>
      </c>
      <c r="D297" s="147" t="s">
        <v>777</v>
      </c>
      <c r="E297" s="147" t="s">
        <v>259</v>
      </c>
      <c r="F297" s="48">
        <v>1</v>
      </c>
      <c r="G297" s="149" t="s">
        <v>705</v>
      </c>
      <c r="H297" s="147" t="s">
        <v>706</v>
      </c>
      <c r="I297" s="10">
        <v>1049</v>
      </c>
      <c r="J297" s="25"/>
      <c r="K297" s="25"/>
      <c r="L297" s="24"/>
      <c r="M297" s="25"/>
      <c r="N297" s="25"/>
      <c r="O297" s="25"/>
      <c r="P297" s="25"/>
      <c r="Q297" s="25"/>
      <c r="R297" s="25"/>
      <c r="S297" s="25"/>
      <c r="T297" s="25"/>
      <c r="U297" s="25"/>
    </row>
    <row r="298" spans="1:21" ht="60" x14ac:dyDescent="0.25">
      <c r="A298" s="183" t="str">
        <f>'3 priedo 1 lentele'!A298</f>
        <v>2.4.2.1.39</v>
      </c>
      <c r="B298" s="272" t="str">
        <f>'3 priedo 1 lentele'!B298</f>
        <v>R026609-270000-0040</v>
      </c>
      <c r="C298" s="28" t="str">
        <f>'3 priedo 1 lentele'!C298</f>
        <v>Pirminės asmens sveikatos priežiūros veiklos efektyvumo didinimas UAB „Rasos klinika“</v>
      </c>
      <c r="D298" s="147" t="s">
        <v>777</v>
      </c>
      <c r="E298" s="147" t="s">
        <v>259</v>
      </c>
      <c r="F298" s="48">
        <v>1</v>
      </c>
      <c r="G298" s="149" t="s">
        <v>705</v>
      </c>
      <c r="H298" s="147" t="s">
        <v>706</v>
      </c>
      <c r="I298" s="10">
        <v>542</v>
      </c>
      <c r="J298" s="25"/>
      <c r="K298" s="25"/>
      <c r="L298" s="24"/>
      <c r="M298" s="25"/>
      <c r="N298" s="25"/>
      <c r="O298" s="25"/>
      <c r="P298" s="25"/>
      <c r="Q298" s="25"/>
      <c r="R298" s="25"/>
      <c r="S298" s="25"/>
      <c r="T298" s="25"/>
      <c r="U298" s="25"/>
    </row>
    <row r="299" spans="1:21" ht="60" x14ac:dyDescent="0.25">
      <c r="A299" s="183" t="str">
        <f>'3 priedo 1 lentele'!A299</f>
        <v>2.4.2.1.40</v>
      </c>
      <c r="B299" s="272" t="str">
        <f>'3 priedo 1 lentele'!B299</f>
        <v>R026609-270000-0041</v>
      </c>
      <c r="C299" s="28" t="str">
        <f>'3 priedo 1 lentele'!C299</f>
        <v>V. Šimkaus šeimos medicinos centro teikiamų paslaugų efektyvumo didinimas</v>
      </c>
      <c r="D299" s="147" t="s">
        <v>777</v>
      </c>
      <c r="E299" s="147" t="s">
        <v>259</v>
      </c>
      <c r="F299" s="48">
        <v>1</v>
      </c>
      <c r="G299" s="149" t="s">
        <v>705</v>
      </c>
      <c r="H299" s="147" t="s">
        <v>706</v>
      </c>
      <c r="I299" s="10">
        <v>377</v>
      </c>
      <c r="J299" s="25"/>
      <c r="K299" s="25"/>
      <c r="L299" s="24"/>
      <c r="M299" s="25"/>
      <c r="N299" s="25"/>
      <c r="O299" s="25"/>
      <c r="P299" s="25"/>
      <c r="Q299" s="25"/>
      <c r="R299" s="25"/>
      <c r="S299" s="25"/>
      <c r="T299" s="25"/>
      <c r="U299" s="25"/>
    </row>
    <row r="300" spans="1:21" ht="60" x14ac:dyDescent="0.25">
      <c r="A300" s="183" t="str">
        <f>'3 priedo 1 lentele'!A300</f>
        <v>2.4.2.1.41</v>
      </c>
      <c r="B300" s="272" t="str">
        <f>'3 priedo 1 lentele'!B300</f>
        <v>R026609-270000-0042</v>
      </c>
      <c r="C300" s="28" t="str">
        <f>'3 priedo 1 lentele'!C300</f>
        <v>Pirminės asmens sveikatos priežiūros veiklos efektyvumo didinimas  D.Vaikšnienės šeimos klinikoje</v>
      </c>
      <c r="D300" s="147" t="s">
        <v>777</v>
      </c>
      <c r="E300" s="147" t="s">
        <v>259</v>
      </c>
      <c r="F300" s="48">
        <v>1</v>
      </c>
      <c r="G300" s="149" t="s">
        <v>705</v>
      </c>
      <c r="H300" s="147" t="s">
        <v>706</v>
      </c>
      <c r="I300" s="10">
        <v>408</v>
      </c>
      <c r="J300" s="25"/>
      <c r="K300" s="25"/>
      <c r="L300" s="24"/>
      <c r="M300" s="25"/>
      <c r="N300" s="25"/>
      <c r="O300" s="25"/>
      <c r="P300" s="25"/>
      <c r="Q300" s="25"/>
      <c r="R300" s="25"/>
      <c r="S300" s="25"/>
      <c r="T300" s="25"/>
      <c r="U300" s="25"/>
    </row>
    <row r="301" spans="1:21" ht="60" x14ac:dyDescent="0.25">
      <c r="A301" s="183" t="str">
        <f>'3 priedo 1 lentele'!A301</f>
        <v>2.4.2.1.42</v>
      </c>
      <c r="B301" s="272" t="str">
        <f>'3 priedo 1 lentele'!B301</f>
        <v>R026609-270000-0043</v>
      </c>
      <c r="C301" s="28" t="str">
        <f>'3 priedo 1 lentele'!C301</f>
        <v xml:space="preserve">Priklausomybės nuo opioidų pakaitinio gydymo kabinetų įrengimas UAB Baltijos psichikos sveikatos centre </v>
      </c>
      <c r="D301" s="147" t="s">
        <v>777</v>
      </c>
      <c r="E301" s="147" t="s">
        <v>259</v>
      </c>
      <c r="F301" s="48">
        <v>1</v>
      </c>
      <c r="G301" s="149" t="s">
        <v>705</v>
      </c>
      <c r="H301" s="147" t="s">
        <v>706</v>
      </c>
      <c r="I301" s="10">
        <v>0</v>
      </c>
      <c r="J301" s="25"/>
      <c r="K301" s="25"/>
      <c r="L301" s="24"/>
      <c r="M301" s="25"/>
      <c r="N301" s="25"/>
      <c r="O301" s="25"/>
      <c r="P301" s="25"/>
      <c r="Q301" s="25"/>
      <c r="R301" s="25"/>
      <c r="S301" s="25"/>
      <c r="T301" s="25"/>
      <c r="U301" s="25"/>
    </row>
    <row r="302" spans="1:21" ht="60" x14ac:dyDescent="0.25">
      <c r="A302" s="183" t="str">
        <f>'3 priedo 1 lentele'!A302</f>
        <v>2.4.2.1.43</v>
      </c>
      <c r="B302" s="272" t="str">
        <f>'3 priedo 1 lentele'!B302</f>
        <v>R026609-270000-0044</v>
      </c>
      <c r="C302" s="28" t="str">
        <f>'3 priedo 1 lentele'!C302</f>
        <v>Pirminės asmens sveikatos priežiūros veiklos efektyvumo didinimas Kauno klinikose</v>
      </c>
      <c r="D302" s="147" t="s">
        <v>777</v>
      </c>
      <c r="E302" s="147" t="s">
        <v>259</v>
      </c>
      <c r="F302" s="48">
        <v>1</v>
      </c>
      <c r="G302" s="149" t="s">
        <v>705</v>
      </c>
      <c r="H302" s="147" t="s">
        <v>706</v>
      </c>
      <c r="I302" s="10">
        <v>6046</v>
      </c>
      <c r="J302" s="25"/>
      <c r="K302" s="25"/>
      <c r="L302" s="24"/>
      <c r="M302" s="25"/>
      <c r="N302" s="25"/>
      <c r="O302" s="25"/>
      <c r="P302" s="25"/>
      <c r="Q302" s="25"/>
      <c r="R302" s="25"/>
      <c r="S302" s="25"/>
      <c r="T302" s="25"/>
      <c r="U302" s="25"/>
    </row>
    <row r="303" spans="1:21" ht="24" x14ac:dyDescent="0.25">
      <c r="A303" s="244" t="str">
        <f>'3 priedo 1 lentele'!A303</f>
        <v>2.4.2.2.</v>
      </c>
      <c r="B303" s="252">
        <f>'3 priedo 1 lentele'!B303</f>
        <v>0</v>
      </c>
      <c r="C303" s="244" t="str">
        <f>'3 priedo 1 lentele'!C303</f>
        <v xml:space="preserve">Priemonė: E- sveikatos paslaugų plėtra </v>
      </c>
      <c r="D303" s="267"/>
      <c r="E303" s="267"/>
      <c r="F303" s="268"/>
      <c r="G303" s="269"/>
      <c r="H303" s="267"/>
      <c r="I303" s="269"/>
      <c r="J303" s="267"/>
      <c r="K303" s="267"/>
      <c r="L303" s="269"/>
      <c r="M303" s="267"/>
      <c r="N303" s="267"/>
      <c r="O303" s="267"/>
      <c r="P303" s="267"/>
      <c r="Q303" s="267"/>
      <c r="R303" s="267"/>
      <c r="S303" s="267"/>
      <c r="T303" s="267"/>
      <c r="U303" s="267"/>
    </row>
    <row r="304" spans="1:21" ht="36" x14ac:dyDescent="0.25">
      <c r="A304" s="244" t="str">
        <f>'3 priedo 1 lentele'!A304</f>
        <v>2.4.2.3.</v>
      </c>
      <c r="B304" s="252">
        <f>'3 priedo 1 lentele'!B304</f>
        <v>0</v>
      </c>
      <c r="C304" s="244" t="str">
        <f>'3 priedo 1 lentele'!C304</f>
        <v>Priemonė: Ligų prevencijos, sveikatos priežiūros programų plėtra</v>
      </c>
      <c r="D304" s="267"/>
      <c r="E304" s="267"/>
      <c r="F304" s="268"/>
      <c r="G304" s="269"/>
      <c r="H304" s="267"/>
      <c r="I304" s="269"/>
      <c r="J304" s="267"/>
      <c r="K304" s="267"/>
      <c r="L304" s="269"/>
      <c r="M304" s="267"/>
      <c r="N304" s="267"/>
      <c r="O304" s="267"/>
      <c r="P304" s="267"/>
      <c r="Q304" s="267"/>
      <c r="R304" s="267"/>
      <c r="S304" s="267"/>
      <c r="T304" s="267"/>
      <c r="U304" s="267"/>
    </row>
    <row r="305" spans="1:21" ht="96" x14ac:dyDescent="0.25">
      <c r="A305" s="183" t="str">
        <f>'3 priedo 1 lentele'!A305</f>
        <v>2.4.2.3.1</v>
      </c>
      <c r="B305" s="272" t="str">
        <f>'3 priedo 1 lentele'!B305</f>
        <v>R026615-470000-0001</v>
      </c>
      <c r="C305" s="23" t="str">
        <f>'3 priedo 1 lentele'!C305</f>
        <v>Ambulatorinių sveikatos priežiūros paslaugų prieinamumo tuberkulioze sergantiems asmenims gerinimas Prienų rajone</v>
      </c>
      <c r="D305" s="147" t="s">
        <v>1239</v>
      </c>
      <c r="E305" s="147" t="s">
        <v>1240</v>
      </c>
      <c r="F305" s="148">
        <v>26</v>
      </c>
      <c r="G305" s="24"/>
      <c r="H305" s="25"/>
      <c r="I305" s="24"/>
      <c r="J305" s="25"/>
      <c r="K305" s="25"/>
      <c r="L305" s="24"/>
      <c r="M305" s="25"/>
      <c r="N305" s="25"/>
      <c r="O305" s="25"/>
      <c r="P305" s="25"/>
      <c r="Q305" s="25"/>
      <c r="R305" s="25"/>
      <c r="S305" s="25"/>
      <c r="T305" s="25"/>
      <c r="U305" s="25"/>
    </row>
    <row r="306" spans="1:21" ht="96" x14ac:dyDescent="0.25">
      <c r="A306" s="183" t="str">
        <f>'3 priedo 1 lentele'!A306</f>
        <v>2.4.2.3.2</v>
      </c>
      <c r="B306" s="272" t="str">
        <f>'3 priedo 1 lentele'!B306</f>
        <v>R026615-470000-0002</v>
      </c>
      <c r="C306" s="23" t="str">
        <f>'3 priedo 1 lentele'!C306</f>
        <v>Priemonių, gerinančių ambulatorinių sveikatos priežiūros paslaugų prieinamumą tuberkulioze sergantiems asmenims, įgyvendinimas Kaišiadorių rajone</v>
      </c>
      <c r="D306" s="147" t="s">
        <v>1239</v>
      </c>
      <c r="E306" s="147" t="s">
        <v>1240</v>
      </c>
      <c r="F306" s="148">
        <v>26</v>
      </c>
      <c r="G306" s="24"/>
      <c r="H306" s="25"/>
      <c r="I306" s="24"/>
      <c r="J306" s="25"/>
      <c r="K306" s="25"/>
      <c r="L306" s="24"/>
      <c r="M306" s="25"/>
      <c r="N306" s="25"/>
      <c r="O306" s="25"/>
      <c r="P306" s="25"/>
      <c r="Q306" s="25"/>
      <c r="R306" s="25"/>
      <c r="S306" s="25"/>
      <c r="T306" s="25"/>
      <c r="U306" s="25"/>
    </row>
    <row r="307" spans="1:21" ht="96" x14ac:dyDescent="0.25">
      <c r="A307" s="183" t="str">
        <f>'3 priedo 1 lentele'!A307</f>
        <v>2.4.2.3.3</v>
      </c>
      <c r="B307" s="272" t="str">
        <f>'3 priedo 1 lentele'!B307</f>
        <v>R026615-470000-0003</v>
      </c>
      <c r="C307" s="23" t="str">
        <f>'3 priedo 1 lentele'!C307</f>
        <v>Paslaugų prieinamumo gerinimas tuberkulioze sergantiems asmenims Raseinių rajone</v>
      </c>
      <c r="D307" s="147" t="s">
        <v>1239</v>
      </c>
      <c r="E307" s="147" t="s">
        <v>1240</v>
      </c>
      <c r="F307" s="148">
        <v>44</v>
      </c>
      <c r="G307" s="24"/>
      <c r="H307" s="25"/>
      <c r="I307" s="24"/>
      <c r="J307" s="25"/>
      <c r="K307" s="25"/>
      <c r="L307" s="24"/>
      <c r="M307" s="25"/>
      <c r="N307" s="25"/>
      <c r="O307" s="25"/>
      <c r="P307" s="25"/>
      <c r="Q307" s="25"/>
      <c r="R307" s="25"/>
      <c r="S307" s="25"/>
      <c r="T307" s="25"/>
      <c r="U307" s="25"/>
    </row>
    <row r="308" spans="1:21" ht="96" x14ac:dyDescent="0.25">
      <c r="A308" s="183" t="str">
        <f>'3 priedo 1 lentele'!A308</f>
        <v>2.4.2.3.4</v>
      </c>
      <c r="B308" s="272" t="str">
        <f>'3 priedo 1 lentele'!B308</f>
        <v>R026615-470000-0004</v>
      </c>
      <c r="C308" s="23" t="str">
        <f>'3 priedo 1 lentele'!C308</f>
        <v>Ambulatorinių sveikatos priežiūros paslaugų prieinamumo gerinimas Jonavos rajone tuberkulioze sergantiems asmenims</v>
      </c>
      <c r="D308" s="147" t="s">
        <v>1239</v>
      </c>
      <c r="E308" s="147" t="s">
        <v>1240</v>
      </c>
      <c r="F308" s="148">
        <v>61</v>
      </c>
      <c r="G308" s="24"/>
      <c r="H308" s="25"/>
      <c r="I308" s="24"/>
      <c r="J308" s="25"/>
      <c r="K308" s="25"/>
      <c r="L308" s="24"/>
      <c r="M308" s="25"/>
      <c r="N308" s="25"/>
      <c r="O308" s="25"/>
      <c r="P308" s="25"/>
      <c r="Q308" s="25"/>
      <c r="R308" s="25"/>
      <c r="S308" s="25"/>
      <c r="T308" s="25"/>
      <c r="U308" s="25"/>
    </row>
    <row r="309" spans="1:21" ht="96" x14ac:dyDescent="0.25">
      <c r="A309" s="183" t="str">
        <f>'3 priedo 1 lentele'!A309</f>
        <v>2.4.2.3.5</v>
      </c>
      <c r="B309" s="272" t="str">
        <f>'3 priedo 1 lentele'!B309</f>
        <v>R026615-470000-0005</v>
      </c>
      <c r="C309" s="23" t="str">
        <f>'3 priedo 1 lentele'!C309</f>
        <v>Priemonių, gerinančių ambulatorinių sveikatos priežiūros paslaugų prieinamumą tuberkulioze sergantiems asmenims, įgyvendinimas Kauno mieste</v>
      </c>
      <c r="D309" s="147" t="s">
        <v>1239</v>
      </c>
      <c r="E309" s="147" t="s">
        <v>1240</v>
      </c>
      <c r="F309" s="148">
        <v>177</v>
      </c>
      <c r="G309" s="24"/>
      <c r="H309" s="25"/>
      <c r="I309" s="24"/>
      <c r="J309" s="25"/>
      <c r="K309" s="25"/>
      <c r="L309" s="24"/>
      <c r="M309" s="25"/>
      <c r="N309" s="25"/>
      <c r="O309" s="25"/>
      <c r="P309" s="25"/>
      <c r="Q309" s="25"/>
      <c r="R309" s="25"/>
      <c r="S309" s="25"/>
      <c r="T309" s="25"/>
      <c r="U309" s="25"/>
    </row>
    <row r="310" spans="1:21" ht="96" x14ac:dyDescent="0.25">
      <c r="A310" s="183" t="str">
        <f>'3 priedo 1 lentele'!A310</f>
        <v>2.4.2.3.6</v>
      </c>
      <c r="B310" s="272" t="str">
        <f>'3 priedo 1 lentele'!B310</f>
        <v>R026615-470000-0006</v>
      </c>
      <c r="C310" s="23" t="str">
        <f>'3 priedo 1 lentele'!C310</f>
        <v>Tiesiogiai stebimo gydymo kurso tuberkulioze sergančių Kauno rajono gyventojų tęstinio gydymo užtikrinimas</v>
      </c>
      <c r="D310" s="147" t="s">
        <v>1239</v>
      </c>
      <c r="E310" s="147" t="s">
        <v>1240</v>
      </c>
      <c r="F310" s="148">
        <v>66</v>
      </c>
      <c r="G310" s="24"/>
      <c r="H310" s="25"/>
      <c r="I310" s="24"/>
      <c r="J310" s="25"/>
      <c r="K310" s="25"/>
      <c r="L310" s="24"/>
      <c r="M310" s="25"/>
      <c r="N310" s="25"/>
      <c r="O310" s="25"/>
      <c r="P310" s="25"/>
      <c r="Q310" s="25"/>
      <c r="R310" s="25"/>
      <c r="S310" s="25"/>
      <c r="T310" s="25"/>
      <c r="U310" s="25"/>
    </row>
    <row r="311" spans="1:21" ht="96" x14ac:dyDescent="0.25">
      <c r="A311" s="183" t="str">
        <f>'3 priedo 1 lentele'!A311</f>
        <v>2.4.2.3.7</v>
      </c>
      <c r="B311" s="272" t="str">
        <f>'3 priedo 1 lentele'!B311</f>
        <v>R026615-470000-0007</v>
      </c>
      <c r="C311" s="23" t="str">
        <f>'3 priedo 1 lentele'!C311</f>
        <v>Priemonių, gerinančių ambulatorinių sveikatos priežiūros paslaugų prieinamumą tuberkulioze sergantiems asmenims, įgyvendinimas Kėdainių r.</v>
      </c>
      <c r="D311" s="147" t="s">
        <v>1239</v>
      </c>
      <c r="E311" s="147" t="s">
        <v>1240</v>
      </c>
      <c r="F311" s="148">
        <v>54</v>
      </c>
      <c r="G311" s="24"/>
      <c r="H311" s="25"/>
      <c r="I311" s="24"/>
      <c r="J311" s="25"/>
      <c r="K311" s="25"/>
      <c r="L311" s="24"/>
      <c r="M311" s="25"/>
      <c r="N311" s="25"/>
      <c r="O311" s="25"/>
      <c r="P311" s="25"/>
      <c r="Q311" s="25"/>
      <c r="R311" s="25"/>
      <c r="S311" s="25"/>
      <c r="T311" s="25"/>
      <c r="U311" s="25"/>
    </row>
    <row r="312" spans="1:21" ht="84" x14ac:dyDescent="0.25">
      <c r="A312" s="223" t="str">
        <f>'3 priedo 1 lentele'!A312</f>
        <v>2.5</v>
      </c>
      <c r="B312" s="229">
        <f>'3 priedo 1 lentele'!B312</f>
        <v>0</v>
      </c>
      <c r="C312" s="223" t="str">
        <f>'3 priedo 1 lentele'!C312</f>
        <v>Tikslas: Plėtoti socialinę infrastruktūrą ir bendruomenines iniciatyvas, skirtas gyventojų gyvenimo kokybės ir gyvenamosios aplinkos gerinimui</v>
      </c>
      <c r="D312" s="78"/>
      <c r="E312" s="78"/>
      <c r="F312" s="145"/>
      <c r="G312" s="77"/>
      <c r="H312" s="78"/>
      <c r="I312" s="77"/>
      <c r="J312" s="78"/>
      <c r="K312" s="78"/>
      <c r="L312" s="77"/>
      <c r="M312" s="78"/>
      <c r="N312" s="78"/>
      <c r="O312" s="78"/>
      <c r="P312" s="78"/>
      <c r="Q312" s="78"/>
      <c r="R312" s="78"/>
      <c r="S312" s="78"/>
      <c r="T312" s="78"/>
      <c r="U312" s="78"/>
    </row>
    <row r="313" spans="1:21" ht="60" x14ac:dyDescent="0.25">
      <c r="A313" s="212" t="str">
        <f>'3 priedo 1 lentele'!A313</f>
        <v>2.5.1</v>
      </c>
      <c r="B313" s="213">
        <f>'3 priedo 1 lentele'!B313</f>
        <v>0</v>
      </c>
      <c r="C313" s="212" t="str">
        <f>'3 priedo 1 lentele'!C313</f>
        <v>Uždavinys: Atnaujinti ir plėtoti gyvenamąją, kultūros ir sporto infrastruktūrą, gerinti paslaugų kokybę</v>
      </c>
      <c r="D313" s="81"/>
      <c r="E313" s="81"/>
      <c r="F313" s="146"/>
      <c r="G313" s="80"/>
      <c r="H313" s="81"/>
      <c r="I313" s="80"/>
      <c r="J313" s="81"/>
      <c r="K313" s="81"/>
      <c r="L313" s="80"/>
      <c r="M313" s="81"/>
      <c r="N313" s="81"/>
      <c r="O313" s="81"/>
      <c r="P313" s="81"/>
      <c r="Q313" s="81"/>
      <c r="R313" s="81"/>
      <c r="S313" s="81"/>
      <c r="T313" s="81"/>
      <c r="U313" s="81"/>
    </row>
    <row r="314" spans="1:21" ht="36" x14ac:dyDescent="0.25">
      <c r="A314" s="244" t="str">
        <f>'3 priedo 1 lentele'!A314</f>
        <v>2.5.1.1.</v>
      </c>
      <c r="B314" s="252">
        <f>'3 priedo 1 lentele'!B314</f>
        <v>0</v>
      </c>
      <c r="C314" s="244" t="str">
        <f>'3 priedo 1 lentele'!C314</f>
        <v>Priemonė: Viešosios kultūros infrastruktūros modernizavimas ir plėtra</v>
      </c>
      <c r="D314" s="267"/>
      <c r="E314" s="267"/>
      <c r="F314" s="268"/>
      <c r="G314" s="269"/>
      <c r="H314" s="267"/>
      <c r="I314" s="269"/>
      <c r="J314" s="267"/>
      <c r="K314" s="267"/>
      <c r="L314" s="269"/>
      <c r="M314" s="267"/>
      <c r="N314" s="267"/>
      <c r="O314" s="267"/>
      <c r="P314" s="267"/>
      <c r="Q314" s="267"/>
      <c r="R314" s="267"/>
      <c r="S314" s="267"/>
      <c r="T314" s="267"/>
      <c r="U314" s="267"/>
    </row>
    <row r="315" spans="1:21" ht="60" x14ac:dyDescent="0.25">
      <c r="A315" s="28" t="str">
        <f>'3 priedo 1 lentele'!A315</f>
        <v>2.5.1.1.1</v>
      </c>
      <c r="B315" s="160" t="str">
        <f>'3 priedo 1 lentele'!B315</f>
        <v>R023000-023300-0002</v>
      </c>
      <c r="C315" s="28" t="str">
        <f>'3 priedo 1 lentele'!C315</f>
        <v>Pastato, esančio Bažnyčios g. 3, Domeikavoje, Kauno r.,  rekonstravimas,  pritaikant jį Domeikavos kultūros centro veiklai</v>
      </c>
      <c r="D315" s="147" t="s">
        <v>723</v>
      </c>
      <c r="E315" s="147" t="s">
        <v>724</v>
      </c>
      <c r="F315" s="48">
        <v>1</v>
      </c>
      <c r="G315" s="24"/>
      <c r="H315" s="25"/>
      <c r="I315" s="24"/>
      <c r="J315" s="25"/>
      <c r="K315" s="25"/>
      <c r="L315" s="24"/>
      <c r="M315" s="25"/>
      <c r="N315" s="25"/>
      <c r="O315" s="25"/>
      <c r="P315" s="25"/>
      <c r="Q315" s="25"/>
      <c r="R315" s="25"/>
      <c r="S315" s="25"/>
      <c r="T315" s="25"/>
      <c r="U315" s="25"/>
    </row>
    <row r="316" spans="1:21" ht="48" x14ac:dyDescent="0.25">
      <c r="A316" s="28" t="str">
        <f>'3 priedo 1 lentele'!A316</f>
        <v>2.5.1.1.2</v>
      </c>
      <c r="B316" s="160" t="str">
        <f>'3 priedo 1 lentele'!B316</f>
        <v>R023000-020000-0001</v>
      </c>
      <c r="C316" s="19" t="str">
        <f>'3 priedo 1 lentele'!C316</f>
        <v xml:space="preserve">Raseinių rajono kultūros centro Raseiniuose, Vytauto Didžiojo g. 10, rekonstravimas </v>
      </c>
      <c r="D316" s="23" t="s">
        <v>723</v>
      </c>
      <c r="E316" s="23" t="s">
        <v>724</v>
      </c>
      <c r="F316" s="148">
        <v>1</v>
      </c>
      <c r="G316" s="24"/>
      <c r="H316" s="25"/>
      <c r="I316" s="24"/>
      <c r="J316" s="25"/>
      <c r="K316" s="25"/>
      <c r="L316" s="24"/>
      <c r="M316" s="25"/>
      <c r="N316" s="25"/>
      <c r="O316" s="25"/>
      <c r="P316" s="25"/>
      <c r="Q316" s="25"/>
      <c r="R316" s="25"/>
      <c r="S316" s="25"/>
      <c r="T316" s="25"/>
      <c r="U316" s="25"/>
    </row>
    <row r="317" spans="1:21" ht="48" x14ac:dyDescent="0.25">
      <c r="A317" s="28" t="str">
        <f>'3 priedo 1 lentele'!A317</f>
        <v>2.5.1.1.3</v>
      </c>
      <c r="B317" s="160" t="str">
        <f>'3 priedo 1 lentele'!B317</f>
        <v>R023304-330000-0001</v>
      </c>
      <c r="C317" s="28" t="str">
        <f>'3 priedo 1 lentele'!C317</f>
        <v xml:space="preserve">Nacionalinio M. K. Čiurlionio dailės muziejaus padalinio M. Žilinsko dailės galerijos modernizavimas </v>
      </c>
      <c r="D317" s="25" t="s">
        <v>723</v>
      </c>
      <c r="E317" s="23" t="s">
        <v>778</v>
      </c>
      <c r="F317" s="148">
        <v>1</v>
      </c>
      <c r="G317" s="24"/>
      <c r="H317" s="25"/>
      <c r="I317" s="24"/>
      <c r="J317" s="25"/>
      <c r="K317" s="25"/>
      <c r="L317" s="24"/>
      <c r="M317" s="25"/>
      <c r="N317" s="25"/>
      <c r="O317" s="25"/>
      <c r="P317" s="25"/>
      <c r="Q317" s="25"/>
      <c r="R317" s="25"/>
      <c r="S317" s="25"/>
      <c r="T317" s="25"/>
      <c r="U317" s="25"/>
    </row>
    <row r="318" spans="1:21" ht="24" x14ac:dyDescent="0.25">
      <c r="A318" s="28" t="str">
        <f>'3 priedo 1 lentele'!A318</f>
        <v>2.5.1.1.4</v>
      </c>
      <c r="B318" s="160" t="str">
        <f>'3 priedo 1 lentele'!B318</f>
        <v>R023304-330000-0002</v>
      </c>
      <c r="C318" s="28" t="str">
        <f>'3 priedo 1 lentele'!C318</f>
        <v>Kauno apskrities viešosios bibliotekos modernizavimas</v>
      </c>
      <c r="D318" s="25" t="s">
        <v>723</v>
      </c>
      <c r="E318" s="23" t="s">
        <v>778</v>
      </c>
      <c r="F318" s="148">
        <v>1</v>
      </c>
      <c r="G318" s="24"/>
      <c r="H318" s="25"/>
      <c r="I318" s="24"/>
      <c r="J318" s="25"/>
      <c r="K318" s="25"/>
      <c r="L318" s="24"/>
      <c r="M318" s="25"/>
      <c r="N318" s="25"/>
      <c r="O318" s="25"/>
      <c r="P318" s="25"/>
      <c r="Q318" s="25"/>
      <c r="R318" s="25"/>
      <c r="S318" s="25"/>
      <c r="T318" s="25"/>
      <c r="U318" s="25"/>
    </row>
    <row r="319" spans="1:21" ht="24" x14ac:dyDescent="0.25">
      <c r="A319" s="28" t="str">
        <f>'3 priedo 1 lentele'!A319</f>
        <v>2.5.1.1.5</v>
      </c>
      <c r="B319" s="160" t="str">
        <f>'3 priedo 1 lentele'!B319</f>
        <v>R023304-330000-0003</v>
      </c>
      <c r="C319" s="28" t="str">
        <f>'3 priedo 1 lentele'!C319</f>
        <v>Kauno valstybinio lėlių teatro pastato atnaujinimas</v>
      </c>
      <c r="D319" s="25" t="s">
        <v>723</v>
      </c>
      <c r="E319" s="23" t="s">
        <v>778</v>
      </c>
      <c r="F319" s="148">
        <v>1</v>
      </c>
      <c r="G319" s="24"/>
      <c r="H319" s="25"/>
      <c r="I319" s="24"/>
      <c r="J319" s="25"/>
      <c r="K319" s="25"/>
      <c r="L319" s="24"/>
      <c r="M319" s="25"/>
      <c r="N319" s="25"/>
      <c r="O319" s="25"/>
      <c r="P319" s="25"/>
      <c r="Q319" s="25"/>
      <c r="R319" s="25"/>
      <c r="S319" s="25"/>
      <c r="T319" s="25"/>
      <c r="U319" s="25"/>
    </row>
    <row r="320" spans="1:21" ht="24" x14ac:dyDescent="0.25">
      <c r="A320" s="28" t="str">
        <f>'3 priedo 1 lentele'!A320</f>
        <v>2.5.1.1.6</v>
      </c>
      <c r="B320" s="160" t="str">
        <f>'3 priedo 1 lentele'!B320</f>
        <v>R023304-330000-0004</v>
      </c>
      <c r="C320" s="28" t="str">
        <f>'3 priedo 1 lentele'!C320</f>
        <v>Kauno valstybinio muzikinio teatro modernizavimas</v>
      </c>
      <c r="D320" s="25" t="s">
        <v>723</v>
      </c>
      <c r="E320" s="23" t="s">
        <v>778</v>
      </c>
      <c r="F320" s="148">
        <v>1</v>
      </c>
      <c r="G320" s="24"/>
      <c r="H320" s="25"/>
      <c r="I320" s="24"/>
      <c r="J320" s="25"/>
      <c r="K320" s="25"/>
      <c r="L320" s="24"/>
      <c r="M320" s="25"/>
      <c r="N320" s="25"/>
      <c r="O320" s="25"/>
      <c r="P320" s="25"/>
      <c r="Q320" s="25"/>
      <c r="R320" s="25"/>
      <c r="S320" s="25"/>
      <c r="T320" s="25"/>
      <c r="U320" s="25"/>
    </row>
    <row r="321" spans="1:21" ht="24" x14ac:dyDescent="0.25">
      <c r="A321" s="28" t="str">
        <f>'3 priedo 1 lentele'!A321</f>
        <v>2.5.1.1.7</v>
      </c>
      <c r="B321" s="160" t="str">
        <f>'3 priedo 1 lentele'!B321</f>
        <v>R023304-330000-0005</v>
      </c>
      <c r="C321" s="28" t="str">
        <f>'3 priedo 1 lentele'!C321</f>
        <v>Kauno IX forto muziejaus modernizavimas</v>
      </c>
      <c r="D321" s="25" t="s">
        <v>723</v>
      </c>
      <c r="E321" s="23" t="s">
        <v>778</v>
      </c>
      <c r="F321" s="148">
        <v>1</v>
      </c>
      <c r="G321" s="24"/>
      <c r="H321" s="25"/>
      <c r="I321" s="24"/>
      <c r="J321" s="25"/>
      <c r="K321" s="25"/>
      <c r="L321" s="24"/>
      <c r="M321" s="25"/>
      <c r="N321" s="25"/>
      <c r="O321" s="25"/>
      <c r="P321" s="25"/>
      <c r="Q321" s="25"/>
      <c r="R321" s="25"/>
      <c r="S321" s="25"/>
      <c r="T321" s="25"/>
      <c r="U321" s="25"/>
    </row>
    <row r="322" spans="1:21" ht="24" x14ac:dyDescent="0.25">
      <c r="A322" s="28" t="str">
        <f>'3 priedo 1 lentele'!A322</f>
        <v>2.5.1.1.8</v>
      </c>
      <c r="B322" s="160" t="str">
        <f>'3 priedo 1 lentele'!B322</f>
        <v>R023304-330000-0006</v>
      </c>
      <c r="C322" s="28" t="str">
        <f>'3 priedo 1 lentele'!C322</f>
        <v>Lietuvos aviacijos muziejaus modernizavimas</v>
      </c>
      <c r="D322" s="25" t="s">
        <v>723</v>
      </c>
      <c r="E322" s="23" t="s">
        <v>778</v>
      </c>
      <c r="F322" s="148">
        <v>1</v>
      </c>
      <c r="G322" s="24"/>
      <c r="H322" s="25"/>
      <c r="I322" s="24"/>
      <c r="J322" s="25"/>
      <c r="K322" s="25"/>
      <c r="L322" s="24"/>
      <c r="M322" s="25"/>
      <c r="N322" s="25"/>
      <c r="O322" s="25"/>
      <c r="P322" s="25"/>
      <c r="Q322" s="25"/>
      <c r="R322" s="25"/>
      <c r="S322" s="25"/>
      <c r="T322" s="25"/>
      <c r="U322" s="25"/>
    </row>
    <row r="323" spans="1:21" ht="72" x14ac:dyDescent="0.25">
      <c r="A323" s="244" t="str">
        <f>'3 priedo 1 lentele'!A323</f>
        <v>2.5.1.2.</v>
      </c>
      <c r="B323" s="252">
        <f>'3 priedo 1 lentele'!B323</f>
        <v>0</v>
      </c>
      <c r="C323" s="244" t="str">
        <f>'3 priedo 1 lentele'!C323</f>
        <v>Priemonė: Renginių, populiarinančių kūno kultūrą, sportą (tame tarpe – ir neįgaliųjų) ir sveiką gyvenseną organizavimas ir skatinimas Kauno regione</v>
      </c>
      <c r="D323" s="267"/>
      <c r="E323" s="267"/>
      <c r="F323" s="268"/>
      <c r="G323" s="269"/>
      <c r="H323" s="267"/>
      <c r="I323" s="269"/>
      <c r="J323" s="267"/>
      <c r="K323" s="267"/>
      <c r="L323" s="269"/>
      <c r="M323" s="267"/>
      <c r="N323" s="267"/>
      <c r="O323" s="267"/>
      <c r="P323" s="267"/>
      <c r="Q323" s="267"/>
      <c r="R323" s="267"/>
      <c r="S323" s="267"/>
      <c r="T323" s="267"/>
      <c r="U323" s="267"/>
    </row>
    <row r="324" spans="1:21" ht="36" x14ac:dyDescent="0.25">
      <c r="A324" s="244" t="str">
        <f>'3 priedo 1 lentele'!A324</f>
        <v>2.5.1.3.</v>
      </c>
      <c r="B324" s="252">
        <f>'3 priedo 1 lentele'!B324</f>
        <v>0</v>
      </c>
      <c r="C324" s="244" t="str">
        <f>'3 priedo 1 lentele'!C324</f>
        <v>Priemonė: Inžinerinių tinklų įrengimas Kauno regiono savivaldybėse</v>
      </c>
      <c r="D324" s="267"/>
      <c r="E324" s="267"/>
      <c r="F324" s="268"/>
      <c r="G324" s="269"/>
      <c r="H324" s="267"/>
      <c r="I324" s="269"/>
      <c r="J324" s="267"/>
      <c r="K324" s="267"/>
      <c r="L324" s="269"/>
      <c r="M324" s="267"/>
      <c r="N324" s="267"/>
      <c r="O324" s="267"/>
      <c r="P324" s="267"/>
      <c r="Q324" s="267"/>
      <c r="R324" s="267"/>
      <c r="S324" s="267"/>
      <c r="T324" s="267"/>
      <c r="U324" s="267"/>
    </row>
    <row r="325" spans="1:21" ht="60" x14ac:dyDescent="0.25">
      <c r="A325" s="183" t="str">
        <f>'3 priedo 1 lentele'!A325</f>
        <v>2.5.1.3.1</v>
      </c>
      <c r="B325" s="160" t="str">
        <f>'3 priedo 1 lentele'!B325</f>
        <v>R020007-080000-0001</v>
      </c>
      <c r="C325" s="28" t="str">
        <f>'3 priedo 1 lentele'!C325</f>
        <v>Paviršinių (lietaus) nuotekų infrastruktūros plėtra, rekonstrukcija ir inventorizacija Jonavos mieste</v>
      </c>
      <c r="D325" s="23" t="s">
        <v>736</v>
      </c>
      <c r="E325" s="23" t="s">
        <v>9</v>
      </c>
      <c r="F325" s="24">
        <v>276.74</v>
      </c>
      <c r="G325" s="24" t="s">
        <v>49</v>
      </c>
      <c r="H325" s="23" t="s">
        <v>849</v>
      </c>
      <c r="I325" s="24">
        <v>100</v>
      </c>
      <c r="J325" s="25"/>
      <c r="K325" s="25"/>
      <c r="L325" s="24"/>
      <c r="M325" s="25"/>
      <c r="N325" s="25"/>
      <c r="O325" s="25"/>
      <c r="P325" s="25"/>
      <c r="Q325" s="25"/>
      <c r="R325" s="25"/>
      <c r="S325" s="25"/>
      <c r="T325" s="25"/>
      <c r="U325" s="25"/>
    </row>
    <row r="326" spans="1:21" ht="60" x14ac:dyDescent="0.25">
      <c r="A326" s="183" t="str">
        <f>'3 priedo 1 lentele'!A326</f>
        <v>2.5.1.3.2</v>
      </c>
      <c r="B326" s="160" t="str">
        <f>'3 priedo 1 lentele'!B326</f>
        <v>R020007-080000-0002</v>
      </c>
      <c r="C326" s="23" t="str">
        <f>'3 priedo 1 lentele'!C326</f>
        <v>Kėdainių miesto paviršinių nuotekų tinklų rekonstrukcija ir plėtra</v>
      </c>
      <c r="D326" s="23" t="s">
        <v>736</v>
      </c>
      <c r="E326" s="23" t="s">
        <v>9</v>
      </c>
      <c r="F326" s="24">
        <v>220.2</v>
      </c>
      <c r="G326" s="24" t="s">
        <v>49</v>
      </c>
      <c r="H326" s="23" t="s">
        <v>849</v>
      </c>
      <c r="I326" s="24">
        <v>20</v>
      </c>
      <c r="J326" s="25"/>
      <c r="K326" s="25"/>
      <c r="L326" s="24"/>
      <c r="M326" s="25"/>
      <c r="N326" s="25"/>
      <c r="O326" s="25"/>
      <c r="P326" s="25"/>
      <c r="Q326" s="25"/>
      <c r="R326" s="25"/>
      <c r="S326" s="25"/>
      <c r="T326" s="25"/>
      <c r="U326" s="25"/>
    </row>
    <row r="327" spans="1:21" ht="48" x14ac:dyDescent="0.25">
      <c r="A327" s="244" t="str">
        <f>'3 priedo 1 lentele'!A327</f>
        <v>2.5.1.4.</v>
      </c>
      <c r="B327" s="252">
        <f>'3 priedo 1 lentele'!B327</f>
        <v>0</v>
      </c>
      <c r="C327" s="244" t="str">
        <f>'3 priedo 1 lentele'!C327</f>
        <v>Priemonė: Visuomeninės infrastuktūros kompleksinis atnaujinimas ir plėtra</v>
      </c>
      <c r="D327" s="267"/>
      <c r="E327" s="267"/>
      <c r="F327" s="268"/>
      <c r="G327" s="269"/>
      <c r="H327" s="267"/>
      <c r="I327" s="269"/>
      <c r="J327" s="267"/>
      <c r="K327" s="267"/>
      <c r="L327" s="269"/>
      <c r="M327" s="267"/>
      <c r="N327" s="267"/>
      <c r="O327" s="267"/>
      <c r="P327" s="267"/>
      <c r="Q327" s="267"/>
      <c r="R327" s="267"/>
      <c r="S327" s="267"/>
      <c r="T327" s="267"/>
      <c r="U327" s="267"/>
    </row>
    <row r="328" spans="1:21" ht="48" x14ac:dyDescent="0.25">
      <c r="A328" s="183" t="str">
        <f>'3 priedo 1 lentele'!A328</f>
        <v>2.5.1.4.1</v>
      </c>
      <c r="B328" s="160" t="str">
        <f>'3 priedo 1 lentele'!B328</f>
        <v>R029908-290000-0001</v>
      </c>
      <c r="C328" s="28" t="str">
        <f>'3 priedo 1 lentele'!C328</f>
        <v>Ruklos miestelio kompleksinis atnaujinimas</v>
      </c>
      <c r="D328" s="23" t="s">
        <v>750</v>
      </c>
      <c r="E328" s="23" t="s">
        <v>787</v>
      </c>
      <c r="F328" s="24">
        <v>34969</v>
      </c>
      <c r="G328" s="24"/>
      <c r="H328" s="25"/>
      <c r="I328" s="24"/>
      <c r="J328" s="25"/>
      <c r="K328" s="25"/>
      <c r="L328" s="24"/>
      <c r="M328" s="25"/>
      <c r="N328" s="25"/>
      <c r="O328" s="25"/>
      <c r="P328" s="25"/>
      <c r="Q328" s="25"/>
      <c r="R328" s="25"/>
      <c r="S328" s="25"/>
      <c r="T328" s="25"/>
      <c r="U328" s="25"/>
    </row>
    <row r="329" spans="1:21" ht="128.25" customHeight="1" x14ac:dyDescent="0.25">
      <c r="A329" s="183" t="str">
        <f>'3 priedo 1 lentele'!A329</f>
        <v>2.5.1.4.2</v>
      </c>
      <c r="B329" s="160" t="str">
        <f>'3 priedo 1 lentele'!B329</f>
        <v>R029908-342900-0002</v>
      </c>
      <c r="C329" s="34" t="str">
        <f>'3 priedo 1 lentele'!C329</f>
        <v>Viduklės miestelio bendruomeninės infrastruktūros gerinimas</v>
      </c>
      <c r="D329" s="23" t="s">
        <v>750</v>
      </c>
      <c r="E329" s="23" t="s">
        <v>787</v>
      </c>
      <c r="F329" s="24">
        <v>12746</v>
      </c>
      <c r="G329" s="24" t="s">
        <v>751</v>
      </c>
      <c r="H329" s="23" t="s">
        <v>76</v>
      </c>
      <c r="I329" s="24">
        <v>268.37</v>
      </c>
      <c r="J329" s="25"/>
      <c r="K329" s="25"/>
      <c r="L329" s="24"/>
      <c r="M329" s="25"/>
      <c r="N329" s="25"/>
      <c r="O329" s="25"/>
      <c r="P329" s="25"/>
      <c r="Q329" s="25"/>
      <c r="R329" s="25"/>
      <c r="S329" s="25"/>
      <c r="T329" s="25"/>
      <c r="U329" s="25"/>
    </row>
    <row r="330" spans="1:21" ht="48" x14ac:dyDescent="0.25">
      <c r="A330" s="183" t="str">
        <f>'3 priedo 1 lentele'!A330</f>
        <v>2.5.1.4.3</v>
      </c>
      <c r="B330" s="160" t="str">
        <f>'3 priedo 1 lentele'!B330</f>
        <v>R029908-290000-0003</v>
      </c>
      <c r="C330" s="34" t="str">
        <f>'3 priedo 1 lentele'!C330</f>
        <v>Ariogalos miesto bendruomeninės infrastruktūros gerinimas</v>
      </c>
      <c r="D330" s="23" t="s">
        <v>750</v>
      </c>
      <c r="E330" s="23" t="s">
        <v>787</v>
      </c>
      <c r="F330" s="24">
        <v>91148</v>
      </c>
      <c r="G330" s="24"/>
      <c r="H330" s="25"/>
      <c r="I330" s="24"/>
      <c r="J330" s="25"/>
      <c r="K330" s="25"/>
      <c r="L330" s="24"/>
      <c r="M330" s="25"/>
      <c r="N330" s="25"/>
      <c r="O330" s="25"/>
      <c r="P330" s="25"/>
      <c r="Q330" s="25"/>
      <c r="R330" s="25"/>
      <c r="S330" s="25"/>
      <c r="T330" s="25"/>
      <c r="U330" s="25"/>
    </row>
    <row r="331" spans="1:21" ht="72" x14ac:dyDescent="0.25">
      <c r="A331" s="183" t="str">
        <f>'3 priedo 1 lentele'!A331</f>
        <v>2.5.1.4.4</v>
      </c>
      <c r="B331" s="160" t="str">
        <f>'3 priedo 1 lentele'!B331</f>
        <v>R020007-080000-0003</v>
      </c>
      <c r="C331" s="199" t="str">
        <f>'3 priedo 1 lentele'!C331</f>
        <v>Paviršinių nuotekų tinklų rekonstrukcija ir plėtra Kaune</v>
      </c>
      <c r="D331" s="209" t="s">
        <v>736</v>
      </c>
      <c r="E331" s="183" t="s">
        <v>844</v>
      </c>
      <c r="F331" s="24">
        <v>549.34</v>
      </c>
      <c r="G331" s="24"/>
      <c r="H331" s="25"/>
      <c r="I331" s="24"/>
      <c r="J331" s="25"/>
      <c r="K331" s="25"/>
      <c r="L331" s="24"/>
      <c r="M331" s="25"/>
      <c r="N331" s="25"/>
      <c r="O331" s="25"/>
      <c r="P331" s="25"/>
      <c r="Q331" s="25"/>
      <c r="R331" s="25"/>
      <c r="S331" s="25"/>
      <c r="T331" s="25"/>
      <c r="U331" s="25"/>
    </row>
    <row r="332" spans="1:21" ht="49.5" x14ac:dyDescent="0.25">
      <c r="A332" s="183" t="str">
        <f>'3 priedo 1 lentele'!A332</f>
        <v>2.5.1.4.5</v>
      </c>
      <c r="B332" s="160" t="str">
        <f>'3 priedo 1 lentele'!B332</f>
        <v>R029908-301232-0004</v>
      </c>
      <c r="C332" s="23" t="str">
        <f>'3 priedo 1 lentele'!C332</f>
        <v>Kauno rajono Ežerėlio miesto atnaujinimas</v>
      </c>
      <c r="D332" s="147" t="s">
        <v>750</v>
      </c>
      <c r="E332" s="147" t="s">
        <v>200</v>
      </c>
      <c r="F332" s="24">
        <v>19288.7</v>
      </c>
      <c r="G332" s="149"/>
      <c r="H332" s="147"/>
      <c r="I332" s="10"/>
      <c r="J332" s="25"/>
      <c r="K332" s="25"/>
      <c r="L332" s="24"/>
      <c r="M332" s="25"/>
      <c r="N332" s="25"/>
      <c r="O332" s="25"/>
      <c r="P332" s="25"/>
      <c r="Q332" s="25"/>
      <c r="R332" s="25"/>
      <c r="S332" s="25"/>
      <c r="T332" s="25"/>
      <c r="U332" s="25"/>
    </row>
    <row r="333" spans="1:21" ht="49.5" x14ac:dyDescent="0.25">
      <c r="A333" s="183" t="str">
        <f>'3 priedo 1 lentele'!A333</f>
        <v>2.5.1.4.6</v>
      </c>
      <c r="B333" s="160" t="str">
        <f>'3 priedo 1 lentele'!B333</f>
        <v>R029908-301232-0005</v>
      </c>
      <c r="C333" s="183" t="str">
        <f>'3 priedo 1 lentele'!C333</f>
        <v>Kauno rajono Vilkijos miesto atnaujinimas</v>
      </c>
      <c r="D333" s="210" t="s">
        <v>750</v>
      </c>
      <c r="E333" s="210" t="s">
        <v>257</v>
      </c>
      <c r="F333" s="24">
        <v>17724</v>
      </c>
      <c r="G333" s="10"/>
      <c r="H333" s="23"/>
      <c r="I333" s="10"/>
      <c r="J333" s="25"/>
      <c r="K333" s="25"/>
      <c r="L333" s="24"/>
      <c r="M333" s="25"/>
      <c r="N333" s="25"/>
      <c r="O333" s="25"/>
      <c r="P333" s="25"/>
      <c r="Q333" s="25"/>
      <c r="R333" s="25"/>
      <c r="S333" s="25"/>
      <c r="T333" s="25"/>
      <c r="U333" s="25"/>
    </row>
    <row r="334" spans="1:21" ht="49.5" x14ac:dyDescent="0.25">
      <c r="A334" s="183" t="str">
        <f>'3 priedo 1 lentele'!A334</f>
        <v>2.5.1.4.7</v>
      </c>
      <c r="B334" s="160" t="str">
        <f>'3 priedo 1 lentele'!B334</f>
        <v>R029908-290000-0006</v>
      </c>
      <c r="C334" s="28" t="str">
        <f>'3 priedo 1 lentele'!C334</f>
        <v>Gudienos kaimo gyvenamosios vietovės atnaujinimas</v>
      </c>
      <c r="D334" s="147" t="s">
        <v>750</v>
      </c>
      <c r="E334" s="147" t="s">
        <v>200</v>
      </c>
      <c r="F334" s="24">
        <v>38026</v>
      </c>
      <c r="G334" s="10"/>
      <c r="H334" s="23"/>
      <c r="I334" s="10"/>
      <c r="J334" s="25"/>
      <c r="K334" s="25"/>
      <c r="L334" s="24"/>
      <c r="M334" s="25"/>
      <c r="N334" s="25"/>
      <c r="O334" s="25"/>
      <c r="P334" s="25"/>
      <c r="Q334" s="25"/>
      <c r="R334" s="25"/>
      <c r="S334" s="25"/>
      <c r="T334" s="25"/>
      <c r="U334" s="25"/>
    </row>
    <row r="335" spans="1:21" ht="49.5" x14ac:dyDescent="0.25">
      <c r="A335" s="183" t="str">
        <f>'3 priedo 1 lentele'!A335</f>
        <v>2.5.1.4.8</v>
      </c>
      <c r="B335" s="160" t="str">
        <f>'3 priedo 1 lentele'!B335</f>
        <v>R029908-290000-0007</v>
      </c>
      <c r="C335" s="28" t="str">
        <f>'3 priedo 1 lentele'!C335</f>
        <v>Rumšiškių miestelio bendruomeninės ir viešosios infrastruktūros gerinimas</v>
      </c>
      <c r="D335" s="147" t="s">
        <v>750</v>
      </c>
      <c r="E335" s="147" t="s">
        <v>200</v>
      </c>
      <c r="F335" s="24">
        <v>3938</v>
      </c>
      <c r="G335" s="10"/>
      <c r="H335" s="23"/>
      <c r="I335" s="10"/>
      <c r="J335" s="25"/>
      <c r="K335" s="25"/>
      <c r="L335" s="24"/>
      <c r="M335" s="25"/>
      <c r="N335" s="25"/>
      <c r="O335" s="25"/>
      <c r="P335" s="25"/>
      <c r="Q335" s="25"/>
      <c r="R335" s="25"/>
      <c r="S335" s="25"/>
      <c r="T335" s="25"/>
      <c r="U335" s="25"/>
    </row>
    <row r="336" spans="1:21" ht="49.5" x14ac:dyDescent="0.25">
      <c r="A336" s="183" t="str">
        <f>'3 priedo 1 lentele'!A336</f>
        <v>2.5.1.4.9</v>
      </c>
      <c r="B336" s="160" t="str">
        <f>'3 priedo 1 lentele'!B336</f>
        <v>R029908-070000-0008</v>
      </c>
      <c r="C336" s="28" t="str">
        <f>'3 priedo 1 lentele'!C336</f>
        <v>Jiezno miesto viešųjų erdvių sutvarkymas</v>
      </c>
      <c r="D336" s="147" t="s">
        <v>750</v>
      </c>
      <c r="E336" s="147" t="s">
        <v>200</v>
      </c>
      <c r="F336" s="24">
        <v>84868</v>
      </c>
      <c r="G336" s="10"/>
      <c r="H336" s="23"/>
      <c r="I336" s="10"/>
      <c r="J336" s="25"/>
      <c r="K336" s="25"/>
      <c r="L336" s="24"/>
      <c r="M336" s="25"/>
      <c r="N336" s="25"/>
      <c r="O336" s="25"/>
      <c r="P336" s="25"/>
      <c r="Q336" s="25"/>
      <c r="R336" s="25"/>
      <c r="S336" s="25"/>
      <c r="T336" s="25"/>
      <c r="U336" s="25"/>
    </row>
    <row r="337" spans="1:21" ht="48" x14ac:dyDescent="0.25">
      <c r="A337" s="234" t="str">
        <f>'3 priedo 1 lentele'!A337</f>
        <v>2.5.2</v>
      </c>
      <c r="B337" s="213">
        <f>'3 priedo 1 lentele'!B337</f>
        <v>0</v>
      </c>
      <c r="C337" s="234" t="str">
        <f>'3 priedo 1 lentele'!C337</f>
        <v>Uždavinys: Remti bendruomenines iniciatyvas ir prevencines bei edukacines programas</v>
      </c>
      <c r="D337" s="81"/>
      <c r="E337" s="81"/>
      <c r="F337" s="146"/>
      <c r="G337" s="80"/>
      <c r="H337" s="81"/>
      <c r="I337" s="80"/>
      <c r="J337" s="81"/>
      <c r="K337" s="81"/>
      <c r="L337" s="80"/>
      <c r="M337" s="81"/>
      <c r="N337" s="81"/>
      <c r="O337" s="81"/>
      <c r="P337" s="81"/>
      <c r="Q337" s="81"/>
      <c r="R337" s="81"/>
      <c r="S337" s="81"/>
      <c r="T337" s="81"/>
      <c r="U337" s="81"/>
    </row>
    <row r="338" spans="1:21" ht="24" x14ac:dyDescent="0.25">
      <c r="A338" s="244" t="str">
        <f>'3 priedo 1 lentele'!A338</f>
        <v>2.5.2.1.</v>
      </c>
      <c r="B338" s="252">
        <f>'3 priedo 1 lentele'!B338</f>
        <v>0</v>
      </c>
      <c r="C338" s="244" t="str">
        <f>'3 priedo 1 lentele'!C338</f>
        <v xml:space="preserve">Priemonė: Bendruomenių namų kūrimas  ir statyba </v>
      </c>
      <c r="D338" s="267"/>
      <c r="E338" s="267"/>
      <c r="F338" s="268"/>
      <c r="G338" s="269"/>
      <c r="H338" s="267"/>
      <c r="I338" s="269"/>
      <c r="J338" s="267"/>
      <c r="K338" s="267"/>
      <c r="L338" s="269"/>
      <c r="M338" s="267"/>
      <c r="N338" s="267"/>
      <c r="O338" s="267"/>
      <c r="P338" s="267"/>
      <c r="Q338" s="267"/>
      <c r="R338" s="267"/>
      <c r="S338" s="267"/>
      <c r="T338" s="267"/>
      <c r="U338" s="267"/>
    </row>
    <row r="339" spans="1:21" ht="72" x14ac:dyDescent="0.25">
      <c r="A339" s="244" t="str">
        <f>'3 priedo 1 lentele'!A339</f>
        <v>2.5.2.2.</v>
      </c>
      <c r="B339" s="252">
        <f>'3 priedo 1 lentele'!B339</f>
        <v>0</v>
      </c>
      <c r="C339" s="244" t="str">
        <f>'3 priedo 1 lentele'!C339</f>
        <v xml:space="preserve">Priemonė: Naujų inovatyvių vietos gyventojų bendruomenės iniciatyvų, nukreiptų į gyvenimo aplinkos ir kokybės gerinimą, skatinimas </v>
      </c>
      <c r="D339" s="267"/>
      <c r="E339" s="267"/>
      <c r="F339" s="268"/>
      <c r="G339" s="269"/>
      <c r="H339" s="267"/>
      <c r="I339" s="269"/>
      <c r="J339" s="267"/>
      <c r="K339" s="267"/>
      <c r="L339" s="269"/>
      <c r="M339" s="267"/>
      <c r="N339" s="267"/>
      <c r="O339" s="267"/>
      <c r="P339" s="267"/>
      <c r="Q339" s="267"/>
      <c r="R339" s="267"/>
      <c r="S339" s="267"/>
      <c r="T339" s="267"/>
      <c r="U339" s="267"/>
    </row>
    <row r="340" spans="1:21" ht="48" x14ac:dyDescent="0.25">
      <c r="A340" s="231" t="str">
        <f>'3 priedo 1 lentele'!A340</f>
        <v>2.6</v>
      </c>
      <c r="B340" s="229">
        <f>'3 priedo 1 lentele'!B340</f>
        <v>0</v>
      </c>
      <c r="C340" s="223" t="str">
        <f>'3 priedo 1 lentele'!C340</f>
        <v>Tikslas: Visapusiškai vystyti ir modernizuoti kaimo vietoves ir verslą kaime</v>
      </c>
      <c r="D340" s="78"/>
      <c r="E340" s="78"/>
      <c r="F340" s="145"/>
      <c r="G340" s="77"/>
      <c r="H340" s="78"/>
      <c r="I340" s="77"/>
      <c r="J340" s="78"/>
      <c r="K340" s="78"/>
      <c r="L340" s="77"/>
      <c r="M340" s="78"/>
      <c r="N340" s="78"/>
      <c r="O340" s="78"/>
      <c r="P340" s="78"/>
      <c r="Q340" s="78"/>
      <c r="R340" s="78"/>
      <c r="S340" s="78"/>
      <c r="T340" s="78"/>
      <c r="U340" s="78"/>
    </row>
    <row r="341" spans="1:21" ht="48" x14ac:dyDescent="0.25">
      <c r="A341" s="234" t="str">
        <f>'3 priedo 1 lentele'!A341</f>
        <v>2.6.1</v>
      </c>
      <c r="B341" s="213">
        <f>'3 priedo 1 lentele'!B341</f>
        <v>0</v>
      </c>
      <c r="C341" s="234" t="str">
        <f>'3 priedo 1 lentele'!C341</f>
        <v xml:space="preserve">Uždavinys: Stiprinti kaimo bendruomenes bei gerinti bendruomeninę infrastruktūrą. </v>
      </c>
      <c r="D341" s="81"/>
      <c r="E341" s="81"/>
      <c r="F341" s="146"/>
      <c r="G341" s="80"/>
      <c r="H341" s="81"/>
      <c r="I341" s="80"/>
      <c r="J341" s="81"/>
      <c r="K341" s="81"/>
      <c r="L341" s="80"/>
      <c r="M341" s="81"/>
      <c r="N341" s="81"/>
      <c r="O341" s="81"/>
      <c r="P341" s="81"/>
      <c r="Q341" s="81"/>
      <c r="R341" s="81"/>
      <c r="S341" s="81"/>
      <c r="T341" s="81"/>
      <c r="U341" s="81"/>
    </row>
    <row r="342" spans="1:21" ht="48" x14ac:dyDescent="0.25">
      <c r="A342" s="244" t="str">
        <f>'3 priedo 1 lentele'!A342</f>
        <v>2.6.1.1.</v>
      </c>
      <c r="B342" s="252">
        <f>'3 priedo 1 lentele'!B342</f>
        <v>0</v>
      </c>
      <c r="C342" s="244" t="str">
        <f>'3 priedo 1 lentele'!C342</f>
        <v>Priemonė: Kaimo bendruomenių aktyvumo skatinimas ir telkimas plėtojant vietos partnerystę</v>
      </c>
      <c r="D342" s="267"/>
      <c r="E342" s="267"/>
      <c r="F342" s="268"/>
      <c r="G342" s="269"/>
      <c r="H342" s="267"/>
      <c r="I342" s="269"/>
      <c r="J342" s="267"/>
      <c r="K342" s="267"/>
      <c r="L342" s="269"/>
      <c r="M342" s="267"/>
      <c r="N342" s="267"/>
      <c r="O342" s="267"/>
      <c r="P342" s="267"/>
      <c r="Q342" s="267"/>
      <c r="R342" s="267"/>
      <c r="S342" s="267"/>
      <c r="T342" s="267"/>
      <c r="U342" s="267"/>
    </row>
    <row r="343" spans="1:21" ht="36" x14ac:dyDescent="0.25">
      <c r="A343" s="244" t="str">
        <f>'3 priedo 1 lentele'!A343</f>
        <v>2.6.1.2.</v>
      </c>
      <c r="B343" s="252">
        <f>'3 priedo 1 lentele'!B343</f>
        <v>0</v>
      </c>
      <c r="C343" s="244" t="str">
        <f>'3 priedo 1 lentele'!C343</f>
        <v>Priemonė: Kaimo infrastruktūros gerinimas ir plėtra</v>
      </c>
      <c r="D343" s="267"/>
      <c r="E343" s="267"/>
      <c r="F343" s="268"/>
      <c r="G343" s="269"/>
      <c r="H343" s="267"/>
      <c r="I343" s="269"/>
      <c r="J343" s="267"/>
      <c r="K343" s="267"/>
      <c r="L343" s="269"/>
      <c r="M343" s="267"/>
      <c r="N343" s="267"/>
      <c r="O343" s="267"/>
      <c r="P343" s="267"/>
      <c r="Q343" s="267"/>
      <c r="R343" s="267"/>
      <c r="S343" s="267"/>
      <c r="T343" s="267"/>
      <c r="U343" s="267"/>
    </row>
    <row r="344" spans="1:21" ht="60" x14ac:dyDescent="0.25">
      <c r="A344" s="23" t="str">
        <f>'3 priedo 1 lentele'!A344</f>
        <v>2.6.1.2.1</v>
      </c>
      <c r="B344" s="160" t="str">
        <f>'3 priedo 1 lentele'!B344</f>
        <v>R02ZM07-330000-0002</v>
      </c>
      <c r="C344" s="58" t="str">
        <f>'3 priedo 1 lentele'!C344</f>
        <v>Bukonių kultūros centro pastato atnaujinimas ir pritaikymas bendruomenės poreikiams</v>
      </c>
      <c r="D344" s="23" t="s">
        <v>1243</v>
      </c>
      <c r="E344" s="23" t="s">
        <v>956</v>
      </c>
      <c r="F344" s="148">
        <v>1</v>
      </c>
      <c r="G344" s="24" t="s">
        <v>1244</v>
      </c>
      <c r="H344" s="23" t="s">
        <v>66</v>
      </c>
      <c r="I344" s="24">
        <v>553</v>
      </c>
      <c r="J344" s="25" t="s">
        <v>1245</v>
      </c>
      <c r="K344" s="23" t="s">
        <v>67</v>
      </c>
      <c r="L344" s="24">
        <v>1</v>
      </c>
      <c r="M344" s="25"/>
      <c r="N344" s="25"/>
      <c r="O344" s="25"/>
      <c r="P344" s="25"/>
      <c r="Q344" s="25"/>
      <c r="R344" s="25"/>
      <c r="S344" s="25"/>
      <c r="T344" s="25"/>
      <c r="U344" s="25"/>
    </row>
    <row r="345" spans="1:21" ht="60" x14ac:dyDescent="0.25">
      <c r="A345" s="23" t="str">
        <f>'3 priedo 1 lentele'!A345</f>
        <v>2.6.1.2.2</v>
      </c>
      <c r="B345" s="160" t="str">
        <f>'3 priedo 1 lentele'!B345</f>
        <v>R02ZM07-500000-0003</v>
      </c>
      <c r="C345" s="58" t="str">
        <f>'3 priedo 1 lentele'!C345</f>
        <v>Užusalių pagrindinės mokyklos atnaujinimas ir pritaikymas bendruomenės poreikiams</v>
      </c>
      <c r="D345" s="23" t="s">
        <v>1243</v>
      </c>
      <c r="E345" s="23" t="s">
        <v>956</v>
      </c>
      <c r="F345" s="148">
        <v>1</v>
      </c>
      <c r="G345" s="24" t="s">
        <v>1244</v>
      </c>
      <c r="H345" s="23" t="s">
        <v>66</v>
      </c>
      <c r="I345" s="24">
        <v>584</v>
      </c>
      <c r="J345" s="25" t="s">
        <v>1245</v>
      </c>
      <c r="K345" s="23" t="s">
        <v>67</v>
      </c>
      <c r="L345" s="24">
        <v>1</v>
      </c>
      <c r="M345" s="25"/>
      <c r="N345" s="25"/>
      <c r="O345" s="25"/>
      <c r="P345" s="25"/>
      <c r="Q345" s="25"/>
      <c r="R345" s="25"/>
      <c r="S345" s="25"/>
      <c r="T345" s="25"/>
      <c r="U345" s="25"/>
    </row>
    <row r="346" spans="1:21" ht="60" x14ac:dyDescent="0.25">
      <c r="A346" s="23" t="str">
        <f>'3 priedo 1 lentele'!A346</f>
        <v>2.6.1.2.3</v>
      </c>
      <c r="B346" s="160" t="str">
        <f>'3 priedo 1 lentele'!B346</f>
        <v>R02ZM07-290000-0004</v>
      </c>
      <c r="C346" s="60" t="str">
        <f>'3 priedo 1 lentele'!C346</f>
        <v>Berteškių kaimo bendruomenės namų aplinkos sutvarkymas ir pritaikymas gyventojų poreikiams</v>
      </c>
      <c r="D346" s="23" t="s">
        <v>1243</v>
      </c>
      <c r="E346" s="23" t="s">
        <v>956</v>
      </c>
      <c r="F346" s="148">
        <v>1</v>
      </c>
      <c r="G346" s="24" t="s">
        <v>1244</v>
      </c>
      <c r="H346" s="23" t="s">
        <v>66</v>
      </c>
      <c r="I346" s="24">
        <v>177</v>
      </c>
      <c r="J346" s="25" t="s">
        <v>1245</v>
      </c>
      <c r="K346" s="23" t="s">
        <v>67</v>
      </c>
      <c r="L346" s="24">
        <v>1</v>
      </c>
      <c r="M346" s="25"/>
      <c r="N346" s="25"/>
      <c r="O346" s="25"/>
      <c r="P346" s="25"/>
      <c r="Q346" s="25"/>
      <c r="R346" s="25"/>
      <c r="S346" s="25"/>
      <c r="T346" s="25"/>
      <c r="U346" s="25"/>
    </row>
    <row r="347" spans="1:21" ht="60" x14ac:dyDescent="0.25">
      <c r="A347" s="23" t="str">
        <f>'3 priedo 1 lentele'!A347</f>
        <v>2.6.1.2.4</v>
      </c>
      <c r="B347" s="160" t="str">
        <f>'3 priedo 1 lentele'!B347</f>
        <v>R02ZM07-500000-0005</v>
      </c>
      <c r="C347" s="60" t="str">
        <f>'3 priedo 1 lentele'!C347</f>
        <v>Raseinių rajono Mituvos upelio baseino ir kitų melioracijos griovių bei juose esančių statinių rekonstravimas</v>
      </c>
      <c r="D347" s="23" t="s">
        <v>1104</v>
      </c>
      <c r="E347" s="23" t="s">
        <v>700</v>
      </c>
      <c r="F347" s="148">
        <v>1</v>
      </c>
      <c r="G347" s="24"/>
      <c r="H347" s="25"/>
      <c r="I347" s="24"/>
      <c r="J347" s="25"/>
      <c r="K347" s="25"/>
      <c r="L347" s="24"/>
      <c r="M347" s="25"/>
      <c r="N347" s="25"/>
      <c r="O347" s="25"/>
      <c r="P347" s="25"/>
      <c r="Q347" s="25"/>
      <c r="R347" s="25"/>
      <c r="S347" s="25"/>
      <c r="T347" s="25"/>
      <c r="U347" s="25"/>
    </row>
    <row r="348" spans="1:21" ht="48" x14ac:dyDescent="0.25">
      <c r="A348" s="23" t="str">
        <f>'3 priedo 1 lentele'!A348</f>
        <v>2.6.1.2.5</v>
      </c>
      <c r="B348" s="160" t="str">
        <f>'3 priedo 1 lentele'!B348</f>
        <v>R02ZM07-290000-0006</v>
      </c>
      <c r="C348" s="60" t="str">
        <f>'3 priedo 1 lentele'!C348</f>
        <v>Katauskių kaimo viešosios erdvės sutvarkymas ir pritaikymas gyventojų poreikiams</v>
      </c>
      <c r="D348" s="23" t="s">
        <v>1244</v>
      </c>
      <c r="E348" s="23" t="s">
        <v>66</v>
      </c>
      <c r="F348" s="24">
        <v>240</v>
      </c>
      <c r="G348" s="24" t="s">
        <v>1245</v>
      </c>
      <c r="H348" s="23" t="s">
        <v>67</v>
      </c>
      <c r="I348" s="24">
        <v>1</v>
      </c>
      <c r="J348" s="25"/>
      <c r="K348" s="85"/>
      <c r="L348" s="86"/>
      <c r="M348" s="25"/>
      <c r="N348" s="25"/>
      <c r="O348" s="25"/>
      <c r="P348" s="25"/>
      <c r="Q348" s="25"/>
      <c r="R348" s="25"/>
      <c r="S348" s="25"/>
      <c r="T348" s="25"/>
      <c r="U348" s="25"/>
    </row>
    <row r="349" spans="1:21" ht="36" x14ac:dyDescent="0.25">
      <c r="A349" s="23" t="str">
        <f>'3 priedo 1 lentele'!A349</f>
        <v>2.6.1.2.6</v>
      </c>
      <c r="B349" s="160" t="str">
        <f>'3 priedo 1 lentele'!B349</f>
        <v>R02ZM07-020000-0007</v>
      </c>
      <c r="C349" s="60" t="str">
        <f>'3 priedo 1 lentele'!C349</f>
        <v>Kalnujų seniūnijos administracinio pastato sutvarkymas</v>
      </c>
      <c r="D349" s="23" t="s">
        <v>1104</v>
      </c>
      <c r="E349" s="23" t="s">
        <v>700</v>
      </c>
      <c r="F349" s="148">
        <v>1</v>
      </c>
      <c r="G349" s="24"/>
      <c r="H349" s="25"/>
      <c r="I349" s="24"/>
      <c r="J349" s="25"/>
      <c r="K349" s="25"/>
      <c r="L349" s="24"/>
      <c r="M349" s="25"/>
      <c r="N349" s="25"/>
      <c r="O349" s="25"/>
      <c r="P349" s="25"/>
      <c r="Q349" s="25"/>
      <c r="R349" s="25"/>
      <c r="S349" s="25"/>
      <c r="T349" s="25"/>
      <c r="U349" s="25"/>
    </row>
    <row r="350" spans="1:21" ht="60" x14ac:dyDescent="0.25">
      <c r="A350" s="23" t="str">
        <f>'3 priedo 1 lentele'!A350</f>
        <v>2.6.1.2.7</v>
      </c>
      <c r="B350" s="160" t="str">
        <f>'3 priedo 1 lentele'!B350</f>
        <v>R02ZM07-340000-0008</v>
      </c>
      <c r="C350" s="60" t="str">
        <f>'3 priedo 1 lentele'!C350</f>
        <v>Raseinių rajono kultūros centro Betygalos kultūros namų infrastruktūros pritaikymas visuomenės poreikiams</v>
      </c>
      <c r="D350" s="23" t="s">
        <v>1104</v>
      </c>
      <c r="E350" s="23" t="s">
        <v>700</v>
      </c>
      <c r="F350" s="148">
        <v>1</v>
      </c>
      <c r="G350" s="24"/>
      <c r="H350" s="25"/>
      <c r="I350" s="24"/>
      <c r="J350" s="25"/>
      <c r="K350" s="25"/>
      <c r="L350" s="24"/>
      <c r="M350" s="25"/>
      <c r="N350" s="25"/>
      <c r="O350" s="25"/>
      <c r="P350" s="25"/>
      <c r="Q350" s="25"/>
      <c r="R350" s="25"/>
      <c r="S350" s="25"/>
      <c r="T350" s="25"/>
      <c r="U350" s="25"/>
    </row>
    <row r="351" spans="1:21" ht="24" x14ac:dyDescent="0.25">
      <c r="A351" s="23" t="str">
        <f>'3 priedo 1 lentele'!A351</f>
        <v>2.6.1.2.8</v>
      </c>
      <c r="B351" s="160" t="str">
        <f>'3 priedo 1 lentele'!B351</f>
        <v>R02ZM07-500000-0009</v>
      </c>
      <c r="C351" s="60" t="str">
        <f>'3 priedo 1 lentele'!C351</f>
        <v>Požečių gyvenvietės drenažo rekonstravimas</v>
      </c>
      <c r="D351" s="23" t="s">
        <v>1104</v>
      </c>
      <c r="E351" s="23" t="s">
        <v>700</v>
      </c>
      <c r="F351" s="148">
        <v>1</v>
      </c>
      <c r="G351" s="24"/>
      <c r="H351" s="25"/>
      <c r="I351" s="24"/>
      <c r="J351" s="25"/>
      <c r="K351" s="25"/>
      <c r="L351" s="24"/>
      <c r="M351" s="25"/>
      <c r="N351" s="25"/>
      <c r="O351" s="25"/>
      <c r="P351" s="25"/>
      <c r="Q351" s="25"/>
      <c r="R351" s="25"/>
      <c r="S351" s="25"/>
      <c r="T351" s="25"/>
      <c r="U351" s="25"/>
    </row>
    <row r="352" spans="1:21" ht="24" x14ac:dyDescent="0.25">
      <c r="A352" s="23" t="str">
        <f>'3 priedo 1 lentele'!A352</f>
        <v>2.6.1.2.9</v>
      </c>
      <c r="B352" s="160" t="str">
        <f>'3 priedo 1 lentele'!B352</f>
        <v>R02ZM07-500000-0010</v>
      </c>
      <c r="C352" s="60" t="str">
        <f>'3 priedo 1 lentele'!C352</f>
        <v>Verėduvos gyvenvietės drenažo sistemos įrengimas</v>
      </c>
      <c r="D352" s="23" t="s">
        <v>1104</v>
      </c>
      <c r="E352" s="23" t="s">
        <v>700</v>
      </c>
      <c r="F352" s="148">
        <v>1</v>
      </c>
      <c r="G352" s="24"/>
      <c r="H352" s="25"/>
      <c r="I352" s="24"/>
      <c r="J352" s="25"/>
      <c r="K352" s="25"/>
      <c r="L352" s="24"/>
      <c r="M352" s="25"/>
      <c r="N352" s="25"/>
      <c r="O352" s="25"/>
      <c r="P352" s="25"/>
      <c r="Q352" s="25"/>
      <c r="R352" s="25"/>
      <c r="S352" s="25"/>
      <c r="T352" s="25"/>
      <c r="U352" s="25"/>
    </row>
    <row r="353" spans="1:21" ht="48" x14ac:dyDescent="0.25">
      <c r="A353" s="183" t="str">
        <f>'3 priedo 1 lentele'!A353</f>
        <v>2.6.1.2.10</v>
      </c>
      <c r="B353" s="160" t="str">
        <f>'3 priedo 1 lentele'!B353</f>
        <v>R029908-342900-0009</v>
      </c>
      <c r="C353" s="60" t="str">
        <f>'3 priedo 1 lentele'!C353</f>
        <v>Kompleksiškas Pelėdnagių kaimo viešųjų erdvių sutvarkymas</v>
      </c>
      <c r="D353" s="23" t="s">
        <v>750</v>
      </c>
      <c r="E353" s="23" t="s">
        <v>75</v>
      </c>
      <c r="F353" s="148">
        <v>44147</v>
      </c>
      <c r="G353" s="24" t="s">
        <v>751</v>
      </c>
      <c r="H353" s="23" t="s">
        <v>76</v>
      </c>
      <c r="I353" s="24">
        <v>0</v>
      </c>
      <c r="J353" s="25"/>
      <c r="K353" s="25"/>
      <c r="L353" s="24"/>
      <c r="M353" s="25"/>
      <c r="N353" s="25"/>
      <c r="O353" s="25"/>
      <c r="P353" s="25"/>
      <c r="Q353" s="25"/>
      <c r="R353" s="25"/>
      <c r="S353" s="25"/>
      <c r="T353" s="25"/>
      <c r="U353" s="25"/>
    </row>
    <row r="354" spans="1:21" ht="60" x14ac:dyDescent="0.25">
      <c r="A354" s="183" t="str">
        <f>'3 priedo 1 lentele'!A354</f>
        <v>2.6.1.2.11</v>
      </c>
      <c r="B354" s="160" t="str">
        <f>'3 priedo 1 lentele'!B354</f>
        <v>R02ZM07-290000-0011</v>
      </c>
      <c r="C354" s="60" t="str">
        <f>'3 priedo 1 lentele'!C354</f>
        <v>Poilsio zonos prie Sujainių tvenkinio sutvarkymas</v>
      </c>
      <c r="D354" s="23" t="s">
        <v>1243</v>
      </c>
      <c r="E354" s="23" t="s">
        <v>956</v>
      </c>
      <c r="F354" s="148">
        <v>2</v>
      </c>
      <c r="G354" s="24" t="s">
        <v>1244</v>
      </c>
      <c r="H354" s="23" t="s">
        <v>66</v>
      </c>
      <c r="I354" s="24">
        <v>543</v>
      </c>
      <c r="J354" s="25" t="s">
        <v>1245</v>
      </c>
      <c r="K354" s="23" t="s">
        <v>67</v>
      </c>
      <c r="L354" s="24">
        <v>1</v>
      </c>
      <c r="M354" s="25"/>
      <c r="N354" s="25"/>
      <c r="O354" s="25"/>
      <c r="P354" s="25"/>
      <c r="Q354" s="25"/>
      <c r="R354" s="25"/>
      <c r="S354" s="25"/>
      <c r="T354" s="25"/>
      <c r="U354" s="25"/>
    </row>
    <row r="355" spans="1:21" ht="48" x14ac:dyDescent="0.25">
      <c r="A355" s="183" t="str">
        <f>'3 priedo 1 lentele'!A355</f>
        <v>2.6.1.2.12</v>
      </c>
      <c r="B355" s="160" t="str">
        <f>'3 priedo 1 lentele'!B355</f>
        <v>R02ZM07-290000-0012</v>
      </c>
      <c r="C355" s="19" t="str">
        <f>'3 priedo 1 lentele'!C355</f>
        <v>Betygalos miestelio viešosios infrastruktūros sutvarkymas</v>
      </c>
      <c r="D355" s="23" t="s">
        <v>1244</v>
      </c>
      <c r="E355" s="23" t="s">
        <v>66</v>
      </c>
      <c r="F355" s="24">
        <v>488</v>
      </c>
      <c r="G355" s="24" t="s">
        <v>1245</v>
      </c>
      <c r="H355" s="23" t="s">
        <v>67</v>
      </c>
      <c r="I355" s="24">
        <v>1</v>
      </c>
      <c r="J355" s="25"/>
      <c r="K355" s="25"/>
      <c r="L355" s="24"/>
      <c r="M355" s="25"/>
      <c r="N355" s="25"/>
      <c r="O355" s="25"/>
      <c r="P355" s="25"/>
      <c r="Q355" s="25"/>
      <c r="R355" s="25"/>
      <c r="S355" s="25"/>
      <c r="T355" s="25"/>
      <c r="U355" s="25"/>
    </row>
    <row r="356" spans="1:21" ht="60" x14ac:dyDescent="0.25">
      <c r="A356" s="183" t="str">
        <f>'3 priedo 1 lentele'!A356</f>
        <v>2.6.1.2.13</v>
      </c>
      <c r="B356" s="160" t="str">
        <f>'3 priedo 1 lentele'!B356</f>
        <v>R02ZM07-500000-0013</v>
      </c>
      <c r="C356" s="60" t="str">
        <f>'3 priedo 1 lentele'!C356</f>
        <v>Berteškių kaimo vandens kokybės gerinimas</v>
      </c>
      <c r="D356" s="23" t="s">
        <v>1243</v>
      </c>
      <c r="E356" s="23" t="s">
        <v>956</v>
      </c>
      <c r="F356" s="148">
        <v>1</v>
      </c>
      <c r="G356" s="24" t="s">
        <v>1244</v>
      </c>
      <c r="H356" s="23" t="s">
        <v>66</v>
      </c>
      <c r="I356" s="24">
        <v>177</v>
      </c>
      <c r="J356" s="25" t="s">
        <v>1245</v>
      </c>
      <c r="K356" s="23" t="s">
        <v>67</v>
      </c>
      <c r="L356" s="24">
        <v>1</v>
      </c>
      <c r="M356" s="25"/>
      <c r="N356" s="25"/>
      <c r="O356" s="25"/>
      <c r="P356" s="25"/>
      <c r="Q356" s="25"/>
      <c r="R356" s="25"/>
      <c r="S356" s="25"/>
      <c r="T356" s="25"/>
      <c r="U356" s="25"/>
    </row>
    <row r="357" spans="1:21" ht="60" x14ac:dyDescent="0.25">
      <c r="A357" s="183" t="str">
        <f>'3 priedo 1 lentele'!A357</f>
        <v>2.6.1.2.14</v>
      </c>
      <c r="B357" s="160" t="str">
        <f>'3 priedo 1 lentele'!B357</f>
        <v>R02ZM07-290000-0014</v>
      </c>
      <c r="C357" s="60" t="str">
        <f>'3 priedo 1 lentele'!C357</f>
        <v>Girkalnio miestelio tvenkinio išvalymas ir poilsio zonos įrengimas</v>
      </c>
      <c r="D357" s="23" t="s">
        <v>1243</v>
      </c>
      <c r="E357" s="23" t="s">
        <v>956</v>
      </c>
      <c r="F357" s="148">
        <v>1</v>
      </c>
      <c r="G357" s="24" t="s">
        <v>1244</v>
      </c>
      <c r="H357" s="23" t="s">
        <v>66</v>
      </c>
      <c r="I357" s="24">
        <v>877</v>
      </c>
      <c r="J357" s="25" t="s">
        <v>1245</v>
      </c>
      <c r="K357" s="23" t="s">
        <v>67</v>
      </c>
      <c r="L357" s="24">
        <v>1</v>
      </c>
      <c r="M357" s="25"/>
      <c r="N357" s="25"/>
      <c r="O357" s="25"/>
      <c r="P357" s="25"/>
      <c r="Q357" s="25"/>
      <c r="R357" s="25"/>
      <c r="S357" s="25"/>
      <c r="T357" s="25"/>
      <c r="U357" s="25"/>
    </row>
    <row r="358" spans="1:21" ht="60" x14ac:dyDescent="0.25">
      <c r="A358" s="183" t="str">
        <f>'3 priedo 1 lentele'!A358</f>
        <v>2.6.1.2.15</v>
      </c>
      <c r="B358" s="160" t="str">
        <f>'3 priedo 1 lentele'!B358</f>
        <v>R02ZM07-290000-0015</v>
      </c>
      <c r="C358" s="60" t="str">
        <f>'3 priedo 1 lentele'!C358</f>
        <v>Viešosios erdvės Užkalnių kaime sutvarkymas ir pritaikymas gyventojų poilsiui ir sportui</v>
      </c>
      <c r="D358" s="23" t="s">
        <v>1243</v>
      </c>
      <c r="E358" s="23" t="s">
        <v>956</v>
      </c>
      <c r="F358" s="148">
        <v>1</v>
      </c>
      <c r="G358" s="24" t="s">
        <v>1244</v>
      </c>
      <c r="H358" s="23" t="s">
        <v>66</v>
      </c>
      <c r="I358" s="24">
        <v>263</v>
      </c>
      <c r="J358" s="25" t="s">
        <v>1245</v>
      </c>
      <c r="K358" s="23" t="s">
        <v>67</v>
      </c>
      <c r="L358" s="24">
        <v>1</v>
      </c>
      <c r="M358" s="25"/>
      <c r="N358" s="25"/>
      <c r="O358" s="25"/>
      <c r="P358" s="25"/>
      <c r="Q358" s="25"/>
      <c r="R358" s="25"/>
      <c r="S358" s="25"/>
      <c r="T358" s="25"/>
      <c r="U358" s="25"/>
    </row>
    <row r="359" spans="1:21" ht="60" x14ac:dyDescent="0.25">
      <c r="A359" s="183" t="str">
        <f>'3 priedo 1 lentele'!A359</f>
        <v>2.6.1.2.16</v>
      </c>
      <c r="B359" s="160" t="str">
        <f>'3 priedo 1 lentele'!B359</f>
        <v>R02ZM07-290000-0016</v>
      </c>
      <c r="C359" s="60" t="str">
        <f>'3 priedo 1 lentele'!C359</f>
        <v>Kalnųjų miestelio viešosios erdvės atnaujinimas ir pritaikymas visuomenės poreikiams</v>
      </c>
      <c r="D359" s="23" t="s">
        <v>1243</v>
      </c>
      <c r="E359" s="23" t="s">
        <v>956</v>
      </c>
      <c r="F359" s="148">
        <v>1</v>
      </c>
      <c r="G359" s="24" t="s">
        <v>1244</v>
      </c>
      <c r="H359" s="23" t="s">
        <v>66</v>
      </c>
      <c r="I359" s="24">
        <v>402</v>
      </c>
      <c r="J359" s="25" t="s">
        <v>1245</v>
      </c>
      <c r="K359" s="23" t="s">
        <v>67</v>
      </c>
      <c r="L359" s="24">
        <v>1</v>
      </c>
      <c r="M359" s="25"/>
      <c r="N359" s="25"/>
      <c r="O359" s="25"/>
      <c r="P359" s="25"/>
      <c r="Q359" s="25"/>
      <c r="R359" s="25"/>
      <c r="S359" s="25"/>
      <c r="T359" s="25"/>
      <c r="U359" s="25"/>
    </row>
    <row r="360" spans="1:21" ht="48" x14ac:dyDescent="0.25">
      <c r="A360" s="183" t="str">
        <f>'3 priedo 1 lentele'!A360</f>
        <v>2.6.1.2.17</v>
      </c>
      <c r="B360" s="160" t="str">
        <f>'3 priedo 1 lentele'!B360</f>
        <v>R02ZM07-290000-0017</v>
      </c>
      <c r="C360" s="60" t="str">
        <f>'3 priedo 1 lentele'!C360</f>
        <v>Viešosios poilsio zonos įrengimas Norgėlų kaime</v>
      </c>
      <c r="D360" s="23" t="s">
        <v>1244</v>
      </c>
      <c r="E360" s="23" t="s">
        <v>66</v>
      </c>
      <c r="F360" s="24">
        <v>653</v>
      </c>
      <c r="G360" s="24" t="s">
        <v>1245</v>
      </c>
      <c r="H360" s="23" t="s">
        <v>67</v>
      </c>
      <c r="I360" s="24">
        <v>1</v>
      </c>
      <c r="J360" s="25"/>
      <c r="K360" s="25"/>
      <c r="L360" s="24"/>
      <c r="M360" s="25"/>
      <c r="N360" s="25"/>
      <c r="O360" s="25"/>
      <c r="P360" s="25"/>
      <c r="Q360" s="25"/>
      <c r="R360" s="25"/>
      <c r="S360" s="25"/>
      <c r="T360" s="25"/>
      <c r="U360" s="25"/>
    </row>
    <row r="361" spans="1:21" ht="60" x14ac:dyDescent="0.25">
      <c r="A361" s="183" t="str">
        <f>'3 priedo 1 lentele'!A361</f>
        <v>2.6.1.2.18</v>
      </c>
      <c r="B361" s="160" t="str">
        <f>'3 priedo 1 lentele'!B361</f>
        <v>R02ZM07-290000-0018</v>
      </c>
      <c r="C361" s="58" t="str">
        <f>'3 priedo 1 lentele'!C361</f>
        <v>Poilsio zonos įrengimas prie Žaiginio tvenkinio</v>
      </c>
      <c r="D361" s="23" t="s">
        <v>1243</v>
      </c>
      <c r="E361" s="23" t="s">
        <v>956</v>
      </c>
      <c r="F361" s="148">
        <v>1</v>
      </c>
      <c r="G361" s="24" t="s">
        <v>1244</v>
      </c>
      <c r="H361" s="23" t="s">
        <v>66</v>
      </c>
      <c r="I361" s="24">
        <v>335</v>
      </c>
      <c r="J361" s="25" t="s">
        <v>1245</v>
      </c>
      <c r="K361" s="23" t="s">
        <v>67</v>
      </c>
      <c r="L361" s="24">
        <v>1</v>
      </c>
      <c r="M361" s="25"/>
      <c r="N361" s="25"/>
      <c r="O361" s="25"/>
      <c r="P361" s="25"/>
      <c r="Q361" s="25"/>
      <c r="R361" s="25"/>
      <c r="S361" s="25"/>
      <c r="T361" s="25"/>
      <c r="U361" s="25"/>
    </row>
    <row r="362" spans="1:21" ht="60" x14ac:dyDescent="0.25">
      <c r="A362" s="183" t="str">
        <f>'3 priedo 1 lentele'!A362</f>
        <v>2.6.1.2.19</v>
      </c>
      <c r="B362" s="160" t="str">
        <f>'3 priedo 1 lentele'!B362</f>
        <v>R02ZM07-290000-0019</v>
      </c>
      <c r="C362" s="58" t="str">
        <f>'3 priedo 1 lentele'!C362</f>
        <v>Gėluvos kaimo viešosios erdvės sutvarkymas ir pritaikymas gyventojų poreikiams</v>
      </c>
      <c r="D362" s="23" t="s">
        <v>1243</v>
      </c>
      <c r="E362" s="23" t="s">
        <v>956</v>
      </c>
      <c r="F362" s="148">
        <v>1</v>
      </c>
      <c r="G362" s="24" t="s">
        <v>1244</v>
      </c>
      <c r="H362" s="23" t="s">
        <v>66</v>
      </c>
      <c r="I362" s="24">
        <v>410</v>
      </c>
      <c r="J362" s="25" t="s">
        <v>1245</v>
      </c>
      <c r="K362" s="23" t="s">
        <v>67</v>
      </c>
      <c r="L362" s="24">
        <v>1</v>
      </c>
      <c r="M362" s="25"/>
      <c r="N362" s="25"/>
      <c r="O362" s="25"/>
      <c r="P362" s="25"/>
      <c r="Q362" s="25"/>
      <c r="R362" s="25"/>
      <c r="S362" s="25"/>
      <c r="T362" s="25"/>
      <c r="U362" s="25"/>
    </row>
    <row r="363" spans="1:21" ht="60" x14ac:dyDescent="0.25">
      <c r="A363" s="183" t="str">
        <f>'3 priedo 1 lentele'!A363</f>
        <v>2.6.1.2.20</v>
      </c>
      <c r="B363" s="160" t="str">
        <f>'3 priedo 1 lentele'!B363</f>
        <v>R02ZM07-290000-0020</v>
      </c>
      <c r="C363" s="58" t="str">
        <f>'3 priedo 1 lentele'!C363</f>
        <v>Butkiškės kaimo viešosios erdvės sutvarkymas ir pritaikymas gyventojų poreikiams</v>
      </c>
      <c r="D363" s="23" t="s">
        <v>1243</v>
      </c>
      <c r="E363" s="23" t="s">
        <v>956</v>
      </c>
      <c r="F363" s="148">
        <v>1</v>
      </c>
      <c r="G363" s="24" t="s">
        <v>1244</v>
      </c>
      <c r="H363" s="23" t="s">
        <v>66</v>
      </c>
      <c r="I363" s="24">
        <v>392</v>
      </c>
      <c r="J363" s="25" t="s">
        <v>1245</v>
      </c>
      <c r="K363" s="23" t="s">
        <v>67</v>
      </c>
      <c r="L363" s="24">
        <v>1</v>
      </c>
      <c r="M363" s="25"/>
      <c r="N363" s="25"/>
      <c r="O363" s="25"/>
      <c r="P363" s="25"/>
      <c r="Q363" s="25"/>
      <c r="R363" s="25"/>
      <c r="S363" s="25"/>
      <c r="T363" s="25"/>
      <c r="U363" s="25"/>
    </row>
    <row r="364" spans="1:21" ht="60" x14ac:dyDescent="0.25">
      <c r="A364" s="183" t="str">
        <f>'3 priedo 1 lentele'!A364</f>
        <v>2.6.1.2.21</v>
      </c>
      <c r="B364" s="160" t="str">
        <f>'3 priedo 1 lentele'!B364</f>
        <v>R02ZM07-290000-0021</v>
      </c>
      <c r="C364" s="58" t="str">
        <f>'3 priedo 1 lentele'!C364</f>
        <v>Kaulakių kaimo viešosios infrastruktūros sutvarkymas ir pritaikymas gyventojų poreikiams</v>
      </c>
      <c r="D364" s="23" t="s">
        <v>1243</v>
      </c>
      <c r="E364" s="23" t="s">
        <v>956</v>
      </c>
      <c r="F364" s="148">
        <v>1</v>
      </c>
      <c r="G364" s="24" t="s">
        <v>1244</v>
      </c>
      <c r="H364" s="23" t="s">
        <v>66</v>
      </c>
      <c r="I364" s="24">
        <v>406</v>
      </c>
      <c r="J364" s="25" t="s">
        <v>1245</v>
      </c>
      <c r="K364" s="23" t="s">
        <v>67</v>
      </c>
      <c r="L364" s="24">
        <v>1</v>
      </c>
      <c r="M364" s="25"/>
      <c r="N364" s="25"/>
      <c r="O364" s="25"/>
      <c r="P364" s="25"/>
      <c r="Q364" s="25"/>
      <c r="R364" s="25"/>
      <c r="S364" s="25"/>
      <c r="T364" s="25"/>
      <c r="U364" s="25"/>
    </row>
    <row r="365" spans="1:21" ht="60" x14ac:dyDescent="0.25">
      <c r="A365" s="183" t="str">
        <f>'3 priedo 1 lentele'!A365</f>
        <v>2.6.1.2.22</v>
      </c>
      <c r="B365" s="160" t="str">
        <f>'3 priedo 1 lentele'!B365</f>
        <v>R02ZM07-330000-0022</v>
      </c>
      <c r="C365" s="58" t="str">
        <f>'3 priedo 1 lentele'!C365</f>
        <v>Stakliškių kultūros ir laisvalaikio centro kapitalinis remontas</v>
      </c>
      <c r="D365" s="23" t="s">
        <v>1243</v>
      </c>
      <c r="E365" s="23" t="s">
        <v>956</v>
      </c>
      <c r="F365" s="148">
        <v>1</v>
      </c>
      <c r="G365" s="24" t="s">
        <v>1244</v>
      </c>
      <c r="H365" s="23" t="s">
        <v>66</v>
      </c>
      <c r="I365" s="24">
        <v>747</v>
      </c>
      <c r="J365" s="25" t="s">
        <v>1245</v>
      </c>
      <c r="K365" s="23" t="s">
        <v>67</v>
      </c>
      <c r="L365" s="24">
        <v>4</v>
      </c>
      <c r="M365" s="25"/>
      <c r="N365" s="25"/>
      <c r="O365" s="25"/>
      <c r="P365" s="25"/>
      <c r="Q365" s="25"/>
      <c r="R365" s="25"/>
      <c r="S365" s="25"/>
      <c r="T365" s="25"/>
      <c r="U365" s="25"/>
    </row>
    <row r="366" spans="1:21" ht="60" x14ac:dyDescent="0.25">
      <c r="A366" s="183" t="str">
        <f>'3 priedo 1 lentele'!A366</f>
        <v>2.6.1.2.23</v>
      </c>
      <c r="B366" s="160" t="str">
        <f>'3 priedo 1 lentele'!B366</f>
        <v>R02ZM07-330000-0023</v>
      </c>
      <c r="C366" s="58" t="str">
        <f>'3 priedo 1 lentele'!C366</f>
        <v>Veiverių kultūros ir laisvalaikio centro Skriaudžiuose kapitalinis remontas</v>
      </c>
      <c r="D366" s="23" t="s">
        <v>1243</v>
      </c>
      <c r="E366" s="23" t="s">
        <v>956</v>
      </c>
      <c r="F366" s="148">
        <v>1</v>
      </c>
      <c r="G366" s="24" t="s">
        <v>1244</v>
      </c>
      <c r="H366" s="23" t="s">
        <v>66</v>
      </c>
      <c r="I366" s="24">
        <v>637</v>
      </c>
      <c r="J366" s="25" t="s">
        <v>1245</v>
      </c>
      <c r="K366" s="23" t="s">
        <v>67</v>
      </c>
      <c r="L366" s="24">
        <v>4</v>
      </c>
      <c r="M366" s="25"/>
      <c r="N366" s="25"/>
      <c r="O366" s="25"/>
      <c r="P366" s="25"/>
      <c r="Q366" s="25"/>
      <c r="R366" s="25"/>
      <c r="S366" s="25"/>
      <c r="T366" s="25"/>
      <c r="U366" s="25"/>
    </row>
    <row r="367" spans="1:21" ht="48" x14ac:dyDescent="0.25">
      <c r="A367" s="183" t="str">
        <f>'3 priedo 1 lentele'!A367</f>
        <v>2.6.1.2.24</v>
      </c>
      <c r="B367" s="160" t="str">
        <f>'3 priedo 1 lentele'!B367</f>
        <v>R02ZM07-500000-0024</v>
      </c>
      <c r="C367" s="58" t="str">
        <f>'3 priedo 1 lentele'!C367</f>
        <v>Geriamojo vandens tiekimo sistemos Vėžionių kaime įrengimas</v>
      </c>
      <c r="D367" s="23" t="s">
        <v>1244</v>
      </c>
      <c r="E367" s="23" t="s">
        <v>66</v>
      </c>
      <c r="F367" s="148">
        <v>48</v>
      </c>
      <c r="G367" s="24" t="s">
        <v>1245</v>
      </c>
      <c r="H367" s="23" t="s">
        <v>67</v>
      </c>
      <c r="I367" s="24">
        <v>4</v>
      </c>
      <c r="J367" s="25"/>
      <c r="K367" s="25"/>
      <c r="L367" s="24"/>
      <c r="M367" s="25"/>
      <c r="N367" s="25"/>
      <c r="O367" s="25"/>
      <c r="P367" s="25"/>
      <c r="Q367" s="25"/>
      <c r="R367" s="25"/>
      <c r="S367" s="25"/>
      <c r="T367" s="25"/>
      <c r="U367" s="25"/>
    </row>
    <row r="368" spans="1:21" ht="48" x14ac:dyDescent="0.25">
      <c r="A368" s="183" t="str">
        <f>'3 priedo 1 lentele'!A368</f>
        <v>2.6.1.2.25</v>
      </c>
      <c r="B368" s="160" t="str">
        <f>'3 priedo 1 lentele'!B368</f>
        <v>R02ZM07-500000-0025</v>
      </c>
      <c r="C368" s="58" t="str">
        <f>'3 priedo 1 lentele'!C368</f>
        <v>Prienų r. Stakliškių gimnazijos ikimokyklinio ugdymo skyriaus modernizavimas</v>
      </c>
      <c r="D368" s="25" t="s">
        <v>1244</v>
      </c>
      <c r="E368" s="23" t="s">
        <v>66</v>
      </c>
      <c r="F368" s="148">
        <v>747</v>
      </c>
      <c r="G368" s="24" t="s">
        <v>1245</v>
      </c>
      <c r="H368" s="23" t="s">
        <v>67</v>
      </c>
      <c r="I368" s="24">
        <v>4</v>
      </c>
      <c r="J368" s="25"/>
      <c r="K368" s="25"/>
      <c r="L368" s="24"/>
      <c r="M368" s="25"/>
      <c r="N368" s="25"/>
      <c r="O368" s="25"/>
      <c r="P368" s="25"/>
      <c r="Q368" s="25"/>
      <c r="R368" s="25"/>
      <c r="S368" s="25"/>
      <c r="T368" s="25"/>
      <c r="U368" s="25"/>
    </row>
    <row r="369" spans="1:21" ht="60" x14ac:dyDescent="0.25">
      <c r="A369" s="183" t="str">
        <f>'3 priedo 1 lentele'!A369</f>
        <v>2.6.1.2.26</v>
      </c>
      <c r="B369" s="160" t="str">
        <f>'3 priedo 1 lentele'!B369</f>
        <v>R02ZM07-290000-0026</v>
      </c>
      <c r="C369" s="58" t="str">
        <f>'3 priedo 1 lentele'!C369</f>
        <v>Šiluvos miestelio viešosios infrastruktūros sutvarkymas</v>
      </c>
      <c r="D369" s="23" t="s">
        <v>1243</v>
      </c>
      <c r="E369" s="23" t="s">
        <v>956</v>
      </c>
      <c r="F369" s="148">
        <v>1</v>
      </c>
      <c r="G369" s="24" t="s">
        <v>1244</v>
      </c>
      <c r="H369" s="23" t="s">
        <v>66</v>
      </c>
      <c r="I369" s="24">
        <v>635</v>
      </c>
      <c r="J369" s="25" t="s">
        <v>1245</v>
      </c>
      <c r="K369" s="23" t="s">
        <v>67</v>
      </c>
      <c r="L369" s="24">
        <v>1</v>
      </c>
      <c r="M369" s="25"/>
      <c r="N369" s="25"/>
      <c r="O369" s="25"/>
      <c r="P369" s="25"/>
      <c r="Q369" s="25"/>
      <c r="R369" s="25"/>
      <c r="S369" s="25"/>
      <c r="T369" s="25"/>
      <c r="U369" s="25"/>
    </row>
    <row r="370" spans="1:21" ht="48" x14ac:dyDescent="0.25">
      <c r="A370" s="183" t="str">
        <f>'3 priedo 1 lentele'!A370</f>
        <v>2.6.1.2.27</v>
      </c>
      <c r="B370" s="160" t="str">
        <f>'3 priedo 1 lentele'!B370</f>
        <v>R029908-340000-0010</v>
      </c>
      <c r="C370" s="58" t="str">
        <f>'3 priedo 1 lentele'!C370</f>
        <v>Kompleksiškas Vilainių kaimo viešųjų erdvių sutvarkymas</v>
      </c>
      <c r="D370" s="23" t="s">
        <v>750</v>
      </c>
      <c r="E370" s="23" t="s">
        <v>75</v>
      </c>
      <c r="F370" s="148">
        <v>77618</v>
      </c>
      <c r="G370" s="24" t="s">
        <v>751</v>
      </c>
      <c r="H370" s="23" t="s">
        <v>76</v>
      </c>
      <c r="I370" s="148">
        <v>15</v>
      </c>
      <c r="J370" s="25"/>
      <c r="K370" s="25"/>
      <c r="L370" s="24"/>
      <c r="M370" s="25"/>
      <c r="N370" s="25"/>
      <c r="O370" s="25"/>
      <c r="P370" s="25"/>
      <c r="Q370" s="25"/>
      <c r="R370" s="25"/>
      <c r="S370" s="25"/>
      <c r="T370" s="25"/>
      <c r="U370" s="25"/>
    </row>
    <row r="371" spans="1:21" ht="152.25" customHeight="1" x14ac:dyDescent="0.25">
      <c r="A371" s="183" t="str">
        <f>'3 priedo 1 lentele'!A371</f>
        <v>2.6.1.2.28</v>
      </c>
      <c r="B371" s="160" t="str">
        <f>'3 priedo 1 lentele'!B371</f>
        <v>R02ZM07-120000-0027</v>
      </c>
      <c r="C371" s="58" t="str">
        <f>'3 priedo 1 lentele'!C371</f>
        <v>Vietinės reikšmės kelio BR-27 rekonstravimas</v>
      </c>
      <c r="D371" s="23" t="s">
        <v>1243</v>
      </c>
      <c r="E371" s="23" t="s">
        <v>956</v>
      </c>
      <c r="F371" s="148">
        <v>1</v>
      </c>
      <c r="G371" s="24" t="s">
        <v>1244</v>
      </c>
      <c r="H371" s="23" t="s">
        <v>66</v>
      </c>
      <c r="I371" s="24">
        <v>140</v>
      </c>
      <c r="J371" s="25" t="s">
        <v>1245</v>
      </c>
      <c r="K371" s="23" t="s">
        <v>67</v>
      </c>
      <c r="L371" s="24">
        <v>1</v>
      </c>
      <c r="M371" s="25"/>
      <c r="N371" s="25"/>
      <c r="O371" s="25"/>
      <c r="P371" s="25"/>
      <c r="Q371" s="25"/>
      <c r="R371" s="25"/>
      <c r="S371" s="25"/>
      <c r="T371" s="25"/>
      <c r="U371" s="25"/>
    </row>
    <row r="372" spans="1:21" ht="152.25" customHeight="1" x14ac:dyDescent="0.25">
      <c r="A372" s="183" t="str">
        <f>'3 priedo 1 lentele'!A372</f>
        <v>2.6.1.2.29</v>
      </c>
      <c r="B372" s="160" t="str">
        <f>'3 priedo 1 lentele'!B372</f>
        <v>R02ZM07-070000-0028</v>
      </c>
      <c r="C372" s="58" t="str">
        <f>'3 priedo 1 lentele'!C372</f>
        <v>Vandens tiekimo infrastruktūros plėtra Birštono savivaldybės kaimiškose teritorijose</v>
      </c>
      <c r="D372" s="23" t="s">
        <v>1243</v>
      </c>
      <c r="E372" s="23" t="s">
        <v>956</v>
      </c>
      <c r="F372" s="148">
        <v>1</v>
      </c>
      <c r="G372" s="24" t="s">
        <v>1244</v>
      </c>
      <c r="H372" s="23" t="s">
        <v>66</v>
      </c>
      <c r="I372" s="24">
        <v>65</v>
      </c>
      <c r="J372" s="25" t="s">
        <v>1245</v>
      </c>
      <c r="K372" s="23" t="s">
        <v>67</v>
      </c>
      <c r="L372" s="24">
        <v>1</v>
      </c>
      <c r="M372" s="25"/>
      <c r="N372" s="25"/>
      <c r="O372" s="25"/>
      <c r="P372" s="25"/>
      <c r="Q372" s="25"/>
      <c r="R372" s="25"/>
      <c r="S372" s="25"/>
      <c r="T372" s="25"/>
      <c r="U372" s="25"/>
    </row>
    <row r="373" spans="1:21" ht="152.25" customHeight="1" x14ac:dyDescent="0.25">
      <c r="A373" s="183" t="str">
        <f>'3 priedo 1 lentele'!A373</f>
        <v>2.6.1.2.30</v>
      </c>
      <c r="B373" s="160" t="str">
        <f>'3 priedo 1 lentele'!B373</f>
        <v>R02ZM07-290000-0029</v>
      </c>
      <c r="C373" s="58" t="str">
        <f>'3 priedo 1 lentele'!C373</f>
        <v>Apšvietimo inžinerinių tinklų atnaujinimas arba plėtra Kėdainių rajono Dotnuvos seniūnijoje</v>
      </c>
      <c r="D373" s="23" t="s">
        <v>1243</v>
      </c>
      <c r="E373" s="23" t="s">
        <v>956</v>
      </c>
      <c r="F373" s="148">
        <v>2</v>
      </c>
      <c r="G373" s="24" t="s">
        <v>1244</v>
      </c>
      <c r="H373" s="23" t="s">
        <v>66</v>
      </c>
      <c r="I373" s="24">
        <v>857</v>
      </c>
      <c r="J373" s="25" t="s">
        <v>1245</v>
      </c>
      <c r="K373" s="23" t="s">
        <v>67</v>
      </c>
      <c r="L373" s="24">
        <v>1</v>
      </c>
      <c r="M373" s="25"/>
      <c r="N373" s="25"/>
      <c r="O373" s="25"/>
      <c r="P373" s="25"/>
      <c r="Q373" s="25"/>
      <c r="R373" s="25"/>
      <c r="S373" s="25"/>
      <c r="T373" s="25"/>
      <c r="U373" s="25"/>
    </row>
    <row r="374" spans="1:21" ht="152.25" customHeight="1" x14ac:dyDescent="0.25">
      <c r="A374" s="183" t="str">
        <f>'3 priedo 1 lentele'!A374</f>
        <v>2.6.1.2.31</v>
      </c>
      <c r="B374" s="160" t="str">
        <f>'3 priedo 1 lentele'!B374</f>
        <v>R02ZM07-290000-0030</v>
      </c>
      <c r="C374" s="58" t="str">
        <f>'3 priedo 1 lentele'!C374</f>
        <v>Apšvietimo inžinerinių tinklų atnaujinimas arba plėtra Kėdainių rajono Pelėdnagių seniūnijoje</v>
      </c>
      <c r="D374" s="23" t="s">
        <v>1243</v>
      </c>
      <c r="E374" s="23" t="s">
        <v>956</v>
      </c>
      <c r="F374" s="148">
        <v>1</v>
      </c>
      <c r="G374" s="24" t="s">
        <v>1244</v>
      </c>
      <c r="H374" s="23" t="s">
        <v>66</v>
      </c>
      <c r="I374" s="24">
        <v>747</v>
      </c>
      <c r="J374" s="25" t="s">
        <v>1245</v>
      </c>
      <c r="K374" s="23" t="s">
        <v>67</v>
      </c>
      <c r="L374" s="24">
        <v>1</v>
      </c>
      <c r="M374" s="25"/>
      <c r="N374" s="25"/>
      <c r="O374" s="25"/>
      <c r="P374" s="25"/>
      <c r="Q374" s="25"/>
      <c r="R374" s="25"/>
      <c r="S374" s="25"/>
      <c r="T374" s="25"/>
      <c r="U374" s="25"/>
    </row>
    <row r="375" spans="1:21" ht="152.25" customHeight="1" x14ac:dyDescent="0.25">
      <c r="A375" s="183" t="str">
        <f>'3 priedo 1 lentele'!A375</f>
        <v>2.6.1.2.32</v>
      </c>
      <c r="B375" s="160" t="str">
        <f>'3 priedo 1 lentele'!B375</f>
        <v>R02ZM07-290000-0031</v>
      </c>
      <c r="C375" s="58" t="str">
        <f>'3 priedo 1 lentele'!C375</f>
        <v>Apšvietimo inžinerinių tinklų atnaujinimas arba plėtra Kėdainių rajono Truskavos ir Josvainių seniūnijose</v>
      </c>
      <c r="D375" s="23" t="s">
        <v>1243</v>
      </c>
      <c r="E375" s="23" t="s">
        <v>956</v>
      </c>
      <c r="F375" s="148">
        <v>7</v>
      </c>
      <c r="G375" s="24" t="s">
        <v>1244</v>
      </c>
      <c r="H375" s="23" t="s">
        <v>66</v>
      </c>
      <c r="I375" s="24">
        <v>882</v>
      </c>
      <c r="J375" s="25" t="s">
        <v>1245</v>
      </c>
      <c r="K375" s="23" t="s">
        <v>67</v>
      </c>
      <c r="L375" s="24">
        <v>1</v>
      </c>
      <c r="M375" s="25"/>
      <c r="N375" s="25"/>
      <c r="O375" s="25"/>
      <c r="P375" s="25"/>
      <c r="Q375" s="25"/>
      <c r="R375" s="25"/>
      <c r="S375" s="25"/>
      <c r="T375" s="25"/>
      <c r="U375" s="25"/>
    </row>
    <row r="376" spans="1:21" ht="152.25" customHeight="1" x14ac:dyDescent="0.25">
      <c r="A376" s="183" t="str">
        <f>'3 priedo 1 lentele'!A376</f>
        <v>2.6.1.2.33</v>
      </c>
      <c r="B376" s="160" t="str">
        <f>'3 priedo 1 lentele'!B376</f>
        <v>R02ZM07-290000-0032</v>
      </c>
      <c r="C376" s="58" t="str">
        <f>'3 priedo 1 lentele'!C376</f>
        <v>Apšvietimo inžinerinių tinklų atnaujinimas arba plėtra Kėdainių rajono Pernaravos, Gudžiūnų, Vilainių, Krakių ir Surviliškio seniūnijose</v>
      </c>
      <c r="D376" s="23" t="s">
        <v>1243</v>
      </c>
      <c r="E376" s="23" t="s">
        <v>956</v>
      </c>
      <c r="F376" s="148">
        <v>14</v>
      </c>
      <c r="G376" s="24" t="s">
        <v>1244</v>
      </c>
      <c r="H376" s="23" t="s">
        <v>66</v>
      </c>
      <c r="I376" s="24">
        <v>859</v>
      </c>
      <c r="J376" s="25" t="s">
        <v>1245</v>
      </c>
      <c r="K376" s="23" t="s">
        <v>67</v>
      </c>
      <c r="L376" s="24">
        <v>1</v>
      </c>
      <c r="M376" s="25"/>
      <c r="N376" s="25"/>
      <c r="O376" s="25"/>
      <c r="P376" s="25"/>
      <c r="Q376" s="25"/>
      <c r="R376" s="25"/>
      <c r="S376" s="25"/>
      <c r="T376" s="25"/>
      <c r="U376" s="25"/>
    </row>
    <row r="377" spans="1:21" ht="152.25" customHeight="1" x14ac:dyDescent="0.25">
      <c r="A377" s="183" t="str">
        <f>'3 priedo 1 lentele'!A377</f>
        <v>2.6.1.2.34</v>
      </c>
      <c r="B377" s="160" t="str">
        <f>'3 priedo 1 lentele'!B377</f>
        <v>R02ZM07-290000-0033</v>
      </c>
      <c r="C377" s="58" t="str">
        <f>'3 priedo 1 lentele'!C377</f>
        <v>Apšvietimo inžinerinių tinklų atnaujinimas arba plėtra Šėtos seniūnijoje</v>
      </c>
      <c r="D377" s="23" t="s">
        <v>1243</v>
      </c>
      <c r="E377" s="23" t="s">
        <v>956</v>
      </c>
      <c r="F377" s="148">
        <v>5</v>
      </c>
      <c r="G377" s="24" t="s">
        <v>1244</v>
      </c>
      <c r="H377" s="23" t="s">
        <v>66</v>
      </c>
      <c r="I377" s="24">
        <v>823</v>
      </c>
      <c r="J377" s="25" t="s">
        <v>1245</v>
      </c>
      <c r="K377" s="23" t="s">
        <v>67</v>
      </c>
      <c r="L377" s="24">
        <v>1</v>
      </c>
      <c r="M377" s="25"/>
      <c r="N377" s="25"/>
      <c r="O377" s="25"/>
      <c r="P377" s="25"/>
      <c r="Q377" s="25"/>
      <c r="R377" s="25"/>
      <c r="S377" s="25"/>
      <c r="T377" s="25"/>
      <c r="U377" s="25"/>
    </row>
    <row r="378" spans="1:21" ht="152.25" customHeight="1" x14ac:dyDescent="0.25">
      <c r="A378" s="183" t="str">
        <f>'3 priedo 1 lentele'!A378</f>
        <v>2.6.1.2.35</v>
      </c>
      <c r="B378" s="160" t="str">
        <f>'3 priedo 1 lentele'!B378</f>
        <v>R02ZM07-290000-0034</v>
      </c>
      <c r="C378" s="58" t="str">
        <f>'3 priedo 1 lentele'!C378</f>
        <v>Atvirų viešųjų erdvių sutvarkymas arba sukūrimas Kėdainių rajono Surviliškio seniūnijoje, pritaikant jas kaimo bendruomenės poreikiams bei laisvalaikiui</v>
      </c>
      <c r="D378" s="23" t="s">
        <v>1243</v>
      </c>
      <c r="E378" s="23" t="s">
        <v>956</v>
      </c>
      <c r="F378" s="148">
        <v>2</v>
      </c>
      <c r="G378" s="24" t="s">
        <v>1244</v>
      </c>
      <c r="H378" s="23" t="s">
        <v>66</v>
      </c>
      <c r="I378" s="24">
        <v>644</v>
      </c>
      <c r="J378" s="25" t="s">
        <v>1245</v>
      </c>
      <c r="K378" s="23" t="s">
        <v>67</v>
      </c>
      <c r="L378" s="24">
        <v>1</v>
      </c>
      <c r="M378" s="25"/>
      <c r="N378" s="25"/>
      <c r="O378" s="25"/>
      <c r="P378" s="25"/>
      <c r="Q378" s="25"/>
      <c r="R378" s="25"/>
      <c r="S378" s="25"/>
      <c r="T378" s="25"/>
      <c r="U378" s="25"/>
    </row>
    <row r="379" spans="1:21" ht="152.25" customHeight="1" x14ac:dyDescent="0.25">
      <c r="A379" s="183" t="str">
        <f>'3 priedo 1 lentele'!A379</f>
        <v>2.6.1.2.36</v>
      </c>
      <c r="B379" s="160" t="str">
        <f>'3 priedo 1 lentele'!B379</f>
        <v>R02ZM07-290000-0035</v>
      </c>
      <c r="C379" s="58" t="str">
        <f>'3 priedo 1 lentele'!C379</f>
        <v>Atvirų viešųjų erdvių sutvarkymas arba sukūrimas Kėdainių rajono Šėtos miestelyje, pritaikant jas kaimo bendruomenės poreikiams bei laisvalaikiui</v>
      </c>
      <c r="D379" s="23" t="s">
        <v>1243</v>
      </c>
      <c r="E379" s="23" t="s">
        <v>956</v>
      </c>
      <c r="F379" s="148">
        <v>1</v>
      </c>
      <c r="G379" s="24" t="s">
        <v>1244</v>
      </c>
      <c r="H379" s="23" t="s">
        <v>66</v>
      </c>
      <c r="I379" s="24">
        <v>935</v>
      </c>
      <c r="J379" s="25" t="s">
        <v>1245</v>
      </c>
      <c r="K379" s="23" t="s">
        <v>67</v>
      </c>
      <c r="L379" s="24">
        <v>1</v>
      </c>
      <c r="M379" s="25"/>
      <c r="N379" s="25"/>
      <c r="O379" s="25"/>
      <c r="P379" s="25"/>
      <c r="Q379" s="25"/>
      <c r="R379" s="25"/>
      <c r="S379" s="25"/>
      <c r="T379" s="25"/>
      <c r="U379" s="25"/>
    </row>
    <row r="380" spans="1:21" ht="152.25" customHeight="1" x14ac:dyDescent="0.25">
      <c r="A380" s="183" t="str">
        <f>'3 priedo 1 lentele'!A380</f>
        <v>2.6.1.2.37</v>
      </c>
      <c r="B380" s="160" t="str">
        <f>'3 priedo 1 lentele'!B380</f>
        <v>R02ZM07-290000-0036</v>
      </c>
      <c r="C380" s="58" t="str">
        <f>'3 priedo 1 lentele'!C380</f>
        <v>Atvirų viešųjų erdvių sutvarkymas arba sukūrimas Kėdainių rajono Gudžiūnų seniūnijoje, pritaikant jas kaimo bendruomenės poreikiams bei laisvalaikiui</v>
      </c>
      <c r="D380" s="23" t="s">
        <v>1243</v>
      </c>
      <c r="E380" s="23" t="s">
        <v>956</v>
      </c>
      <c r="F380" s="148">
        <v>3</v>
      </c>
      <c r="G380" s="24" t="s">
        <v>1244</v>
      </c>
      <c r="H380" s="23" t="s">
        <v>66</v>
      </c>
      <c r="I380" s="24">
        <v>995</v>
      </c>
      <c r="J380" s="25" t="s">
        <v>1245</v>
      </c>
      <c r="K380" s="23" t="s">
        <v>67</v>
      </c>
      <c r="L380" s="24">
        <v>1</v>
      </c>
      <c r="M380" s="25"/>
      <c r="N380" s="25"/>
      <c r="O380" s="25"/>
      <c r="P380" s="25"/>
      <c r="Q380" s="25"/>
      <c r="R380" s="25"/>
      <c r="S380" s="25"/>
      <c r="T380" s="25"/>
      <c r="U380" s="25"/>
    </row>
    <row r="381" spans="1:21" ht="152.25" customHeight="1" x14ac:dyDescent="0.25">
      <c r="A381" s="183" t="str">
        <f>'3 priedo 1 lentele'!A381</f>
        <v>2.6.1.2.38</v>
      </c>
      <c r="B381" s="160" t="str">
        <f>'3 priedo 1 lentele'!B381</f>
        <v>R02ZM07-290000-0037</v>
      </c>
      <c r="C381" s="58" t="str">
        <f>'3 priedo 1 lentele'!C381</f>
        <v>Atvirų viešųjų erdvių sutvarkymas arba sukūrimas Kėdainių rajono Dotnuvos seniūnijoje, pritaikant jas kaimo bendruomenės poreikiams bei laisvalaikiui</v>
      </c>
      <c r="D381" s="23" t="s">
        <v>1243</v>
      </c>
      <c r="E381" s="23" t="s">
        <v>956</v>
      </c>
      <c r="F381" s="148">
        <v>2</v>
      </c>
      <c r="G381" s="24" t="s">
        <v>1244</v>
      </c>
      <c r="H381" s="23" t="s">
        <v>66</v>
      </c>
      <c r="I381" s="24">
        <v>795</v>
      </c>
      <c r="J381" s="25" t="s">
        <v>1245</v>
      </c>
      <c r="K381" s="23" t="s">
        <v>67</v>
      </c>
      <c r="L381" s="24">
        <v>1</v>
      </c>
      <c r="M381" s="25"/>
      <c r="N381" s="25"/>
      <c r="O381" s="25"/>
      <c r="P381" s="25"/>
      <c r="Q381" s="25"/>
      <c r="R381" s="25"/>
      <c r="S381" s="25"/>
      <c r="T381" s="25"/>
      <c r="U381" s="25"/>
    </row>
    <row r="382" spans="1:21" ht="152.25" customHeight="1" x14ac:dyDescent="0.25">
      <c r="A382" s="183" t="str">
        <f>'3 priedo 1 lentele'!A382</f>
        <v>2.6.1.2.39</v>
      </c>
      <c r="B382" s="160" t="str">
        <f>'3 priedo 1 lentele'!B382</f>
        <v>R02ZM07-290000-0038</v>
      </c>
      <c r="C382" s="58" t="str">
        <f>'3 priedo 1 lentele'!C382</f>
        <v>Atvirų viešųjų erdvių sutvarkymas arba sukūrimas Kėdainių rajono Josvainių ir Krakių seniūnijose, pritaikant jas kaimo bendruomenės poreikiams bei laisvalaikiui</v>
      </c>
      <c r="D382" s="23" t="s">
        <v>1243</v>
      </c>
      <c r="E382" s="23" t="s">
        <v>956</v>
      </c>
      <c r="F382" s="148">
        <v>3</v>
      </c>
      <c r="G382" s="24" t="s">
        <v>1244</v>
      </c>
      <c r="H382" s="23" t="s">
        <v>66</v>
      </c>
      <c r="I382" s="24">
        <v>728</v>
      </c>
      <c r="J382" s="25" t="s">
        <v>1245</v>
      </c>
      <c r="K382" s="23" t="s">
        <v>67</v>
      </c>
      <c r="L382" s="24">
        <v>1</v>
      </c>
      <c r="M382" s="25"/>
      <c r="N382" s="25"/>
      <c r="O382" s="25"/>
      <c r="P382" s="25"/>
      <c r="Q382" s="25"/>
      <c r="R382" s="25"/>
      <c r="S382" s="25"/>
      <c r="T382" s="25"/>
      <c r="U382" s="25"/>
    </row>
    <row r="383" spans="1:21" ht="152.25" customHeight="1" x14ac:dyDescent="0.25">
      <c r="A383" s="183" t="str">
        <f>'3 priedo 1 lentele'!A383</f>
        <v>2.6.1.2.40</v>
      </c>
      <c r="B383" s="160" t="str">
        <f>'3 priedo 1 lentele'!B383</f>
        <v>R02ZM07-290000-0039</v>
      </c>
      <c r="C383" s="58" t="str">
        <f>'3 priedo 1 lentele'!C383</f>
        <v>Atvirų viešųjų erdvių sutvarkymas arba sukūrimas Kėdainių rajono Pernaravos, Pelėdnagių, Vilainių ir Truskavos seniūnijose, pritaikant jas kaimo bendruomenės poreikiams bei laisvalaikiui</v>
      </c>
      <c r="D383" s="23" t="s">
        <v>1243</v>
      </c>
      <c r="E383" s="23" t="s">
        <v>956</v>
      </c>
      <c r="F383" s="148">
        <v>5</v>
      </c>
      <c r="G383" s="24" t="s">
        <v>1244</v>
      </c>
      <c r="H383" s="23" t="s">
        <v>66</v>
      </c>
      <c r="I383" s="24">
        <v>926</v>
      </c>
      <c r="J383" s="25" t="s">
        <v>1245</v>
      </c>
      <c r="K383" s="23" t="s">
        <v>67</v>
      </c>
      <c r="L383" s="24">
        <v>1</v>
      </c>
      <c r="M383" s="25"/>
      <c r="N383" s="25"/>
      <c r="O383" s="25"/>
      <c r="P383" s="25"/>
      <c r="Q383" s="25"/>
      <c r="R383" s="25"/>
      <c r="S383" s="25"/>
      <c r="T383" s="25"/>
      <c r="U383" s="25"/>
    </row>
    <row r="384" spans="1:21" ht="152.25" customHeight="1" x14ac:dyDescent="0.25">
      <c r="A384" s="183" t="str">
        <f>'3 priedo 1 lentele'!A384</f>
        <v>2.6.1.2.41</v>
      </c>
      <c r="B384" s="160" t="str">
        <f>'3 priedo 1 lentele'!B384</f>
        <v>R02ZM07-330000-0040</v>
      </c>
      <c r="C384" s="58" t="str">
        <f>'3 priedo 1 lentele'!C384</f>
        <v>Kėdainių rajono Krakių miestelio kultūros centro kapitalinis remontas, pritaikant jį kaimo bendruomenės poreikiams</v>
      </c>
      <c r="D384" s="23" t="s">
        <v>1243</v>
      </c>
      <c r="E384" s="23" t="s">
        <v>956</v>
      </c>
      <c r="F384" s="148">
        <v>1</v>
      </c>
      <c r="G384" s="24" t="s">
        <v>1244</v>
      </c>
      <c r="H384" s="23" t="s">
        <v>66</v>
      </c>
      <c r="I384" s="24">
        <v>841</v>
      </c>
      <c r="J384" s="25" t="s">
        <v>1245</v>
      </c>
      <c r="K384" s="23" t="s">
        <v>67</v>
      </c>
      <c r="L384" s="24">
        <v>1</v>
      </c>
      <c r="M384" s="25"/>
      <c r="N384" s="25"/>
      <c r="O384" s="25"/>
      <c r="P384" s="25"/>
      <c r="Q384" s="25"/>
      <c r="R384" s="25"/>
      <c r="S384" s="25"/>
      <c r="T384" s="25"/>
      <c r="U384" s="25"/>
    </row>
    <row r="385" spans="1:21" ht="152.25" customHeight="1" x14ac:dyDescent="0.25">
      <c r="A385" s="183" t="str">
        <f>'3 priedo 1 lentele'!A385</f>
        <v>2.6.1.2.42</v>
      </c>
      <c r="B385" s="160" t="str">
        <f>'3 priedo 1 lentele'!B385</f>
        <v>R02ZM07-320000-0041</v>
      </c>
      <c r="C385" s="58" t="str">
        <f>'3 priedo 1 lentele'!C385</f>
        <v>Kėdainių rajono Dotnuvos seniūnijos Akademijos miestelio visuomeninės paskirties pastato atnaujinimas (modernizavimas), pritaikant jį kaimo bendruomenės poreikiams</v>
      </c>
      <c r="D385" s="23" t="s">
        <v>1243</v>
      </c>
      <c r="E385" s="23" t="s">
        <v>956</v>
      </c>
      <c r="F385" s="148">
        <v>1</v>
      </c>
      <c r="G385" s="24" t="s">
        <v>1244</v>
      </c>
      <c r="H385" s="23" t="s">
        <v>66</v>
      </c>
      <c r="I385" s="24">
        <v>752</v>
      </c>
      <c r="J385" s="25" t="s">
        <v>1245</v>
      </c>
      <c r="K385" s="23" t="s">
        <v>67</v>
      </c>
      <c r="L385" s="24">
        <v>1</v>
      </c>
      <c r="M385" s="25"/>
      <c r="N385" s="25"/>
      <c r="O385" s="25"/>
      <c r="P385" s="25"/>
      <c r="Q385" s="25"/>
      <c r="R385" s="25"/>
      <c r="S385" s="25"/>
      <c r="T385" s="25"/>
      <c r="U385" s="25"/>
    </row>
    <row r="386" spans="1:21" ht="152.25" customHeight="1" x14ac:dyDescent="0.25">
      <c r="A386" s="183" t="str">
        <f>'3 priedo 1 lentele'!A386</f>
        <v>2.6.1.2.43</v>
      </c>
      <c r="B386" s="160" t="str">
        <f>'3 priedo 1 lentele'!B386</f>
        <v>R02ZM07-330000-0042</v>
      </c>
      <c r="C386" s="58" t="str">
        <f>'3 priedo 1 lentele'!C386</f>
        <v>Kėdainių rajono Truskavos seniūnijos pastato išplėtimas, pritaikant jį kaimo bendruomenės poreikiams bei kultūrinei veiklai</v>
      </c>
      <c r="D386" s="23" t="s">
        <v>1243</v>
      </c>
      <c r="E386" s="23" t="s">
        <v>956</v>
      </c>
      <c r="F386" s="148">
        <v>1</v>
      </c>
      <c r="G386" s="24" t="s">
        <v>1244</v>
      </c>
      <c r="H386" s="23" t="s">
        <v>66</v>
      </c>
      <c r="I386" s="24">
        <v>279</v>
      </c>
      <c r="J386" s="25" t="s">
        <v>1245</v>
      </c>
      <c r="K386" s="23" t="s">
        <v>67</v>
      </c>
      <c r="L386" s="24">
        <v>1</v>
      </c>
      <c r="M386" s="25"/>
      <c r="N386" s="25"/>
      <c r="O386" s="25"/>
      <c r="P386" s="25"/>
      <c r="Q386" s="25"/>
      <c r="R386" s="25"/>
      <c r="S386" s="25"/>
      <c r="T386" s="25"/>
      <c r="U386" s="25"/>
    </row>
    <row r="387" spans="1:21" ht="152.25" customHeight="1" x14ac:dyDescent="0.25">
      <c r="A387" s="183" t="str">
        <f>'3 priedo 1 lentele'!A387</f>
        <v>2.6.1.2.44</v>
      </c>
      <c r="B387" s="160" t="str">
        <f>'3 priedo 1 lentele'!B387</f>
        <v>R02ZM07-330000-0043</v>
      </c>
      <c r="C387" s="58" t="str">
        <f>'3 priedo 1 lentele'!C387</f>
        <v>Kėdainių rajono Krakių seniūnijos Ažytėnų kaimo visuomeninės paskirties pastato atnaujinimas (modernizavimas), pritaikant jį kaimo bendruomenės poreikiams</v>
      </c>
      <c r="D387" s="23" t="s">
        <v>1243</v>
      </c>
      <c r="E387" s="23" t="s">
        <v>956</v>
      </c>
      <c r="F387" s="148">
        <v>1</v>
      </c>
      <c r="G387" s="24" t="s">
        <v>1244</v>
      </c>
      <c r="H387" s="23" t="s">
        <v>66</v>
      </c>
      <c r="I387" s="24">
        <v>239</v>
      </c>
      <c r="J387" s="25" t="s">
        <v>1245</v>
      </c>
      <c r="K387" s="23" t="s">
        <v>67</v>
      </c>
      <c r="L387" s="24">
        <v>1</v>
      </c>
      <c r="M387" s="25"/>
      <c r="N387" s="25"/>
      <c r="O387" s="25"/>
      <c r="P387" s="25"/>
      <c r="Q387" s="25"/>
      <c r="R387" s="25"/>
      <c r="S387" s="25"/>
      <c r="T387" s="25"/>
      <c r="U387" s="25"/>
    </row>
    <row r="388" spans="1:21" ht="152.25" customHeight="1" x14ac:dyDescent="0.25">
      <c r="A388" s="183" t="str">
        <f>'3 priedo 1 lentele'!A388</f>
        <v>2.6.1.2.45</v>
      </c>
      <c r="B388" s="160" t="str">
        <f>'3 priedo 1 lentele'!B388</f>
        <v>R02ZM07-500000-0044</v>
      </c>
      <c r="C388" s="58" t="str">
        <f>'3 priedo 1 lentele'!C388</f>
        <v>Geriamojo vandens geležies šalinimo sistemų nauja statyba ir (arba) rekonstrukcija, artezinio gręžinio įrengimas Kasčiukiškių kaime</v>
      </c>
      <c r="D388" s="23" t="s">
        <v>1243</v>
      </c>
      <c r="E388" s="23" t="s">
        <v>956</v>
      </c>
      <c r="F388" s="148">
        <v>1</v>
      </c>
      <c r="G388" s="24" t="s">
        <v>1244</v>
      </c>
      <c r="H388" s="23" t="s">
        <v>66</v>
      </c>
      <c r="I388" s="24">
        <v>157</v>
      </c>
      <c r="J388" s="25" t="s">
        <v>1245</v>
      </c>
      <c r="K388" s="23" t="s">
        <v>67</v>
      </c>
      <c r="L388" s="24">
        <v>1</v>
      </c>
      <c r="M388" s="25"/>
      <c r="N388" s="25"/>
      <c r="O388" s="25"/>
      <c r="P388" s="25"/>
      <c r="Q388" s="25"/>
      <c r="R388" s="25"/>
      <c r="S388" s="25"/>
      <c r="T388" s="25"/>
      <c r="U388" s="25"/>
    </row>
    <row r="389" spans="1:21" ht="152.25" customHeight="1" x14ac:dyDescent="0.25">
      <c r="A389" s="183" t="str">
        <f>'3 priedo 1 lentele'!A389</f>
        <v>2.6.1.2.46</v>
      </c>
      <c r="B389" s="160" t="str">
        <f>'3 priedo 1 lentele'!B389</f>
        <v>R02ZM07-500000-0045</v>
      </c>
      <c r="C389" s="58" t="str">
        <f>'3 priedo 1 lentele'!C389</f>
        <v>Geriamojo vandens geležies šalinimo sistemų nauja statyba ir (arba) rekonstrukcija, artezinio gręžinio įrengimas Neprėkštos kaime</v>
      </c>
      <c r="D389" s="23" t="s">
        <v>1243</v>
      </c>
      <c r="E389" s="23" t="s">
        <v>956</v>
      </c>
      <c r="F389" s="148">
        <v>1</v>
      </c>
      <c r="G389" s="24" t="s">
        <v>1244</v>
      </c>
      <c r="H389" s="23" t="s">
        <v>66</v>
      </c>
      <c r="I389" s="24">
        <v>156</v>
      </c>
      <c r="J389" s="25" t="s">
        <v>1245</v>
      </c>
      <c r="K389" s="23" t="s">
        <v>67</v>
      </c>
      <c r="L389" s="24">
        <v>1</v>
      </c>
      <c r="M389" s="25"/>
      <c r="N389" s="25"/>
      <c r="O389" s="25"/>
      <c r="P389" s="25"/>
      <c r="Q389" s="25"/>
      <c r="R389" s="25"/>
      <c r="S389" s="25"/>
      <c r="T389" s="25"/>
      <c r="U389" s="25"/>
    </row>
    <row r="390" spans="1:21" ht="152.25" customHeight="1" x14ac:dyDescent="0.25">
      <c r="A390" s="183" t="str">
        <f>'3 priedo 1 lentele'!A390</f>
        <v>2.6.1.2.47</v>
      </c>
      <c r="B390" s="160" t="str">
        <f>'3 priedo 1 lentele'!B390</f>
        <v>R02ZM07-500000-0046</v>
      </c>
      <c r="C390" s="58" t="str">
        <f>'3 priedo 1 lentele'!C390</f>
        <v>Geriamojo vandens geležies šalinimo sistemų nauja statyba ir (arba) rekonstrukcija, artezinio gręžinio įrengimas Nemaitonių kaime</v>
      </c>
      <c r="D390" s="23" t="s">
        <v>1243</v>
      </c>
      <c r="E390" s="23" t="s">
        <v>956</v>
      </c>
      <c r="F390" s="148">
        <v>1</v>
      </c>
      <c r="G390" s="24" t="s">
        <v>1244</v>
      </c>
      <c r="H390" s="23" t="s">
        <v>66</v>
      </c>
      <c r="I390" s="24">
        <v>82</v>
      </c>
      <c r="J390" s="25" t="s">
        <v>1245</v>
      </c>
      <c r="K390" s="23" t="s">
        <v>67</v>
      </c>
      <c r="L390" s="24">
        <v>1</v>
      </c>
      <c r="M390" s="25"/>
      <c r="N390" s="25"/>
      <c r="O390" s="25"/>
      <c r="P390" s="25"/>
      <c r="Q390" s="25"/>
      <c r="R390" s="25"/>
      <c r="S390" s="25"/>
      <c r="T390" s="25"/>
      <c r="U390" s="25"/>
    </row>
    <row r="391" spans="1:21" ht="152.25" customHeight="1" x14ac:dyDescent="0.25">
      <c r="A391" s="183" t="str">
        <f>'3 priedo 1 lentele'!A391</f>
        <v>2.6.1.2.48</v>
      </c>
      <c r="B391" s="160" t="str">
        <f>'3 priedo 1 lentele'!B391</f>
        <v>R02ZM07-500000-0047</v>
      </c>
      <c r="C391" s="58" t="str">
        <f>'3 priedo 1 lentele'!C391</f>
        <v>Geriamojo vandens geležies šalinimo sistemų nauja statyba ir (arba) rekonstrukcija, artezinio gręžinio įrengimas Vilūnų kaime</v>
      </c>
      <c r="D391" s="23" t="s">
        <v>1243</v>
      </c>
      <c r="E391" s="23" t="s">
        <v>956</v>
      </c>
      <c r="F391" s="148">
        <v>1</v>
      </c>
      <c r="G391" s="24" t="s">
        <v>1244</v>
      </c>
      <c r="H391" s="23" t="s">
        <v>66</v>
      </c>
      <c r="I391" s="24">
        <v>166</v>
      </c>
      <c r="J391" s="25" t="s">
        <v>1245</v>
      </c>
      <c r="K391" s="23" t="s">
        <v>67</v>
      </c>
      <c r="L391" s="24">
        <v>1</v>
      </c>
      <c r="M391" s="25"/>
      <c r="N391" s="25"/>
      <c r="O391" s="25"/>
      <c r="P391" s="25"/>
      <c r="Q391" s="25"/>
      <c r="R391" s="25"/>
      <c r="S391" s="25"/>
      <c r="T391" s="25"/>
      <c r="U391" s="25"/>
    </row>
    <row r="392" spans="1:21" ht="152.25" customHeight="1" x14ac:dyDescent="0.25">
      <c r="A392" s="183" t="str">
        <f>'3 priedo 1 lentele'!A392</f>
        <v>2.6.1.2.49</v>
      </c>
      <c r="B392" s="160" t="str">
        <f>'3 priedo 1 lentele'!B392</f>
        <v>R02ZM07-500000-0048</v>
      </c>
      <c r="C392" s="58" t="str">
        <f>'3 priedo 1 lentele'!C392</f>
        <v>Geriamojo vandens geležies šalinimo sistemų nauja statyba ir (arba) rekonstrukcija, artezinio gręžinio įrengimas Tauckūnų kaime</v>
      </c>
      <c r="D392" s="23" t="s">
        <v>1243</v>
      </c>
      <c r="E392" s="23" t="s">
        <v>956</v>
      </c>
      <c r="F392" s="148">
        <v>1</v>
      </c>
      <c r="G392" s="24" t="s">
        <v>1244</v>
      </c>
      <c r="H392" s="23" t="s">
        <v>66</v>
      </c>
      <c r="I392" s="24">
        <v>156</v>
      </c>
      <c r="J392" s="25" t="s">
        <v>1245</v>
      </c>
      <c r="K392" s="23" t="s">
        <v>67</v>
      </c>
      <c r="L392" s="24">
        <v>1</v>
      </c>
      <c r="M392" s="25"/>
      <c r="N392" s="25"/>
      <c r="O392" s="25"/>
      <c r="P392" s="25"/>
      <c r="Q392" s="25"/>
      <c r="R392" s="25"/>
      <c r="S392" s="25"/>
      <c r="T392" s="25"/>
      <c r="U392" s="25"/>
    </row>
    <row r="393" spans="1:21" ht="152.25" customHeight="1" x14ac:dyDescent="0.25">
      <c r="A393" s="183" t="str">
        <f>'3 priedo 1 lentele'!A393</f>
        <v>2.6.1.2.50</v>
      </c>
      <c r="B393" s="160" t="str">
        <f>'3 priedo 1 lentele'!B393</f>
        <v>R02ZM07-500000-0049</v>
      </c>
      <c r="C393" s="58" t="str">
        <f>'3 priedo 1 lentele'!C393</f>
        <v>Geriamojo vandens geležies šalinimo sistemų nauja statyba ir (arba) rekonstrukcija, artezinio gręžinio įrengimas Mikalaučiškių kaime</v>
      </c>
      <c r="D393" s="23" t="s">
        <v>1243</v>
      </c>
      <c r="E393" s="23" t="s">
        <v>956</v>
      </c>
      <c r="F393" s="148">
        <v>1</v>
      </c>
      <c r="G393" s="24" t="s">
        <v>1244</v>
      </c>
      <c r="H393" s="23" t="s">
        <v>66</v>
      </c>
      <c r="I393" s="24">
        <v>130</v>
      </c>
      <c r="J393" s="25" t="s">
        <v>1245</v>
      </c>
      <c r="K393" s="23" t="s">
        <v>67</v>
      </c>
      <c r="L393" s="24">
        <v>1</v>
      </c>
      <c r="M393" s="25"/>
      <c r="N393" s="25"/>
      <c r="O393" s="25"/>
      <c r="P393" s="25"/>
      <c r="Q393" s="25"/>
      <c r="R393" s="25"/>
      <c r="S393" s="25"/>
      <c r="T393" s="25"/>
      <c r="U393" s="25"/>
    </row>
    <row r="394" spans="1:21" ht="152.25" customHeight="1" x14ac:dyDescent="0.25">
      <c r="A394" s="183" t="str">
        <f>'3 priedo 1 lentele'!A394</f>
        <v>2.6.1.2.51</v>
      </c>
      <c r="B394" s="160" t="str">
        <f>'3 priedo 1 lentele'!B394</f>
        <v>R02ZM07-500000-0050</v>
      </c>
      <c r="C394" s="58" t="str">
        <f>'3 priedo 1 lentele'!C394</f>
        <v>Geriamojo vandens geležies šalinimo sistemų nauja statyba ir (arba) rekonstrukcija, artezinio gręžinio įrengimas Guronių (Žaslių gel. stotis) kaime</v>
      </c>
      <c r="D394" s="23" t="s">
        <v>1243</v>
      </c>
      <c r="E394" s="23" t="s">
        <v>956</v>
      </c>
      <c r="F394" s="148">
        <v>1</v>
      </c>
      <c r="G394" s="24" t="s">
        <v>1244</v>
      </c>
      <c r="H394" s="23" t="s">
        <v>66</v>
      </c>
      <c r="I394" s="24">
        <v>503</v>
      </c>
      <c r="J394" s="25" t="s">
        <v>1245</v>
      </c>
      <c r="K394" s="23" t="s">
        <v>67</v>
      </c>
      <c r="L394" s="24">
        <v>1</v>
      </c>
      <c r="M394" s="25"/>
      <c r="N394" s="25"/>
      <c r="O394" s="25"/>
      <c r="P394" s="25"/>
      <c r="Q394" s="25"/>
      <c r="R394" s="25"/>
      <c r="S394" s="25"/>
      <c r="T394" s="25"/>
      <c r="U394" s="25"/>
    </row>
    <row r="395" spans="1:21" ht="152.25" customHeight="1" x14ac:dyDescent="0.25">
      <c r="A395" s="183" t="str">
        <f>'3 priedo 1 lentele'!A395</f>
        <v>2.6.1.2.52</v>
      </c>
      <c r="B395" s="160" t="str">
        <f>'3 priedo 1 lentele'!B395</f>
        <v>R02ZM07-500000-0051</v>
      </c>
      <c r="C395" s="58" t="str">
        <f>'3 priedo 1 lentele'!C395</f>
        <v>Žaslių pagrindinės mokyklos dienos centro sporto aikštyno atnaujinimas</v>
      </c>
      <c r="D395" s="23" t="s">
        <v>1243</v>
      </c>
      <c r="E395" s="23" t="s">
        <v>956</v>
      </c>
      <c r="F395" s="148">
        <v>1</v>
      </c>
      <c r="G395" s="24" t="s">
        <v>1244</v>
      </c>
      <c r="H395" s="23" t="s">
        <v>66</v>
      </c>
      <c r="I395" s="24">
        <v>1121</v>
      </c>
      <c r="J395" s="25" t="s">
        <v>1245</v>
      </c>
      <c r="K395" s="23" t="s">
        <v>67</v>
      </c>
      <c r="L395" s="24">
        <v>1</v>
      </c>
      <c r="M395" s="25"/>
      <c r="N395" s="25"/>
      <c r="O395" s="25"/>
      <c r="P395" s="25"/>
      <c r="Q395" s="25"/>
      <c r="R395" s="25"/>
      <c r="S395" s="25"/>
      <c r="T395" s="25"/>
      <c r="U395" s="25"/>
    </row>
    <row r="396" spans="1:21" ht="152.25" customHeight="1" x14ac:dyDescent="0.25">
      <c r="A396" s="183" t="str">
        <f>'3 priedo 1 lentele'!A396</f>
        <v>2.6.1.2.53</v>
      </c>
      <c r="B396" s="160" t="str">
        <f>'3 priedo 1 lentele'!B396</f>
        <v>R02ZM07-500000-0052</v>
      </c>
      <c r="C396" s="58" t="str">
        <f>'3 priedo 1 lentele'!C396</f>
        <v>Kaišiadorių r. Pravieniškių lopšelio-darželio „Ąžuoliukas“ gražios ir saugios lauko aplinkos sukūrimas</v>
      </c>
      <c r="D396" s="23" t="s">
        <v>1243</v>
      </c>
      <c r="E396" s="23" t="s">
        <v>956</v>
      </c>
      <c r="F396" s="148">
        <v>1</v>
      </c>
      <c r="G396" s="24" t="s">
        <v>1244</v>
      </c>
      <c r="H396" s="23" t="s">
        <v>66</v>
      </c>
      <c r="I396" s="24">
        <v>1451</v>
      </c>
      <c r="J396" s="25" t="s">
        <v>1245</v>
      </c>
      <c r="K396" s="23" t="s">
        <v>67</v>
      </c>
      <c r="L396" s="24">
        <v>1</v>
      </c>
      <c r="M396" s="25"/>
      <c r="N396" s="25"/>
      <c r="O396" s="25"/>
      <c r="P396" s="25"/>
      <c r="Q396" s="25"/>
      <c r="R396" s="25"/>
      <c r="S396" s="25"/>
      <c r="T396" s="25"/>
      <c r="U396" s="25"/>
    </row>
    <row r="397" spans="1:21" ht="152.25" customHeight="1" x14ac:dyDescent="0.25">
      <c r="A397" s="183" t="str">
        <f>'3 priedo 1 lentele'!A397</f>
        <v>2.6.1.2.54</v>
      </c>
      <c r="B397" s="160" t="str">
        <f>'3 priedo 1 lentele'!B397</f>
        <v>R02ZM07-320000-0053</v>
      </c>
      <c r="C397" s="58" t="str">
        <f>'3 priedo 1 lentele'!C397</f>
        <v>Kauno r. Pabiržio kaimo viešosios infrastruktūros sutvarkymas ir pritaikymas aktyvaus laisvalaikio ir
kultūrinei veiklai</v>
      </c>
      <c r="D397" s="23" t="s">
        <v>1243</v>
      </c>
      <c r="E397" s="23" t="s">
        <v>956</v>
      </c>
      <c r="F397" s="148">
        <v>7</v>
      </c>
      <c r="G397" s="24" t="s">
        <v>1244</v>
      </c>
      <c r="H397" s="23" t="s">
        <v>66</v>
      </c>
      <c r="I397" s="24">
        <v>273</v>
      </c>
      <c r="J397" s="25" t="s">
        <v>1245</v>
      </c>
      <c r="K397" s="23" t="s">
        <v>67</v>
      </c>
      <c r="L397" s="24">
        <v>1</v>
      </c>
      <c r="M397" s="25"/>
      <c r="N397" s="25"/>
      <c r="O397" s="25"/>
      <c r="P397" s="25"/>
      <c r="Q397" s="25"/>
      <c r="R397" s="25"/>
      <c r="S397" s="25"/>
      <c r="T397" s="25"/>
      <c r="U397" s="25"/>
    </row>
    <row r="398" spans="1:21" ht="152.25" customHeight="1" x14ac:dyDescent="0.25">
      <c r="A398" s="183" t="str">
        <f>'3 priedo 1 lentele'!A398</f>
        <v>2.6.1.2.55</v>
      </c>
      <c r="B398" s="160" t="str">
        <f>'3 priedo 1 lentele'!B398</f>
        <v>R02ZM07-410000-0054</v>
      </c>
      <c r="C398" s="58" t="str">
        <f>'3 priedo 1 lentele'!C398</f>
        <v>Kauno r. Kačerginės miestelio viešosios infrastruktūros</v>
      </c>
      <c r="D398" s="23" t="s">
        <v>1243</v>
      </c>
      <c r="E398" s="23" t="s">
        <v>956</v>
      </c>
      <c r="F398" s="148">
        <v>1</v>
      </c>
      <c r="G398" s="24" t="s">
        <v>1244</v>
      </c>
      <c r="H398" s="23" t="s">
        <v>66</v>
      </c>
      <c r="I398" s="24">
        <v>750</v>
      </c>
      <c r="J398" s="25" t="s">
        <v>1245</v>
      </c>
      <c r="K398" s="23" t="s">
        <v>67</v>
      </c>
      <c r="L398" s="24">
        <v>1</v>
      </c>
      <c r="M398" s="25"/>
      <c r="N398" s="25"/>
      <c r="O398" s="25"/>
      <c r="P398" s="25"/>
      <c r="Q398" s="25"/>
      <c r="R398" s="25"/>
      <c r="S398" s="25"/>
      <c r="T398" s="25"/>
      <c r="U398" s="25"/>
    </row>
    <row r="399" spans="1:21" ht="152.25" customHeight="1" x14ac:dyDescent="0.25">
      <c r="A399" s="183" t="str">
        <f>'3 priedo 1 lentele'!A399</f>
        <v>2.6.1.2.56</v>
      </c>
      <c r="B399" s="160" t="str">
        <f>'3 priedo 1 lentele'!B399</f>
        <v>R02ZM07-232200-0055</v>
      </c>
      <c r="C399" s="58" t="str">
        <f>'3 priedo 1 lentele'!C399</f>
        <v>Kauno r. Ilgakiemio kaimo viešosios infrastruktūros sutvarkymas ir pritaikymas kaimo bendruomenės
poreikiams</v>
      </c>
      <c r="D399" s="23" t="s">
        <v>1243</v>
      </c>
      <c r="E399" s="23" t="s">
        <v>956</v>
      </c>
      <c r="F399" s="148">
        <v>1</v>
      </c>
      <c r="G399" s="24" t="s">
        <v>1244</v>
      </c>
      <c r="H399" s="23" t="s">
        <v>66</v>
      </c>
      <c r="I399" s="24">
        <v>750</v>
      </c>
      <c r="J399" s="25" t="s">
        <v>1245</v>
      </c>
      <c r="K399" s="23" t="s">
        <v>67</v>
      </c>
      <c r="L399" s="24">
        <v>1</v>
      </c>
      <c r="M399" s="25"/>
      <c r="N399" s="25"/>
      <c r="O399" s="25"/>
      <c r="P399" s="25"/>
      <c r="Q399" s="25"/>
      <c r="R399" s="25"/>
      <c r="S399" s="25"/>
      <c r="T399" s="25"/>
      <c r="U399" s="25"/>
    </row>
    <row r="400" spans="1:21" ht="152.25" customHeight="1" x14ac:dyDescent="0.25">
      <c r="A400" s="183" t="str">
        <f>'3 priedo 1 lentele'!A400</f>
        <v>2.6.1.2.57</v>
      </c>
      <c r="B400" s="160" t="str">
        <f>'3 priedo 1 lentele'!B400</f>
        <v>R02ZM07-230000-0056</v>
      </c>
      <c r="C400" s="58" t="str">
        <f>'3 priedo 1 lentele'!C400</f>
        <v>Kauno r. Voškonių kaimo viešosios infrastruktūros sutvarkymas ir pritaikymas kaimo bendruomenės
poreikiams</v>
      </c>
      <c r="D400" s="23" t="s">
        <v>1243</v>
      </c>
      <c r="E400" s="23" t="s">
        <v>956</v>
      </c>
      <c r="F400" s="148">
        <v>1</v>
      </c>
      <c r="G400" s="24" t="s">
        <v>1244</v>
      </c>
      <c r="H400" s="23" t="s">
        <v>66</v>
      </c>
      <c r="I400" s="24">
        <v>872</v>
      </c>
      <c r="J400" s="25" t="s">
        <v>1245</v>
      </c>
      <c r="K400" s="23" t="s">
        <v>67</v>
      </c>
      <c r="L400" s="24">
        <v>1</v>
      </c>
      <c r="M400" s="25"/>
      <c r="N400" s="25"/>
      <c r="O400" s="25"/>
      <c r="P400" s="25"/>
      <c r="Q400" s="25"/>
      <c r="R400" s="25"/>
      <c r="S400" s="25"/>
      <c r="T400" s="25"/>
      <c r="U400" s="25"/>
    </row>
    <row r="401" spans="1:21" ht="152.25" customHeight="1" x14ac:dyDescent="0.25">
      <c r="A401" s="183" t="str">
        <f>'3 priedo 1 lentele'!A401</f>
        <v>2.6.1.2.58</v>
      </c>
      <c r="B401" s="160" t="str">
        <f>'3 priedo 1 lentele'!B401</f>
        <v>R02ZM07-220000-0057</v>
      </c>
      <c r="C401" s="58" t="str">
        <f>'3 priedo 1 lentele'!C401</f>
        <v>Kauno r. Piliuonos miestelio viešosios infrastruktūros sutvarkymas ir pritaikymas aktyvaus laisvalaikio
ir kultūrinei veiklai</v>
      </c>
      <c r="D401" s="23" t="s">
        <v>1243</v>
      </c>
      <c r="E401" s="23" t="s">
        <v>956</v>
      </c>
      <c r="F401" s="148">
        <v>1</v>
      </c>
      <c r="G401" s="24" t="s">
        <v>1244</v>
      </c>
      <c r="H401" s="23" t="s">
        <v>66</v>
      </c>
      <c r="I401" s="24">
        <v>781</v>
      </c>
      <c r="J401" s="25" t="s">
        <v>1245</v>
      </c>
      <c r="K401" s="23" t="s">
        <v>67</v>
      </c>
      <c r="L401" s="24">
        <v>1</v>
      </c>
      <c r="M401" s="25"/>
      <c r="N401" s="25"/>
      <c r="O401" s="25"/>
      <c r="P401" s="25"/>
      <c r="Q401" s="25"/>
      <c r="R401" s="25"/>
      <c r="S401" s="25"/>
      <c r="T401" s="25"/>
      <c r="U401" s="25"/>
    </row>
    <row r="402" spans="1:21" ht="152.25" customHeight="1" x14ac:dyDescent="0.25">
      <c r="A402" s="183" t="str">
        <f>'3 priedo 1 lentele'!A402</f>
        <v>2.6.1.2.59</v>
      </c>
      <c r="B402" s="160" t="str">
        <f>'3 priedo 1 lentele'!B402</f>
        <v>R02ZM07-440000-0058</v>
      </c>
      <c r="C402" s="58" t="str">
        <f>'3 priedo 1 lentele'!C402</f>
        <v>Kauno r. Pyplių piliakalnio ir jo prieigų sutvarkymas ir pritaikymas lankymui</v>
      </c>
      <c r="D402" s="23" t="s">
        <v>1243</v>
      </c>
      <c r="E402" s="23" t="s">
        <v>956</v>
      </c>
      <c r="F402" s="148">
        <v>1</v>
      </c>
      <c r="G402" s="24" t="s">
        <v>1244</v>
      </c>
      <c r="H402" s="23" t="s">
        <v>66</v>
      </c>
      <c r="I402" s="24">
        <v>254</v>
      </c>
      <c r="J402" s="25" t="s">
        <v>1245</v>
      </c>
      <c r="K402" s="23" t="s">
        <v>67</v>
      </c>
      <c r="L402" s="24">
        <v>1</v>
      </c>
      <c r="M402" s="25"/>
      <c r="N402" s="25"/>
      <c r="O402" s="25"/>
      <c r="P402" s="25"/>
      <c r="Q402" s="25"/>
      <c r="R402" s="25"/>
      <c r="S402" s="25"/>
      <c r="T402" s="25"/>
      <c r="U402" s="25"/>
    </row>
    <row r="403" spans="1:21" ht="152.25" customHeight="1" x14ac:dyDescent="0.25">
      <c r="A403" s="183" t="str">
        <f>'3 priedo 1 lentele'!A403</f>
        <v>2.6.1.2.60</v>
      </c>
      <c r="B403" s="160" t="str">
        <f>'3 priedo 1 lentele'!B403</f>
        <v>R02ZM07-440000-0059</v>
      </c>
      <c r="C403" s="58" t="str">
        <f>'3 priedo 1 lentele'!C403</f>
        <v>Kauno r. Zapyškio senojo miesto teritorijos atgaivinimas ir pritaikymas bendruomenės poreikiams</v>
      </c>
      <c r="D403" s="23" t="s">
        <v>1243</v>
      </c>
      <c r="E403" s="23" t="s">
        <v>956</v>
      </c>
      <c r="F403" s="148">
        <v>1</v>
      </c>
      <c r="G403" s="24" t="s">
        <v>1244</v>
      </c>
      <c r="H403" s="23" t="s">
        <v>66</v>
      </c>
      <c r="I403" s="24">
        <v>264</v>
      </c>
      <c r="J403" s="25" t="s">
        <v>1245</v>
      </c>
      <c r="K403" s="23" t="s">
        <v>67</v>
      </c>
      <c r="L403" s="24">
        <v>1</v>
      </c>
      <c r="M403" s="25"/>
      <c r="N403" s="25"/>
      <c r="O403" s="25"/>
      <c r="P403" s="25"/>
      <c r="Q403" s="25"/>
      <c r="R403" s="25"/>
      <c r="S403" s="25"/>
      <c r="T403" s="25"/>
      <c r="U403" s="25"/>
    </row>
    <row r="404" spans="1:21" ht="152.25" customHeight="1" x14ac:dyDescent="0.25">
      <c r="A404" s="183" t="str">
        <f>'3 priedo 1 lentele'!A404</f>
        <v>2.6.1.2.61</v>
      </c>
      <c r="B404" s="160" t="str">
        <f>'3 priedo 1 lentele'!B404</f>
        <v>R02ZM07-320000-0060</v>
      </c>
      <c r="C404" s="58" t="str">
        <f>'3 priedo 1 lentele'!C404</f>
        <v>Kauno r. Linksmakalnio kaimo viešosios infrastruktūros sutvarkymas ir pritaikymas aktyvaus laisvalaikio
ir kultūrinei veiklai</v>
      </c>
      <c r="D404" s="23" t="s">
        <v>1243</v>
      </c>
      <c r="E404" s="23" t="s">
        <v>956</v>
      </c>
      <c r="F404" s="148">
        <v>1</v>
      </c>
      <c r="G404" s="24" t="s">
        <v>1244</v>
      </c>
      <c r="H404" s="23" t="s">
        <v>66</v>
      </c>
      <c r="I404" s="24">
        <v>728</v>
      </c>
      <c r="J404" s="25" t="s">
        <v>1245</v>
      </c>
      <c r="K404" s="23" t="s">
        <v>67</v>
      </c>
      <c r="L404" s="24">
        <v>1</v>
      </c>
      <c r="M404" s="25"/>
      <c r="N404" s="25"/>
      <c r="O404" s="25"/>
      <c r="P404" s="25"/>
      <c r="Q404" s="25"/>
      <c r="R404" s="25"/>
      <c r="S404" s="25"/>
      <c r="T404" s="25"/>
      <c r="U404" s="25"/>
    </row>
    <row r="405" spans="1:21" ht="36" x14ac:dyDescent="0.25">
      <c r="A405" s="244" t="str">
        <f>'3 priedo 1 lentele'!A405</f>
        <v>2.6.1.3.</v>
      </c>
      <c r="B405" s="252">
        <f>'3 priedo 1 lentele'!B405</f>
        <v>0</v>
      </c>
      <c r="C405" s="244" t="str">
        <f>'3 priedo 1 lentele'!C405</f>
        <v>Priemonė: Kultūros paveldo išsaugojimas kaimo vietovėse.</v>
      </c>
      <c r="D405" s="267"/>
      <c r="E405" s="267"/>
      <c r="F405" s="268"/>
      <c r="G405" s="269"/>
      <c r="H405" s="267"/>
      <c r="I405" s="269"/>
      <c r="J405" s="267"/>
      <c r="K405" s="267"/>
      <c r="L405" s="269"/>
      <c r="M405" s="267"/>
      <c r="N405" s="267"/>
      <c r="O405" s="267"/>
      <c r="P405" s="267"/>
      <c r="Q405" s="267"/>
      <c r="R405" s="267"/>
      <c r="S405" s="267"/>
      <c r="T405" s="267"/>
      <c r="U405" s="267"/>
    </row>
    <row r="406" spans="1:21" ht="96" x14ac:dyDescent="0.25">
      <c r="A406" s="234" t="str">
        <f>'3 priedo 1 lentele'!A406</f>
        <v>2.6.2</v>
      </c>
      <c r="B406" s="213">
        <f>'3 priedo 1 lentele'!B406</f>
        <v>0</v>
      </c>
      <c r="C406" s="234" t="str">
        <f>'3 priedo 1 lentele'!C406</f>
        <v xml:space="preserve">Uždavinys: Padidinti žemės ūkio produktų gamybos efektyvumą ir konkurencingumą, plėtoti ne žemės ūkio verslus ir žemės ūkiui alternatyvią ekonominę veiklą kaimo vietovėse.  </v>
      </c>
      <c r="D406" s="81"/>
      <c r="E406" s="81"/>
      <c r="F406" s="146"/>
      <c r="G406" s="80"/>
      <c r="H406" s="81"/>
      <c r="I406" s="80"/>
      <c r="J406" s="81"/>
      <c r="K406" s="81"/>
      <c r="L406" s="80"/>
      <c r="M406" s="81"/>
      <c r="N406" s="81"/>
      <c r="O406" s="81"/>
      <c r="P406" s="81"/>
      <c r="Q406" s="81"/>
      <c r="R406" s="81"/>
      <c r="S406" s="81"/>
      <c r="T406" s="81"/>
      <c r="U406" s="81"/>
    </row>
    <row r="407" spans="1:21" ht="72" x14ac:dyDescent="0.25">
      <c r="A407" s="244" t="str">
        <f>'3 priedo 1 lentele'!A407</f>
        <v>2.6.2.1.</v>
      </c>
      <c r="B407" s="252">
        <f>'3 priedo 1 lentele'!B407</f>
        <v>0</v>
      </c>
      <c r="C407" s="244" t="str">
        <f>'3 priedo 1 lentele'!C407</f>
        <v>Priemonė: Žemės ūkio gamybos struktūrų gyvybingumo didinimas, modernizavimas ir žemės ūkio gamybos ekologizavimas</v>
      </c>
      <c r="D407" s="267"/>
      <c r="E407" s="267"/>
      <c r="F407" s="268"/>
      <c r="G407" s="269"/>
      <c r="H407" s="267"/>
      <c r="I407" s="269"/>
      <c r="J407" s="267"/>
      <c r="K407" s="267"/>
      <c r="L407" s="269"/>
      <c r="M407" s="267"/>
      <c r="N407" s="267"/>
      <c r="O407" s="267"/>
      <c r="P407" s="267"/>
      <c r="Q407" s="267"/>
      <c r="R407" s="267"/>
      <c r="S407" s="267"/>
      <c r="T407" s="267"/>
      <c r="U407" s="267"/>
    </row>
    <row r="408" spans="1:21" ht="48" x14ac:dyDescent="0.25">
      <c r="A408" s="244" t="str">
        <f>'3 priedo 1 lentele'!A408</f>
        <v>2.6.2.2.</v>
      </c>
      <c r="B408" s="252">
        <f>'3 priedo 1 lentele'!B408</f>
        <v>0</v>
      </c>
      <c r="C408" s="244" t="str">
        <f>'3 priedo 1 lentele'!C408</f>
        <v>Priemonė: Paslaugų verslų ir kitų ne žemės ūkio verslų plėtra kaimo vietovėse</v>
      </c>
      <c r="D408" s="267"/>
      <c r="E408" s="267"/>
      <c r="F408" s="268"/>
      <c r="G408" s="269"/>
      <c r="H408" s="267"/>
      <c r="I408" s="269"/>
      <c r="J408" s="267"/>
      <c r="K408" s="267"/>
      <c r="L408" s="269"/>
      <c r="M408" s="267"/>
      <c r="N408" s="267"/>
      <c r="O408" s="267"/>
      <c r="P408" s="267"/>
      <c r="Q408" s="267"/>
      <c r="R408" s="267"/>
      <c r="S408" s="267"/>
      <c r="T408" s="267"/>
      <c r="U408" s="267"/>
    </row>
    <row r="409" spans="1:21" ht="96" x14ac:dyDescent="0.25">
      <c r="A409" s="244" t="str">
        <f>'3 priedo 1 lentele'!A409</f>
        <v>2.6.2.3.</v>
      </c>
      <c r="B409" s="252">
        <f>'3 priedo 1 lentele'!B409</f>
        <v>0</v>
      </c>
      <c r="C409" s="244" t="str">
        <f>'3 priedo 1 lentele'!C409</f>
        <v>Priemonė: Produkcijos iš atsinaujinančių išteklių gamybos plėtra ir panaudojimas, alternatyvios energetikos gamybos ir vartojimo skatinimas  kaimo vietovėse</v>
      </c>
      <c r="D409" s="267"/>
      <c r="E409" s="267"/>
      <c r="F409" s="268"/>
      <c r="G409" s="269"/>
      <c r="H409" s="267"/>
      <c r="I409" s="269"/>
      <c r="J409" s="267"/>
      <c r="K409" s="267"/>
      <c r="L409" s="269"/>
      <c r="M409" s="267"/>
      <c r="N409" s="267"/>
      <c r="O409" s="267"/>
      <c r="P409" s="267"/>
      <c r="Q409" s="267"/>
      <c r="R409" s="267"/>
      <c r="S409" s="267"/>
      <c r="T409" s="267"/>
      <c r="U409" s="267"/>
    </row>
    <row r="410" spans="1:21" ht="36" x14ac:dyDescent="0.25">
      <c r="A410" s="217" t="str">
        <f>'3 priedo 1 lentele'!A410</f>
        <v>3.</v>
      </c>
      <c r="B410" s="221">
        <f>'3 priedo 1 lentele'!B410</f>
        <v>0</v>
      </c>
      <c r="C410" s="217" t="str">
        <f>'3 priedo 1 lentele'!C410</f>
        <v>PRIORITETAS: ŽMOGAUS IR APLINKOS SANTARA</v>
      </c>
      <c r="D410" s="261"/>
      <c r="E410" s="261"/>
      <c r="F410" s="262"/>
      <c r="G410" s="263"/>
      <c r="H410" s="261"/>
      <c r="I410" s="263"/>
      <c r="J410" s="261"/>
      <c r="K410" s="261"/>
      <c r="L410" s="263"/>
      <c r="M410" s="261"/>
      <c r="N410" s="261"/>
      <c r="O410" s="261"/>
      <c r="P410" s="261"/>
      <c r="Q410" s="261"/>
      <c r="R410" s="261"/>
      <c r="S410" s="261"/>
      <c r="T410" s="261"/>
      <c r="U410" s="261"/>
    </row>
    <row r="411" spans="1:21" ht="48" x14ac:dyDescent="0.25">
      <c r="A411" s="223" t="str">
        <f>'3 priedo 1 lentele'!A411</f>
        <v>3.1</v>
      </c>
      <c r="B411" s="224">
        <f>'3 priedo 1 lentele'!B411</f>
        <v>0</v>
      </c>
      <c r="C411" s="223" t="str">
        <f>'3 priedo 1 lentele'!C411</f>
        <v>Tikslas: Skatinti darnų išteklių naudojimą, utikrinti ekosistemų stabilumą Kauno regione</v>
      </c>
      <c r="D411" s="78"/>
      <c r="E411" s="78"/>
      <c r="F411" s="145"/>
      <c r="G411" s="77"/>
      <c r="H411" s="78"/>
      <c r="I411" s="77"/>
      <c r="J411" s="78"/>
      <c r="K411" s="78"/>
      <c r="L411" s="77"/>
      <c r="M411" s="78"/>
      <c r="N411" s="78"/>
      <c r="O411" s="78"/>
      <c r="P411" s="78"/>
      <c r="Q411" s="78"/>
      <c r="R411" s="78"/>
      <c r="S411" s="78"/>
      <c r="T411" s="78"/>
      <c r="U411" s="78"/>
    </row>
    <row r="412" spans="1:21" ht="84" x14ac:dyDescent="0.25">
      <c r="A412" s="212" t="str">
        <f>'3 priedo 1 lentele'!A412</f>
        <v>3.1.1</v>
      </c>
      <c r="B412" s="233">
        <f>'3 priedo 1 lentele'!B412</f>
        <v>0</v>
      </c>
      <c r="C412" s="212" t="str">
        <f>'3 priedo 1 lentele'!C412</f>
        <v>Uždavinys: Įdiegti ir plėtoti šiuolaikišką regiono atliekų tvarkymo, oro taršos kontrolės ir triukšmo prevencines sistemas, skatinti aplinkosauginį švietimą</v>
      </c>
      <c r="D412" s="81"/>
      <c r="E412" s="81"/>
      <c r="F412" s="146"/>
      <c r="G412" s="80"/>
      <c r="H412" s="81"/>
      <c r="I412" s="80"/>
      <c r="J412" s="81"/>
      <c r="K412" s="81"/>
      <c r="L412" s="80"/>
      <c r="M412" s="81"/>
      <c r="N412" s="81"/>
      <c r="O412" s="81"/>
      <c r="P412" s="81"/>
      <c r="Q412" s="81"/>
      <c r="R412" s="81"/>
      <c r="S412" s="81"/>
      <c r="T412" s="81"/>
      <c r="U412" s="81"/>
    </row>
    <row r="413" spans="1:21" ht="60" x14ac:dyDescent="0.25">
      <c r="A413" s="244" t="str">
        <f>'3 priedo 1 lentele'!A413</f>
        <v>3.1.1.1.</v>
      </c>
      <c r="B413" s="245">
        <f>'3 priedo 1 lentele'!B413</f>
        <v>0</v>
      </c>
      <c r="C413" s="244" t="str">
        <f>'3 priedo 1 lentele'!C413</f>
        <v>Priemonė: Atliekų tvarkymo sistemos modernizavimas ir infrastruktūros tobulinimas</v>
      </c>
      <c r="D413" s="267"/>
      <c r="E413" s="267"/>
      <c r="F413" s="268"/>
      <c r="G413" s="269"/>
      <c r="H413" s="267"/>
      <c r="I413" s="269"/>
      <c r="J413" s="267"/>
      <c r="K413" s="267"/>
      <c r="L413" s="269"/>
      <c r="M413" s="267"/>
      <c r="N413" s="267"/>
      <c r="O413" s="267"/>
      <c r="P413" s="267"/>
      <c r="Q413" s="267"/>
      <c r="R413" s="267"/>
      <c r="S413" s="267"/>
      <c r="T413" s="267"/>
      <c r="U413" s="267"/>
    </row>
    <row r="414" spans="1:21" ht="48" x14ac:dyDescent="0.25">
      <c r="A414" s="29" t="str">
        <f>'3 priedo 1 lentele'!A414</f>
        <v>3.1.1.1.1</v>
      </c>
      <c r="B414" s="160" t="str">
        <f>'3 priedo 1 lentele'!B414</f>
        <v>R020008-050000-0001</v>
      </c>
      <c r="C414" s="29" t="str">
        <f>'3 priedo 1 lentele'!C414</f>
        <v>Pirminio rūšiavimo infrastruktūros plėtra Jonavos rajone ir atliekų rūšiavimo skatinimas</v>
      </c>
      <c r="D414" s="23" t="s">
        <v>737</v>
      </c>
      <c r="E414" s="23" t="s">
        <v>738</v>
      </c>
      <c r="F414" s="148">
        <v>2963.8</v>
      </c>
      <c r="G414" s="24"/>
      <c r="H414" s="25"/>
      <c r="I414" s="24"/>
      <c r="J414" s="25"/>
      <c r="K414" s="25"/>
      <c r="L414" s="24"/>
      <c r="M414" s="25"/>
      <c r="N414" s="25"/>
      <c r="O414" s="25"/>
      <c r="P414" s="25"/>
      <c r="Q414" s="25"/>
      <c r="R414" s="25"/>
      <c r="S414" s="25"/>
      <c r="T414" s="25"/>
      <c r="U414" s="25"/>
    </row>
    <row r="415" spans="1:21" ht="48" x14ac:dyDescent="0.25">
      <c r="A415" s="29" t="str">
        <f>'3 priedo 1 lentele'!A415</f>
        <v>3.1.1.1.2</v>
      </c>
      <c r="B415" s="160" t="str">
        <f>'3 priedo 1 lentele'!B415</f>
        <v>R020008-050000-0002</v>
      </c>
      <c r="C415" s="19" t="str">
        <f>'3 priedo 1 lentele'!C415</f>
        <v>Komunalinių atliekų tvarkymo infrastruktūros atnaujinimas ir plėtra Raseinių rajono savivaldybėje</v>
      </c>
      <c r="D415" s="23" t="s">
        <v>737</v>
      </c>
      <c r="E415" s="23" t="s">
        <v>738</v>
      </c>
      <c r="F415" s="148">
        <v>3273.05</v>
      </c>
      <c r="G415" s="24"/>
      <c r="H415" s="25"/>
      <c r="I415" s="24"/>
      <c r="J415" s="25"/>
      <c r="K415" s="25"/>
      <c r="L415" s="24"/>
      <c r="M415" s="25"/>
      <c r="N415" s="25"/>
      <c r="O415" s="25"/>
      <c r="P415" s="25"/>
      <c r="Q415" s="25"/>
      <c r="R415" s="25"/>
      <c r="S415" s="25"/>
      <c r="T415" s="25"/>
      <c r="U415" s="25"/>
    </row>
    <row r="416" spans="1:21" ht="48" x14ac:dyDescent="0.25">
      <c r="A416" s="29" t="str">
        <f>'3 priedo 1 lentele'!A416</f>
        <v>3.1.1.1.3</v>
      </c>
      <c r="B416" s="160" t="str">
        <f>'3 priedo 1 lentele'!B416</f>
        <v>R020008-050000-0003</v>
      </c>
      <c r="C416" s="23" t="str">
        <f>'3 priedo 1 lentele'!C416</f>
        <v>Komunalinių atliekų konteinerių aikštelių įrengimas Kauno mieste</v>
      </c>
      <c r="D416" s="25" t="s">
        <v>737</v>
      </c>
      <c r="E416" s="23" t="s">
        <v>738</v>
      </c>
      <c r="F416" s="148">
        <v>13426.06</v>
      </c>
      <c r="G416" s="24"/>
      <c r="H416" s="25"/>
      <c r="I416" s="24"/>
      <c r="J416" s="25"/>
      <c r="K416" s="25"/>
      <c r="L416" s="24"/>
      <c r="M416" s="25"/>
      <c r="N416" s="25"/>
      <c r="O416" s="25"/>
      <c r="P416" s="25"/>
      <c r="Q416" s="25"/>
      <c r="R416" s="25"/>
      <c r="S416" s="25"/>
      <c r="T416" s="25"/>
      <c r="U416" s="25"/>
    </row>
    <row r="417" spans="1:21" ht="48" x14ac:dyDescent="0.25">
      <c r="A417" s="132" t="str">
        <f>'3 priedo 1 lentele'!A417</f>
        <v>3.1.1.1.4.</v>
      </c>
      <c r="B417" s="160" t="str">
        <f>'3 priedo 1 lentele'!B417</f>
        <v>R020008-050000-0004</v>
      </c>
      <c r="C417" s="133" t="str">
        <f>'3 priedo 1 lentele'!C417</f>
        <v>Komunalinių atliekų tvarkymo infrastruktūros plėtra Kauno rajono savivaldybėje</v>
      </c>
      <c r="D417" s="147" t="s">
        <v>737</v>
      </c>
      <c r="E417" s="147" t="s">
        <v>738</v>
      </c>
      <c r="F417" s="148">
        <v>4393.1099999999997</v>
      </c>
      <c r="G417" s="24"/>
      <c r="H417" s="25"/>
      <c r="I417" s="24"/>
      <c r="J417" s="25"/>
      <c r="K417" s="25"/>
      <c r="L417" s="24"/>
      <c r="M417" s="25"/>
      <c r="N417" s="25"/>
      <c r="O417" s="25"/>
      <c r="P417" s="25"/>
      <c r="Q417" s="25"/>
      <c r="R417" s="25"/>
      <c r="S417" s="25"/>
      <c r="T417" s="25"/>
      <c r="U417" s="25"/>
    </row>
    <row r="418" spans="1:21" ht="60" x14ac:dyDescent="0.25">
      <c r="A418" s="132" t="str">
        <f>'3 priedo 1 lentele'!A418</f>
        <v>3.1.1.1.5</v>
      </c>
      <c r="B418" s="160" t="str">
        <f>'3 priedo 1 lentele'!B418</f>
        <v>R020008-050000-0005</v>
      </c>
      <c r="C418" s="133" t="str">
        <f>'3 priedo 1 lentele'!C418</f>
        <v>Komunalinių atliekų tvarkymo infrastruktūros atnaujinimas ir plėtra Kauno regione (Prienų raj. ir Birštono savivaldybėse)</v>
      </c>
      <c r="D418" s="25" t="s">
        <v>737</v>
      </c>
      <c r="E418" s="23" t="s">
        <v>738</v>
      </c>
      <c r="F418" s="148">
        <v>3954.34</v>
      </c>
      <c r="G418" s="24"/>
      <c r="H418" s="58"/>
      <c r="I418" s="24"/>
      <c r="J418" s="25"/>
      <c r="K418" s="23"/>
      <c r="L418" s="24"/>
      <c r="M418" s="25"/>
      <c r="N418" s="25"/>
      <c r="O418" s="25"/>
      <c r="P418" s="25"/>
      <c r="Q418" s="25"/>
      <c r="R418" s="25"/>
      <c r="S418" s="25"/>
      <c r="T418" s="25"/>
      <c r="U418" s="25"/>
    </row>
    <row r="419" spans="1:21" ht="48" x14ac:dyDescent="0.25">
      <c r="A419" s="132" t="str">
        <f>'3 priedo 1 lentele'!A419</f>
        <v>3.1.1.1.6</v>
      </c>
      <c r="B419" s="160" t="str">
        <f>'3 priedo 1 lentele'!B419</f>
        <v>R020008-050000-0006</v>
      </c>
      <c r="C419" s="134" t="str">
        <f>'3 priedo 1 lentele'!C419</f>
        <v>Komunalinių atliekų tvarkymo infrastruktūros plėtra Kaišiadorių rajono savivaldybėje</v>
      </c>
      <c r="D419" s="25" t="s">
        <v>737</v>
      </c>
      <c r="E419" s="23" t="s">
        <v>738</v>
      </c>
      <c r="F419" s="148">
        <v>1618.42</v>
      </c>
      <c r="G419" s="24"/>
      <c r="H419" s="58"/>
      <c r="I419" s="24"/>
      <c r="J419" s="25"/>
      <c r="K419" s="23"/>
      <c r="L419" s="24"/>
      <c r="M419" s="25"/>
      <c r="N419" s="25"/>
      <c r="O419" s="25"/>
      <c r="P419" s="25"/>
      <c r="Q419" s="25"/>
      <c r="R419" s="25"/>
      <c r="S419" s="25"/>
      <c r="T419" s="25"/>
      <c r="U419" s="25"/>
    </row>
    <row r="420" spans="1:21" ht="48" x14ac:dyDescent="0.25">
      <c r="A420" s="136" t="str">
        <f>'3 priedo 1 lentele'!A420</f>
        <v xml:space="preserve">3.1.1.1.7. </v>
      </c>
      <c r="B420" s="160" t="str">
        <f>'3 priedo 1 lentele'!B420</f>
        <v>R020008-050000-0007</v>
      </c>
      <c r="C420" s="137" t="str">
        <f>'3 priedo 1 lentele'!C420</f>
        <v xml:space="preserve">Komunalinių atliekų tvarkymo  infrastruktūros atnaujinimas ir plėtra Kėdainių rajono savivaldybėje  </v>
      </c>
      <c r="D420" s="156" t="str">
        <f>+D419</f>
        <v>P.S.329</v>
      </c>
      <c r="E420" s="156" t="str">
        <f>+E419</f>
        <v>Sukurti/pagerinti atskiro komunalinių atliekų surinkimo pajėgumai (tonos/metai)</v>
      </c>
      <c r="F420" s="148">
        <v>2533.94</v>
      </c>
      <c r="G420" s="24"/>
      <c r="H420" s="58"/>
      <c r="I420" s="24"/>
      <c r="J420" s="25"/>
      <c r="K420" s="23"/>
      <c r="L420" s="24"/>
      <c r="M420" s="25"/>
      <c r="N420" s="25"/>
      <c r="O420" s="25"/>
      <c r="P420" s="25"/>
      <c r="Q420" s="25"/>
      <c r="R420" s="25"/>
      <c r="S420" s="25"/>
      <c r="T420" s="25"/>
      <c r="U420" s="25"/>
    </row>
    <row r="421" spans="1:21" ht="84" x14ac:dyDescent="0.25">
      <c r="A421" s="244" t="str">
        <f>'3 priedo 1 lentele'!A421</f>
        <v>3.1.1.2.</v>
      </c>
      <c r="B421" s="245">
        <f>'3 priedo 1 lentele'!B421</f>
        <v>0</v>
      </c>
      <c r="C421" s="244" t="str">
        <f>'3 priedo 1 lentele'!C421</f>
        <v>Priemonė: Alternatyvių atliekų tvarkymo (įskaitant ir atliekų deginimą), atliekų perdirbimo ir antrinio panaudojimo metodų skatinimas ir diegimas</v>
      </c>
      <c r="D421" s="267"/>
      <c r="E421" s="267"/>
      <c r="F421" s="268"/>
      <c r="G421" s="269"/>
      <c r="H421" s="267"/>
      <c r="I421" s="269"/>
      <c r="J421" s="267"/>
      <c r="K421" s="267"/>
      <c r="L421" s="269"/>
      <c r="M421" s="267"/>
      <c r="N421" s="267"/>
      <c r="O421" s="267"/>
      <c r="P421" s="267"/>
      <c r="Q421" s="267"/>
      <c r="R421" s="267"/>
      <c r="S421" s="267"/>
      <c r="T421" s="267"/>
      <c r="U421" s="267"/>
    </row>
    <row r="422" spans="1:21" ht="36" x14ac:dyDescent="0.25">
      <c r="A422" s="244" t="str">
        <f>'3 priedo 1 lentele'!A422</f>
        <v>3.1.1.3.</v>
      </c>
      <c r="B422" s="245">
        <f>'3 priedo 1 lentele'!B422</f>
        <v>0</v>
      </c>
      <c r="C422" s="244" t="str">
        <f>'3 priedo 1 lentele'!C422</f>
        <v xml:space="preserve">Priemonė: Oro taršos kontrolės sistemos diegimas ir plėtra </v>
      </c>
      <c r="D422" s="267"/>
      <c r="E422" s="267"/>
      <c r="F422" s="268"/>
      <c r="G422" s="269"/>
      <c r="H422" s="267"/>
      <c r="I422" s="269"/>
      <c r="J422" s="267"/>
      <c r="K422" s="267"/>
      <c r="L422" s="269"/>
      <c r="M422" s="267"/>
      <c r="N422" s="267"/>
      <c r="O422" s="267"/>
      <c r="P422" s="267"/>
      <c r="Q422" s="267"/>
      <c r="R422" s="267"/>
      <c r="S422" s="267"/>
      <c r="T422" s="267"/>
      <c r="U422" s="267"/>
    </row>
    <row r="423" spans="1:21" ht="48" x14ac:dyDescent="0.25">
      <c r="A423" s="37" t="str">
        <f>'3 priedo 1 lentele'!A423</f>
        <v>3.1.1.3.1</v>
      </c>
      <c r="B423" s="160" t="str">
        <f>'3 priedo 1 lentele'!B423</f>
        <v>R020021-370000-0001</v>
      </c>
      <c r="C423" s="23" t="str">
        <f>'3 priedo 1 lentele'!C423</f>
        <v>Aplinkos oro kokybės gerinimas Kauno mieste</v>
      </c>
      <c r="D423" s="25" t="s">
        <v>779</v>
      </c>
      <c r="E423" s="23" t="s">
        <v>780</v>
      </c>
      <c r="F423" s="148">
        <v>9</v>
      </c>
      <c r="G423" s="24" t="s">
        <v>913</v>
      </c>
      <c r="H423" s="23" t="s">
        <v>914</v>
      </c>
      <c r="I423" s="24">
        <v>1</v>
      </c>
      <c r="J423" s="25" t="s">
        <v>915</v>
      </c>
      <c r="K423" s="23" t="s">
        <v>916</v>
      </c>
      <c r="L423" s="24">
        <v>1</v>
      </c>
      <c r="M423" s="25"/>
      <c r="N423" s="25"/>
      <c r="O423" s="25"/>
      <c r="P423" s="25"/>
      <c r="Q423" s="25"/>
      <c r="R423" s="25"/>
      <c r="S423" s="25"/>
      <c r="T423" s="25"/>
      <c r="U423" s="25"/>
    </row>
    <row r="424" spans="1:21" ht="84" x14ac:dyDescent="0.25">
      <c r="A424" s="244" t="str">
        <f>'3 priedo 1 lentele'!A424</f>
        <v>3.1.1.4.</v>
      </c>
      <c r="B424" s="245">
        <f>'3 priedo 1 lentele'!B424</f>
        <v>0</v>
      </c>
      <c r="C424" s="244" t="str">
        <f>'3 priedo 1 lentele'!C424</f>
        <v xml:space="preserve">Priemonė: Aplinkai ir sveikatai palankaus gyvenimo būdo propagavimas, bendruomeninės sveikatos stiprinimo veiklos skatinimas </v>
      </c>
      <c r="D424" s="267"/>
      <c r="E424" s="267"/>
      <c r="F424" s="268"/>
      <c r="G424" s="269"/>
      <c r="H424" s="267"/>
      <c r="I424" s="269"/>
      <c r="J424" s="267"/>
      <c r="K424" s="267"/>
      <c r="L424" s="269"/>
      <c r="M424" s="267"/>
      <c r="N424" s="267"/>
      <c r="O424" s="267"/>
      <c r="P424" s="267"/>
      <c r="Q424" s="267"/>
      <c r="R424" s="267"/>
      <c r="S424" s="267"/>
      <c r="T424" s="267"/>
      <c r="U424" s="267"/>
    </row>
    <row r="425" spans="1:21" ht="48" x14ac:dyDescent="0.25">
      <c r="A425" s="212" t="str">
        <f>'3 priedo 1 lentele'!A425</f>
        <v>3.1.2</v>
      </c>
      <c r="B425" s="233">
        <f>'3 priedo 1 lentele'!B425</f>
        <v>0</v>
      </c>
      <c r="C425" s="212" t="str">
        <f>'3 priedo 1 lentele'!C425</f>
        <v>Uždavinys: Modernizuoti ir plėsti geriamojo vandens tiekimo ir nuotekų tvarkymo infrastruktūrą.</v>
      </c>
      <c r="D425" s="81"/>
      <c r="E425" s="81"/>
      <c r="F425" s="146"/>
      <c r="G425" s="80"/>
      <c r="H425" s="81"/>
      <c r="I425" s="80"/>
      <c r="J425" s="81"/>
      <c r="K425" s="81"/>
      <c r="L425" s="80"/>
      <c r="M425" s="81"/>
      <c r="N425" s="81"/>
      <c r="O425" s="81"/>
      <c r="P425" s="81"/>
      <c r="Q425" s="81"/>
      <c r="R425" s="81"/>
      <c r="S425" s="81"/>
      <c r="T425" s="81"/>
      <c r="U425" s="81"/>
    </row>
    <row r="426" spans="1:21" ht="57" customHeight="1" x14ac:dyDescent="0.25">
      <c r="A426" s="244" t="str">
        <f>'3 priedo 1 lentele'!A426</f>
        <v>3.1.2.1.</v>
      </c>
      <c r="B426" s="245">
        <f>'3 priedo 1 lentele'!B426</f>
        <v>0</v>
      </c>
      <c r="C426" s="244" t="str">
        <f>'3 priedo 1 lentele'!C426</f>
        <v>Priemonė: Buitinių nuotekų valymo įrenginių statyba ir rekonstravimas</v>
      </c>
      <c r="D426" s="267"/>
      <c r="E426" s="267"/>
      <c r="F426" s="268"/>
      <c r="G426" s="269"/>
      <c r="H426" s="267"/>
      <c r="I426" s="269"/>
      <c r="J426" s="267"/>
      <c r="K426" s="267"/>
      <c r="L426" s="269"/>
      <c r="M426" s="267"/>
      <c r="N426" s="267"/>
      <c r="O426" s="267"/>
      <c r="P426" s="267"/>
      <c r="Q426" s="267"/>
      <c r="R426" s="267"/>
      <c r="S426" s="267"/>
      <c r="T426" s="267"/>
      <c r="U426" s="267"/>
    </row>
    <row r="427" spans="1:21" ht="60" x14ac:dyDescent="0.25">
      <c r="A427" s="29" t="str">
        <f>'3 priedo 1 lentele'!A427</f>
        <v>3.1.2.1.1.</v>
      </c>
      <c r="B427" s="160" t="str">
        <f>'3 priedo 1 lentele'!B427</f>
        <v>R020014-070600-0002</v>
      </c>
      <c r="C427" s="19" t="str">
        <f>'3 priedo 1 lentele'!C427</f>
        <v>Vandens tiekimo ir nuotekų tvarkymo infrastruktūros plėtra ir rekonstrukcija Raseinių rajono savivaldybėje</v>
      </c>
      <c r="D427" s="147" t="s">
        <v>711</v>
      </c>
      <c r="E427" s="23" t="s">
        <v>712</v>
      </c>
      <c r="F427" s="148">
        <v>338</v>
      </c>
      <c r="G427" s="149" t="s">
        <v>715</v>
      </c>
      <c r="H427" s="147" t="s">
        <v>716</v>
      </c>
      <c r="I427" s="24">
        <v>778</v>
      </c>
      <c r="J427" s="24" t="s">
        <v>739</v>
      </c>
      <c r="K427" s="23" t="s">
        <v>740</v>
      </c>
      <c r="L427" s="148">
        <v>6.38</v>
      </c>
      <c r="M427" s="25"/>
      <c r="N427" s="25"/>
      <c r="O427" s="25"/>
      <c r="P427" s="25"/>
      <c r="Q427" s="25"/>
      <c r="R427" s="25"/>
      <c r="S427" s="25"/>
      <c r="T427" s="25"/>
      <c r="U427" s="25"/>
    </row>
    <row r="428" spans="1:21" ht="60" x14ac:dyDescent="0.25">
      <c r="A428" s="29" t="str">
        <f>'3 priedo 1 lentele'!A428</f>
        <v>3.1.2.1.2.</v>
      </c>
      <c r="B428" s="160" t="str">
        <f>'3 priedo 1 lentele'!B428</f>
        <v>R020014-060000-0003</v>
      </c>
      <c r="C428" s="19" t="str">
        <f>'3 priedo 1 lentele'!C428</f>
        <v>Žiežmarių nuotekų valyklos rekonstrukcija</v>
      </c>
      <c r="D428" s="25" t="s">
        <v>717</v>
      </c>
      <c r="E428" s="40" t="s">
        <v>838</v>
      </c>
      <c r="F428" s="148">
        <v>3200</v>
      </c>
      <c r="G428" s="147"/>
      <c r="H428" s="147"/>
      <c r="I428" s="24"/>
      <c r="J428" s="24"/>
      <c r="K428" s="23"/>
      <c r="L428" s="24"/>
      <c r="M428" s="25"/>
      <c r="N428" s="25"/>
      <c r="O428" s="25"/>
      <c r="P428" s="25"/>
      <c r="Q428" s="25"/>
      <c r="R428" s="25"/>
      <c r="S428" s="25"/>
      <c r="T428" s="25"/>
      <c r="U428" s="25"/>
    </row>
    <row r="429" spans="1:21" ht="60" x14ac:dyDescent="0.25">
      <c r="A429" s="29" t="str">
        <f>'3 priedo 1 lentele'!A429</f>
        <v>3.1.2.1.3.</v>
      </c>
      <c r="B429" s="160" t="str">
        <f>'3 priedo 1 lentele'!B429</f>
        <v>R020014-070600-0004</v>
      </c>
      <c r="C429" s="19" t="str">
        <f>'3 priedo 1 lentele'!C429</f>
        <v>Vandens tiekimo ir nuotekų tvarkymo infrastruktūros plėtra ir rekonstrukcija Raseinių rajono savivaldybėje II etapas</v>
      </c>
      <c r="D429" s="147" t="s">
        <v>711</v>
      </c>
      <c r="E429" s="23" t="s">
        <v>712</v>
      </c>
      <c r="F429" s="148">
        <v>164</v>
      </c>
      <c r="G429" s="149" t="s">
        <v>715</v>
      </c>
      <c r="H429" s="147" t="s">
        <v>716</v>
      </c>
      <c r="I429" s="24">
        <v>164</v>
      </c>
      <c r="J429" s="24"/>
      <c r="K429" s="23"/>
      <c r="L429" s="24"/>
      <c r="M429" s="25"/>
      <c r="N429" s="25"/>
      <c r="O429" s="25"/>
      <c r="P429" s="25"/>
      <c r="Q429" s="25"/>
      <c r="R429" s="25"/>
      <c r="S429" s="25"/>
      <c r="T429" s="25"/>
      <c r="U429" s="25"/>
    </row>
    <row r="430" spans="1:21" ht="60" x14ac:dyDescent="0.25">
      <c r="A430" s="244" t="str">
        <f>'3 priedo 1 lentele'!A430</f>
        <v>3.1.2.2.</v>
      </c>
      <c r="B430" s="245">
        <f>'3 priedo 1 lentele'!B430</f>
        <v>0</v>
      </c>
      <c r="C430" s="244" t="str">
        <f>'3 priedo 1 lentele'!C430</f>
        <v>Priemonė: Centralizuotų vandentiekio  ir nuotekų tinklų plėtra, geriamojo vandens stočių įrengimas ir rekonstravimas</v>
      </c>
      <c r="D430" s="267"/>
      <c r="E430" s="267"/>
      <c r="F430" s="268"/>
      <c r="G430" s="269"/>
      <c r="H430" s="267"/>
      <c r="I430" s="269"/>
      <c r="J430" s="267"/>
      <c r="K430" s="267"/>
      <c r="L430" s="269"/>
      <c r="M430" s="267"/>
      <c r="N430" s="267"/>
      <c r="O430" s="267"/>
      <c r="P430" s="267"/>
      <c r="Q430" s="267"/>
      <c r="R430" s="267"/>
      <c r="S430" s="267"/>
      <c r="T430" s="267"/>
      <c r="U430" s="267"/>
    </row>
    <row r="431" spans="1:21" ht="156" x14ac:dyDescent="0.25">
      <c r="A431" s="23" t="str">
        <f>'3 priedo 1 lentele'!A431</f>
        <v>3.1.2.2.1</v>
      </c>
      <c r="B431" s="160" t="str">
        <f>'3 priedo 1 lentele'!B431</f>
        <v>R020014-070650-0005</v>
      </c>
      <c r="C431" s="23" t="str">
        <f>'3 priedo 1 lentele'!C431</f>
        <v>Vandens tiekimo ir nuotekų tvarkymo infrastruktūros atnaujinimas ir plėtra Kauno rajone (2014-2020 m. I etapas)</v>
      </c>
      <c r="D431" s="23" t="s">
        <v>711</v>
      </c>
      <c r="E431" s="23" t="s">
        <v>836</v>
      </c>
      <c r="F431" s="148">
        <v>877</v>
      </c>
      <c r="G431" s="10" t="s">
        <v>713</v>
      </c>
      <c r="H431" s="10" t="s">
        <v>714</v>
      </c>
      <c r="I431" s="24">
        <v>2285</v>
      </c>
      <c r="J431" s="24" t="s">
        <v>715</v>
      </c>
      <c r="K431" s="9" t="s">
        <v>837</v>
      </c>
      <c r="L431" s="148">
        <v>1265</v>
      </c>
      <c r="M431" s="10" t="s">
        <v>717</v>
      </c>
      <c r="N431" s="9" t="s">
        <v>838</v>
      </c>
      <c r="O431" s="24">
        <v>422</v>
      </c>
      <c r="P431" s="10"/>
      <c r="Q431" s="9"/>
      <c r="R431" s="24"/>
      <c r="S431" s="10"/>
      <c r="T431" s="9"/>
      <c r="U431" s="24"/>
    </row>
    <row r="432" spans="1:21" ht="48" x14ac:dyDescent="0.25">
      <c r="A432" s="183" t="str">
        <f>'3 priedo 1 lentele'!A432</f>
        <v>3.1.2.2.2</v>
      </c>
      <c r="B432" s="160" t="str">
        <f>'3 priedo 1 lentele'!B432</f>
        <v>R020014-070000-0010</v>
      </c>
      <c r="C432" s="28" t="str">
        <f>'3 priedo 1 lentele'!C432</f>
        <v>Voškonių k. vandens tiekimo ir nuotekų tvarkymo infrastruktūros plėtra</v>
      </c>
      <c r="D432" s="24" t="s">
        <v>715</v>
      </c>
      <c r="E432" s="9" t="s">
        <v>837</v>
      </c>
      <c r="F432" s="24">
        <v>316</v>
      </c>
      <c r="G432" s="278"/>
      <c r="H432" s="279"/>
      <c r="I432" s="278"/>
      <c r="J432" s="24"/>
      <c r="K432" s="26"/>
      <c r="L432" s="26"/>
      <c r="M432" s="26"/>
      <c r="N432" s="157"/>
      <c r="O432" s="157"/>
      <c r="P432" s="26"/>
      <c r="Q432" s="157"/>
      <c r="R432" s="157"/>
      <c r="S432" s="26"/>
      <c r="T432" s="157"/>
      <c r="U432" s="157"/>
    </row>
    <row r="433" spans="1:21" ht="60" x14ac:dyDescent="0.25">
      <c r="A433" s="183" t="str">
        <f>'3 priedo 1 lentele'!A433</f>
        <v>3.1.2.2.3</v>
      </c>
      <c r="B433" s="160" t="str">
        <f>'3 priedo 1 lentele'!B433</f>
        <v>R020014-060000-0015</v>
      </c>
      <c r="C433" s="28" t="str">
        <f>'3 priedo 1 lentele'!C433</f>
        <v>Žiegždrių k. nuotekų valymo įrenginių rekonstrukcija</v>
      </c>
      <c r="D433" s="25" t="s">
        <v>717</v>
      </c>
      <c r="E433" s="40" t="s">
        <v>838</v>
      </c>
      <c r="F433" s="148">
        <v>228</v>
      </c>
      <c r="G433" s="24"/>
      <c r="H433" s="24"/>
      <c r="I433" s="24"/>
      <c r="J433" s="24"/>
      <c r="K433" s="26"/>
      <c r="L433" s="26"/>
      <c r="M433" s="26"/>
      <c r="N433" s="157"/>
      <c r="O433" s="157"/>
      <c r="P433" s="26"/>
      <c r="Q433" s="157"/>
      <c r="R433" s="157"/>
      <c r="S433" s="26"/>
      <c r="T433" s="157"/>
      <c r="U433" s="157"/>
    </row>
    <row r="434" spans="1:21" ht="156" x14ac:dyDescent="0.25">
      <c r="A434" s="183" t="str">
        <f>'3 priedo 1 lentele'!A434</f>
        <v>3.1.2.2.4</v>
      </c>
      <c r="B434" s="160" t="str">
        <f>'3 priedo 1 lentele'!B434</f>
        <v>R020014-060750-0018</v>
      </c>
      <c r="C434" s="28" t="str">
        <f>'3 priedo 1 lentele'!C434</f>
        <v>Geriamojo vandens tiekimo, nuotekų tvarkymo infrastruktūros plėtra ir rekonstrukcija Kaune</v>
      </c>
      <c r="D434" s="25" t="s">
        <v>739</v>
      </c>
      <c r="E434" s="23" t="s">
        <v>740</v>
      </c>
      <c r="F434" s="148">
        <v>26.28</v>
      </c>
      <c r="G434" s="149" t="s">
        <v>711</v>
      </c>
      <c r="H434" s="23" t="s">
        <v>712</v>
      </c>
      <c r="I434" s="158">
        <v>1231</v>
      </c>
      <c r="J434" s="149" t="s">
        <v>715</v>
      </c>
      <c r="K434" s="147" t="s">
        <v>716</v>
      </c>
      <c r="L434" s="24">
        <v>1812</v>
      </c>
      <c r="M434" s="147" t="s">
        <v>717</v>
      </c>
      <c r="N434" s="147" t="s">
        <v>718</v>
      </c>
      <c r="O434" s="159">
        <v>308292</v>
      </c>
      <c r="P434" s="147"/>
      <c r="Q434" s="147"/>
      <c r="R434" s="159"/>
      <c r="S434" s="147"/>
      <c r="T434" s="147"/>
      <c r="U434" s="159"/>
    </row>
    <row r="435" spans="1:21" ht="60" x14ac:dyDescent="0.25">
      <c r="A435" s="183" t="str">
        <f>'3 priedo 1 lentele'!A435</f>
        <v>3.1.2.2.5</v>
      </c>
      <c r="B435" s="160" t="str">
        <f>'3 priedo 1 lentele'!B435</f>
        <v>R020014-070600-0019</v>
      </c>
      <c r="C435" s="23" t="str">
        <f>'3 priedo 1 lentele'!C435</f>
        <v xml:space="preserve">Vandentiekio ir nuotekų tinklų rekonstrukcija ir plėtra Kaišiadorių rajono savivaldybėje </v>
      </c>
      <c r="D435" s="25" t="s">
        <v>711</v>
      </c>
      <c r="E435" s="23" t="s">
        <v>712</v>
      </c>
      <c r="F435" s="148">
        <v>323</v>
      </c>
      <c r="G435" s="24" t="s">
        <v>715</v>
      </c>
      <c r="H435" s="23" t="s">
        <v>716</v>
      </c>
      <c r="I435" s="24">
        <v>416</v>
      </c>
      <c r="J435" s="25" t="s">
        <v>739</v>
      </c>
      <c r="K435" s="23" t="s">
        <v>816</v>
      </c>
      <c r="L435" s="24">
        <v>9.8369999999999997</v>
      </c>
      <c r="M435" s="25"/>
      <c r="N435" s="25"/>
      <c r="O435" s="25"/>
      <c r="P435" s="25"/>
      <c r="Q435" s="25"/>
      <c r="R435" s="25"/>
      <c r="S435" s="25"/>
      <c r="T435" s="25"/>
      <c r="U435" s="25"/>
    </row>
    <row r="436" spans="1:21" ht="60" x14ac:dyDescent="0.25">
      <c r="A436" s="183" t="str">
        <f>'3 priedo 1 lentele'!A436</f>
        <v>3.1.2.2.6</v>
      </c>
      <c r="B436" s="160" t="str">
        <f>'3 priedo 1 lentele'!B436</f>
        <v>R020014-070600-0020</v>
      </c>
      <c r="C436" s="23" t="str">
        <f>'3 priedo 1 lentele'!C436</f>
        <v>Vandens tiekimo ir nuotekų tvarkymo infrastruktūros plėtra ir rekonstravimas Birštono savivaldybėje</v>
      </c>
      <c r="D436" s="25" t="s">
        <v>711</v>
      </c>
      <c r="E436" s="23" t="s">
        <v>712</v>
      </c>
      <c r="F436" s="148">
        <v>55</v>
      </c>
      <c r="G436" s="24" t="s">
        <v>715</v>
      </c>
      <c r="H436" s="23" t="s">
        <v>716</v>
      </c>
      <c r="I436" s="24">
        <v>114</v>
      </c>
      <c r="J436" s="25" t="s">
        <v>739</v>
      </c>
      <c r="K436" s="23" t="s">
        <v>816</v>
      </c>
      <c r="L436" s="24">
        <v>7.6280000000000001</v>
      </c>
      <c r="M436" s="25"/>
      <c r="N436" s="25"/>
      <c r="O436" s="25"/>
      <c r="P436" s="25"/>
      <c r="Q436" s="25"/>
      <c r="R436" s="25"/>
      <c r="S436" s="25"/>
      <c r="T436" s="25"/>
      <c r="U436" s="25"/>
    </row>
    <row r="437" spans="1:21" ht="60" x14ac:dyDescent="0.25">
      <c r="A437" s="183" t="str">
        <f>'3 priedo 1 lentele'!A437</f>
        <v>3.1.2.2.7</v>
      </c>
      <c r="B437" s="160" t="str">
        <f>'3 priedo 1 lentele'!B437</f>
        <v>R020013-070600-0001</v>
      </c>
      <c r="C437" s="28" t="str">
        <f>'3 priedo 1 lentele'!C437</f>
        <v>Vandens tiekimo ir nuotekų tvarkymo infrastruktūros atnaujinimas ir plėtra Raseinių rajone (Šiluvoje)</v>
      </c>
      <c r="D437" s="25" t="s">
        <v>711</v>
      </c>
      <c r="E437" s="23" t="s">
        <v>79</v>
      </c>
      <c r="F437" s="148">
        <v>131</v>
      </c>
      <c r="G437" s="24" t="s">
        <v>715</v>
      </c>
      <c r="H437" s="23" t="s">
        <v>716</v>
      </c>
      <c r="I437" s="24">
        <v>478</v>
      </c>
      <c r="J437" s="25" t="s">
        <v>739</v>
      </c>
      <c r="K437" s="23" t="s">
        <v>740</v>
      </c>
      <c r="L437" s="24">
        <v>0.65</v>
      </c>
      <c r="M437" s="25"/>
      <c r="N437" s="25"/>
      <c r="O437" s="25"/>
      <c r="P437" s="25"/>
      <c r="Q437" s="25"/>
      <c r="R437" s="25"/>
      <c r="S437" s="25"/>
      <c r="T437" s="25"/>
      <c r="U437" s="25"/>
    </row>
    <row r="438" spans="1:21" ht="183.75" customHeight="1" x14ac:dyDescent="0.25">
      <c r="A438" s="183" t="str">
        <f>'3 priedo 1 lentele'!A438</f>
        <v>3.1.2.2.8</v>
      </c>
      <c r="B438" s="160" t="str">
        <f>'3 priedo 1 lentele'!B438</f>
        <v>R020014-060750-0021</v>
      </c>
      <c r="C438" s="28"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8" s="25" t="s">
        <v>711</v>
      </c>
      <c r="E438" s="23" t="s">
        <v>712</v>
      </c>
      <c r="F438" s="148">
        <v>672</v>
      </c>
      <c r="G438" s="24" t="s">
        <v>715</v>
      </c>
      <c r="H438" s="23" t="s">
        <v>716</v>
      </c>
      <c r="I438" s="24">
        <v>744</v>
      </c>
      <c r="J438" s="25" t="s">
        <v>717</v>
      </c>
      <c r="K438" s="147" t="s">
        <v>718</v>
      </c>
      <c r="L438" s="148">
        <v>168</v>
      </c>
      <c r="M438" s="25" t="s">
        <v>739</v>
      </c>
      <c r="N438" s="23" t="s">
        <v>816</v>
      </c>
      <c r="O438" s="148">
        <v>7.6</v>
      </c>
      <c r="P438" s="25"/>
      <c r="Q438" s="23"/>
      <c r="R438" s="148"/>
      <c r="S438" s="25"/>
      <c r="T438" s="23"/>
      <c r="U438" s="148"/>
    </row>
    <row r="439" spans="1:21" ht="183.75" customHeight="1" x14ac:dyDescent="0.25">
      <c r="A439" s="183" t="str">
        <f>'3 priedo 1 lentele'!A439</f>
        <v>3.1.2.2.9</v>
      </c>
      <c r="B439" s="160" t="str">
        <f>'3 priedo 1 lentele'!B439</f>
        <v>R020014-060700-0022</v>
      </c>
      <c r="C439" s="28" t="str">
        <f>'3 priedo 1 lentele'!C439</f>
        <v>Vandens tiekimo ir nuotekų tvarkymo rekonstrukcija ir plėtra Jonavos mieste ir Jonavos rajone</v>
      </c>
      <c r="D439" s="25" t="s">
        <v>739</v>
      </c>
      <c r="E439" s="23" t="s">
        <v>816</v>
      </c>
      <c r="F439" s="148">
        <v>8.19</v>
      </c>
      <c r="G439" s="24" t="s">
        <v>715</v>
      </c>
      <c r="H439" s="23" t="s">
        <v>716</v>
      </c>
      <c r="I439" s="24">
        <v>536</v>
      </c>
      <c r="J439" s="25"/>
      <c r="K439" s="147"/>
      <c r="L439" s="148"/>
      <c r="M439" s="25"/>
      <c r="N439" s="23"/>
      <c r="O439" s="148"/>
      <c r="P439" s="25"/>
      <c r="Q439" s="23"/>
      <c r="R439" s="148"/>
      <c r="S439" s="25"/>
      <c r="T439" s="23"/>
      <c r="U439" s="148"/>
    </row>
    <row r="440" spans="1:21" ht="84" x14ac:dyDescent="0.25">
      <c r="A440" s="183" t="str">
        <f>'3 priedo 1 lentele'!A440</f>
        <v>3.1.2.2.10</v>
      </c>
      <c r="B440" s="272" t="str">
        <f>'3 priedo 1 lentele'!B440</f>
        <v>R020014-060750-0023</v>
      </c>
      <c r="C440" s="23" t="str">
        <f>'3 priedo 1 lentele'!C440</f>
        <v>Vandens tiekimo ir nuotekų tvarkymo infrastruktūros plėtra ir rekonstrukcija Prienų rajone</v>
      </c>
      <c r="D440" s="25" t="s">
        <v>711</v>
      </c>
      <c r="E440" s="23" t="s">
        <v>836</v>
      </c>
      <c r="F440" s="148">
        <v>239</v>
      </c>
      <c r="G440" s="24" t="s">
        <v>715</v>
      </c>
      <c r="H440" s="23" t="s">
        <v>716</v>
      </c>
      <c r="I440" s="24">
        <v>435</v>
      </c>
      <c r="J440" s="25" t="s">
        <v>717</v>
      </c>
      <c r="K440" s="147" t="s">
        <v>840</v>
      </c>
      <c r="L440" s="148">
        <v>285</v>
      </c>
      <c r="M440" s="25" t="s">
        <v>739</v>
      </c>
      <c r="N440" s="23" t="s">
        <v>740</v>
      </c>
      <c r="O440" s="148">
        <v>4.51</v>
      </c>
      <c r="P440" s="25"/>
      <c r="Q440" s="23"/>
      <c r="R440" s="148"/>
      <c r="S440" s="25"/>
      <c r="T440" s="23"/>
      <c r="U440" s="148"/>
    </row>
    <row r="441" spans="1:21" ht="72" x14ac:dyDescent="0.25">
      <c r="A441" s="183" t="str">
        <f>'3 priedo 1 lentele'!A441</f>
        <v>3.1.2.2.11</v>
      </c>
      <c r="B441" s="272" t="str">
        <f>'3 priedo 1 lentele'!B441</f>
        <v>R020014-060000-0024</v>
      </c>
      <c r="C441" s="23" t="str">
        <f>'3 priedo 1 lentele'!C441</f>
        <v>Vandens gerinimo įrenginių rekonstrukcijos Kaišiadorių mieste projektavimas ir statybos darbai</v>
      </c>
      <c r="D441" s="25" t="s">
        <v>713</v>
      </c>
      <c r="E441" s="23" t="s">
        <v>714</v>
      </c>
      <c r="F441" s="148">
        <v>7452</v>
      </c>
      <c r="G441" s="24"/>
      <c r="H441" s="23"/>
      <c r="I441" s="24"/>
      <c r="J441" s="25"/>
      <c r="K441" s="147"/>
      <c r="L441" s="148"/>
      <c r="M441" s="25"/>
      <c r="N441" s="23"/>
      <c r="O441" s="148"/>
      <c r="P441" s="25"/>
      <c r="Q441" s="23"/>
      <c r="R441" s="148"/>
      <c r="S441" s="25"/>
      <c r="T441" s="23"/>
      <c r="U441" s="148"/>
    </row>
    <row r="442" spans="1:21" ht="72" x14ac:dyDescent="0.25">
      <c r="A442" s="183" t="str">
        <f>'3 priedo 1 lentele'!A442</f>
        <v>3.1.2.2.12</v>
      </c>
      <c r="B442" s="272" t="str">
        <f>'3 priedo 1 lentele'!B442</f>
        <v>R020014-070000-0025</v>
      </c>
      <c r="C442" s="23" t="str">
        <f>'3 priedo 1 lentele'!C442</f>
        <v>Vandens tiekimo ir nuotekų tvarkymo infrastruktūros plėtra Pravieniškių I kaime, Kaišiadorių r. sav.</v>
      </c>
      <c r="D442" s="25" t="s">
        <v>713</v>
      </c>
      <c r="E442" s="23" t="s">
        <v>714</v>
      </c>
      <c r="F442" s="148">
        <v>400</v>
      </c>
      <c r="G442" s="24"/>
      <c r="H442" s="23"/>
      <c r="I442" s="24"/>
      <c r="J442" s="25"/>
      <c r="K442" s="147"/>
      <c r="L442" s="148"/>
      <c r="M442" s="25"/>
      <c r="N442" s="23"/>
      <c r="O442" s="148"/>
      <c r="P442" s="25"/>
      <c r="Q442" s="23"/>
      <c r="R442" s="148"/>
      <c r="S442" s="25"/>
      <c r="T442" s="23"/>
      <c r="U442" s="148"/>
    </row>
    <row r="443" spans="1:21" ht="60" x14ac:dyDescent="0.25">
      <c r="A443" s="183" t="str">
        <f>'3 priedo 1 lentele'!A443</f>
        <v>3.1.2.2.13</v>
      </c>
      <c r="B443" s="272" t="str">
        <f>'3 priedo 1 lentele'!B443</f>
        <v>R020014-060000-0026</v>
      </c>
      <c r="C443" s="23" t="str">
        <f>'3 priedo 1 lentele'!C443</f>
        <v>Nuotekų valymo įrenginių statyba Pravieniškių I kaime, Kaišiadorių r. sav.</v>
      </c>
      <c r="D443" s="25" t="s">
        <v>717</v>
      </c>
      <c r="E443" s="23" t="s">
        <v>718</v>
      </c>
      <c r="F443" s="148">
        <v>400</v>
      </c>
      <c r="G443" s="24"/>
      <c r="H443" s="23"/>
      <c r="I443" s="24"/>
      <c r="J443" s="25"/>
      <c r="K443" s="147"/>
      <c r="L443" s="148"/>
      <c r="M443" s="25"/>
      <c r="N443" s="23"/>
      <c r="O443" s="148"/>
      <c r="P443" s="25"/>
      <c r="Q443" s="23"/>
      <c r="R443" s="148"/>
      <c r="S443" s="25"/>
      <c r="T443" s="23"/>
      <c r="U443" s="148"/>
    </row>
    <row r="444" spans="1:21" ht="48" x14ac:dyDescent="0.25">
      <c r="A444" s="183" t="str">
        <f>'3 priedo 1 lentele'!A444</f>
        <v>3.1.2.2.14</v>
      </c>
      <c r="B444" s="272" t="str">
        <f>'3 priedo 1 lentele'!B444</f>
        <v>R020014-070000-0027</v>
      </c>
      <c r="C444" s="28" t="str">
        <f>'3 priedo 1 lentele'!C444</f>
        <v>Raudondvario nuotekų tinklų plėtra</v>
      </c>
      <c r="D444" s="25" t="s">
        <v>715</v>
      </c>
      <c r="E444" s="23" t="s">
        <v>837</v>
      </c>
      <c r="F444" s="148">
        <v>192</v>
      </c>
      <c r="G444" s="24"/>
      <c r="H444" s="23"/>
      <c r="I444" s="24"/>
      <c r="J444" s="25"/>
      <c r="K444" s="147"/>
      <c r="L444" s="148"/>
      <c r="M444" s="25"/>
      <c r="N444" s="23"/>
      <c r="O444" s="148"/>
      <c r="P444" s="25"/>
      <c r="Q444" s="23"/>
      <c r="R444" s="148"/>
      <c r="S444" s="25"/>
      <c r="T444" s="23"/>
      <c r="U444" s="148"/>
    </row>
    <row r="445" spans="1:21" ht="48" x14ac:dyDescent="0.25">
      <c r="A445" s="183" t="str">
        <f>'3 priedo 1 lentele'!A445</f>
        <v>3.1.2.2.15</v>
      </c>
      <c r="B445" s="272" t="str">
        <f>'3 priedo 1 lentele'!B445</f>
        <v>R020014-070000-0028</v>
      </c>
      <c r="C445" s="28" t="str">
        <f>'3 priedo 1 lentele'!C445</f>
        <v>Babtų mstl. nuotekų tinklų plėtra</v>
      </c>
      <c r="D445" s="25" t="s">
        <v>715</v>
      </c>
      <c r="E445" s="23" t="s">
        <v>837</v>
      </c>
      <c r="F445" s="148">
        <v>164</v>
      </c>
      <c r="G445" s="24"/>
      <c r="H445" s="23"/>
      <c r="I445" s="24"/>
      <c r="J445" s="25"/>
      <c r="K445" s="147"/>
      <c r="L445" s="148"/>
      <c r="M445" s="25"/>
      <c r="N445" s="23"/>
      <c r="O445" s="148"/>
      <c r="P445" s="25"/>
      <c r="Q445" s="23"/>
      <c r="R445" s="148"/>
      <c r="S445" s="25"/>
      <c r="T445" s="23"/>
      <c r="U445" s="148"/>
    </row>
    <row r="446" spans="1:21" ht="48" x14ac:dyDescent="0.25">
      <c r="A446" s="244" t="str">
        <f>'3 priedo 1 lentele'!A446</f>
        <v>3.1.2.3.</v>
      </c>
      <c r="B446" s="245">
        <f>'3 priedo 1 lentele'!B446</f>
        <v>0</v>
      </c>
      <c r="C446" s="244" t="str">
        <f>'3 priedo 1 lentele'!C446</f>
        <v>Priemonė: Dumblo bei biologiškai skaidžių atliekų tvarkymo infrastruktūros įrengimas</v>
      </c>
      <c r="D446" s="267"/>
      <c r="E446" s="267"/>
      <c r="F446" s="268"/>
      <c r="G446" s="269"/>
      <c r="H446" s="267"/>
      <c r="I446" s="269"/>
      <c r="J446" s="267"/>
      <c r="K446" s="267"/>
      <c r="L446" s="269"/>
      <c r="M446" s="267"/>
      <c r="N446" s="267"/>
      <c r="O446" s="267"/>
      <c r="P446" s="267"/>
      <c r="Q446" s="267"/>
      <c r="R446" s="267"/>
      <c r="S446" s="267"/>
      <c r="T446" s="267"/>
      <c r="U446" s="267"/>
    </row>
    <row r="447" spans="1:21" ht="48" x14ac:dyDescent="0.25">
      <c r="A447" s="212" t="str">
        <f>'3 priedo 1 lentele'!A447</f>
        <v>3.1.3</v>
      </c>
      <c r="B447" s="233">
        <f>'3 priedo 1 lentele'!B447</f>
        <v>0</v>
      </c>
      <c r="C447" s="212" t="str">
        <f>'3 priedo 1 lentele'!C447</f>
        <v>Uždavinys: Skatinti ir remti veiksmingesnį energijos ir kitų gamtos išteklių naudojimą</v>
      </c>
      <c r="D447" s="81"/>
      <c r="E447" s="81"/>
      <c r="F447" s="146"/>
      <c r="G447" s="80"/>
      <c r="H447" s="81"/>
      <c r="I447" s="80"/>
      <c r="J447" s="81"/>
      <c r="K447" s="81"/>
      <c r="L447" s="80"/>
      <c r="M447" s="81"/>
      <c r="N447" s="81"/>
      <c r="O447" s="81"/>
      <c r="P447" s="81"/>
      <c r="Q447" s="81"/>
      <c r="R447" s="81"/>
      <c r="S447" s="81"/>
      <c r="T447" s="81"/>
      <c r="U447" s="81"/>
    </row>
    <row r="448" spans="1:21" ht="132" x14ac:dyDescent="0.25">
      <c r="A448" s="244" t="str">
        <f>'3 priedo 1 lentele'!A448</f>
        <v>3.1.3.1.</v>
      </c>
      <c r="B448" s="245">
        <f>'3 priedo 1 lentele'!B448</f>
        <v>0</v>
      </c>
      <c r="C448" s="244" t="str">
        <f>'3 priedo 1 lentele'!C448</f>
        <v>Priemonė: Katilinių modernizavimas, jų pritaikymas atsinaujinančių energijos išteklių naudojimui, naujos kartos katilinių tinklo plėtojimas, esamų šilumos tinklų modernizavimas ir renovavimas, naujų tinklų kūrimas</v>
      </c>
      <c r="D448" s="267"/>
      <c r="E448" s="267"/>
      <c r="F448" s="268"/>
      <c r="G448" s="269"/>
      <c r="H448" s="267"/>
      <c r="I448" s="269"/>
      <c r="J448" s="267"/>
      <c r="K448" s="267"/>
      <c r="L448" s="269"/>
      <c r="M448" s="267"/>
      <c r="N448" s="267"/>
      <c r="O448" s="267"/>
      <c r="P448" s="267"/>
      <c r="Q448" s="267"/>
      <c r="R448" s="267"/>
      <c r="S448" s="267"/>
      <c r="T448" s="267"/>
      <c r="U448" s="267"/>
    </row>
    <row r="449" spans="1:21" ht="60" x14ac:dyDescent="0.25">
      <c r="A449" s="183" t="str">
        <f>'3 priedo 1 lentele'!A449</f>
        <v>3.1.3.1.1</v>
      </c>
      <c r="B449" s="160" t="str">
        <f>'3 priedo 1 lentele'!B449</f>
        <v>R021102-500000-0001</v>
      </c>
      <c r="C449" s="19" t="str">
        <f>'3 priedo 1 lentele'!C449</f>
        <v xml:space="preserve"> Raseinių rajono centralizuoto šilumos tiekimo tinklų modernizavimas, diegiant šiuolaikines technologijas. IV etapas.</v>
      </c>
      <c r="D449" s="23" t="s">
        <v>62</v>
      </c>
      <c r="E449" s="23" t="s">
        <v>781</v>
      </c>
      <c r="F449" s="148">
        <v>2</v>
      </c>
      <c r="G449" s="24"/>
      <c r="H449" s="25"/>
      <c r="I449" s="24"/>
      <c r="J449" s="25"/>
      <c r="K449" s="25"/>
      <c r="L449" s="24"/>
      <c r="M449" s="25"/>
      <c r="N449" s="25"/>
      <c r="O449" s="25"/>
      <c r="P449" s="25"/>
      <c r="Q449" s="25"/>
      <c r="R449" s="25"/>
      <c r="S449" s="25"/>
      <c r="T449" s="25"/>
      <c r="U449" s="25"/>
    </row>
    <row r="450" spans="1:21" ht="36" x14ac:dyDescent="0.25">
      <c r="A450" s="183" t="str">
        <f>'3 priedo 1 lentele'!A450</f>
        <v>3.1.3.1.2</v>
      </c>
      <c r="B450" s="160" t="str">
        <f>'3 priedo 1 lentele'!B450</f>
        <v>R021102-500000-0002</v>
      </c>
      <c r="C450" s="19" t="str">
        <f>'3 priedo 1 lentele'!C450</f>
        <v xml:space="preserve">Viduklės katilinės modernizavimas pastatant 1.2 Mwgalios biokuro katilą, </v>
      </c>
      <c r="D450" s="23" t="s">
        <v>788</v>
      </c>
      <c r="E450" s="23" t="s">
        <v>789</v>
      </c>
      <c r="F450" s="148">
        <v>1</v>
      </c>
      <c r="G450" s="24"/>
      <c r="H450" s="25"/>
      <c r="I450" s="24"/>
      <c r="J450" s="25"/>
      <c r="K450" s="25"/>
      <c r="L450" s="24"/>
      <c r="M450" s="25"/>
      <c r="N450" s="25"/>
      <c r="O450" s="25"/>
      <c r="P450" s="25"/>
      <c r="Q450" s="25"/>
      <c r="R450" s="25"/>
      <c r="S450" s="25"/>
      <c r="T450" s="25"/>
      <c r="U450" s="25"/>
    </row>
    <row r="451" spans="1:21" ht="60" x14ac:dyDescent="0.25">
      <c r="A451" s="183" t="str">
        <f>'3 priedo 1 lentele'!A451</f>
        <v>3.1.3.1.3</v>
      </c>
      <c r="B451" s="160" t="str">
        <f>'3 priedo 1 lentele'!B451</f>
        <v>R020-500000-0001</v>
      </c>
      <c r="C451" s="38" t="str">
        <f>'3 priedo 1 lentele'!C451</f>
        <v>Raseinių rajono Nemakščių Martyno Mažvydo gimnazijos katilinės modernizavimas, pakeičiant krosninį kurą biokuru</v>
      </c>
      <c r="D451" s="23" t="s">
        <v>788</v>
      </c>
      <c r="E451" s="23" t="s">
        <v>790</v>
      </c>
      <c r="F451" s="148">
        <v>1</v>
      </c>
      <c r="G451" s="24"/>
      <c r="H451" s="25"/>
      <c r="I451" s="24"/>
      <c r="J451" s="25"/>
      <c r="K451" s="25"/>
      <c r="L451" s="24"/>
      <c r="M451" s="25"/>
      <c r="N451" s="25"/>
      <c r="O451" s="25"/>
      <c r="P451" s="25"/>
      <c r="Q451" s="25"/>
      <c r="R451" s="25"/>
      <c r="S451" s="25"/>
      <c r="T451" s="25"/>
      <c r="U451" s="25"/>
    </row>
    <row r="452" spans="1:21" ht="72" x14ac:dyDescent="0.25">
      <c r="A452" s="244" t="str">
        <f>'3 priedo 1 lentele'!A452</f>
        <v>3.1.3.2</v>
      </c>
      <c r="B452" s="245">
        <f>'3 priedo 1 lentele'!B452</f>
        <v>0</v>
      </c>
      <c r="C452" s="244" t="str">
        <f>'3 priedo 1 lentele'!C452</f>
        <v>Priemonė: Naujų viešojo transporto priemonių (autobusų ir troleibusų) įsigijimas, pirmenybę teikiant ekologiškoms transporto priemonėms</v>
      </c>
      <c r="D452" s="267"/>
      <c r="E452" s="267"/>
      <c r="F452" s="268"/>
      <c r="G452" s="269"/>
      <c r="H452" s="267"/>
      <c r="I452" s="269"/>
      <c r="J452" s="267"/>
      <c r="K452" s="267"/>
      <c r="L452" s="269"/>
      <c r="M452" s="267"/>
      <c r="N452" s="267"/>
      <c r="O452" s="267"/>
      <c r="P452" s="267"/>
      <c r="Q452" s="267"/>
      <c r="R452" s="267"/>
      <c r="S452" s="267"/>
      <c r="T452" s="267"/>
      <c r="U452" s="267"/>
    </row>
    <row r="453" spans="1:21" ht="36" x14ac:dyDescent="0.25">
      <c r="A453" s="183" t="str">
        <f>'3 priedo 1 lentele'!A453</f>
        <v>3.1.3.2.1</v>
      </c>
      <c r="B453" s="160" t="str">
        <f>'3 priedo 1 lentele'!B453</f>
        <v>R025517-100000-0001</v>
      </c>
      <c r="C453" s="28" t="str">
        <f>'3 priedo 1 lentele'!C453</f>
        <v>Naujų ekologiškų Kauno miesto viešojo transporto priemonių įsigijimas</v>
      </c>
      <c r="D453" s="25" t="s">
        <v>734</v>
      </c>
      <c r="E453" s="23" t="s">
        <v>735</v>
      </c>
      <c r="F453" s="148">
        <v>28</v>
      </c>
      <c r="G453" s="24"/>
      <c r="H453" s="25"/>
      <c r="I453" s="24"/>
      <c r="J453" s="25"/>
      <c r="K453" s="25"/>
      <c r="L453" s="24"/>
      <c r="M453" s="25"/>
      <c r="N453" s="25"/>
      <c r="O453" s="25"/>
      <c r="P453" s="25"/>
      <c r="Q453" s="25"/>
      <c r="R453" s="25"/>
      <c r="S453" s="25"/>
      <c r="T453" s="25"/>
      <c r="U453" s="25"/>
    </row>
    <row r="454" spans="1:21" ht="108" x14ac:dyDescent="0.25">
      <c r="A454" s="244" t="str">
        <f>'3 priedo 1 lentele'!A454</f>
        <v>3.1.3.3.</v>
      </c>
      <c r="B454" s="245">
        <f>'3 priedo 1 lentele'!B454</f>
        <v>0</v>
      </c>
      <c r="C454" s="244" t="str">
        <f>'3 priedo 1 lentele'!C454</f>
        <v>Priemonė: Šiuolaikiškų alternatyvios, atsinaujinančių šaltinių energijos gamybos metodų skatinimas ir diegimas, ekologiškai švaresnės energijos vartojimo skatinimas, visuomenės informavimas</v>
      </c>
      <c r="D454" s="267"/>
      <c r="E454" s="267"/>
      <c r="F454" s="268"/>
      <c r="G454" s="269"/>
      <c r="H454" s="267"/>
      <c r="I454" s="269"/>
      <c r="J454" s="267"/>
      <c r="K454" s="267"/>
      <c r="L454" s="269"/>
      <c r="M454" s="267"/>
      <c r="N454" s="267"/>
      <c r="O454" s="267"/>
      <c r="P454" s="267"/>
      <c r="Q454" s="267"/>
      <c r="R454" s="267"/>
      <c r="S454" s="267"/>
      <c r="T454" s="267"/>
      <c r="U454" s="267"/>
    </row>
    <row r="455" spans="1:21" ht="48" x14ac:dyDescent="0.25">
      <c r="A455" s="244" t="str">
        <f>'3 priedo 1 lentele'!A455</f>
        <v>3.1.3.4.</v>
      </c>
      <c r="B455" s="245">
        <f>'3 priedo 1 lentele'!B455</f>
        <v>0</v>
      </c>
      <c r="C455" s="244" t="str">
        <f>'3 priedo 1 lentele'!C455</f>
        <v>Priemonė: Atsinaujinančių energijos šaltinių plėtros planų ir programų rengimas</v>
      </c>
      <c r="D455" s="267"/>
      <c r="E455" s="267"/>
      <c r="F455" s="268"/>
      <c r="G455" s="269"/>
      <c r="H455" s="267"/>
      <c r="I455" s="269"/>
      <c r="J455" s="267"/>
      <c r="K455" s="267"/>
      <c r="L455" s="269"/>
      <c r="M455" s="267"/>
      <c r="N455" s="267"/>
      <c r="O455" s="267"/>
      <c r="P455" s="267"/>
      <c r="Q455" s="267"/>
      <c r="R455" s="267"/>
      <c r="S455" s="267"/>
      <c r="T455" s="267"/>
      <c r="U455" s="267"/>
    </row>
    <row r="456" spans="1:21" ht="48" x14ac:dyDescent="0.25">
      <c r="A456" s="212" t="str">
        <f>'3 priedo 1 lentele'!A456</f>
        <v>3.1.4</v>
      </c>
      <c r="B456" s="233">
        <f>'3 priedo 1 lentele'!B456</f>
        <v>0</v>
      </c>
      <c r="C456" s="212" t="str">
        <f>'3 priedo 1 lentele'!C456</f>
        <v>Uždavinys: Užtikrinti efektyvią kraštovaizdžio apsaugą, didinti ekologinį teritorijų stabilumą</v>
      </c>
      <c r="D456" s="81"/>
      <c r="E456" s="81"/>
      <c r="F456" s="146"/>
      <c r="G456" s="80"/>
      <c r="H456" s="81"/>
      <c r="I456" s="80"/>
      <c r="J456" s="81"/>
      <c r="K456" s="81"/>
      <c r="L456" s="80"/>
      <c r="M456" s="81"/>
      <c r="N456" s="81"/>
      <c r="O456" s="81"/>
      <c r="P456" s="81"/>
      <c r="Q456" s="81"/>
      <c r="R456" s="81"/>
      <c r="S456" s="81"/>
      <c r="T456" s="81"/>
      <c r="U456" s="81"/>
    </row>
    <row r="457" spans="1:21" ht="72" x14ac:dyDescent="0.25">
      <c r="A457" s="244" t="str">
        <f>'3 priedo 1 lentele'!A457</f>
        <v>3.1.4.1.</v>
      </c>
      <c r="B457" s="245">
        <f>'3 priedo 1 lentele'!B457</f>
        <v>0</v>
      </c>
      <c r="C457" s="244" t="str">
        <f>'3 priedo 1 lentele'!C457</f>
        <v xml:space="preserve">Priemonė: Užterštų teritorijų (buvusių pesticidų sandėlių, nelegalių sąvartų ir pan.) identifikavimas, valymas ir sutvarkymas </v>
      </c>
      <c r="D457" s="267"/>
      <c r="E457" s="267"/>
      <c r="F457" s="268"/>
      <c r="G457" s="269"/>
      <c r="H457" s="267"/>
      <c r="I457" s="269"/>
      <c r="J457" s="267"/>
      <c r="K457" s="267"/>
      <c r="L457" s="269"/>
      <c r="M457" s="267"/>
      <c r="N457" s="267"/>
      <c r="O457" s="267"/>
      <c r="P457" s="267"/>
      <c r="Q457" s="267"/>
      <c r="R457" s="267"/>
      <c r="S457" s="267"/>
      <c r="T457" s="267"/>
      <c r="U457" s="267"/>
    </row>
    <row r="458" spans="1:21" ht="48" x14ac:dyDescent="0.25">
      <c r="A458" s="183" t="str">
        <f>'3 priedo 1 lentele'!A458</f>
        <v>3.1.4.1.1</v>
      </c>
      <c r="B458" s="160" t="str">
        <f>'3 priedo 1 lentele'!B458</f>
        <v>R020019-380000-0001</v>
      </c>
      <c r="C458" s="34" t="str">
        <f>'3 priedo 1 lentele'!C458</f>
        <v>Bešeimininkių apleistų pastatų ir įrenginių likvidavimas Raseinių rajono savivaldybėje</v>
      </c>
      <c r="D458" s="23" t="s">
        <v>721</v>
      </c>
      <c r="E458" s="23" t="s">
        <v>722</v>
      </c>
      <c r="F458" s="148">
        <v>27</v>
      </c>
      <c r="G458" s="24" t="s">
        <v>828</v>
      </c>
      <c r="H458" s="23" t="s">
        <v>887</v>
      </c>
      <c r="I458" s="24">
        <v>4.5599999999999996</v>
      </c>
      <c r="J458" s="25"/>
      <c r="K458" s="25"/>
      <c r="L458" s="24"/>
      <c r="M458" s="25"/>
      <c r="N458" s="25"/>
      <c r="O458" s="25"/>
      <c r="P458" s="25"/>
      <c r="Q458" s="25"/>
      <c r="R458" s="25"/>
      <c r="S458" s="25"/>
      <c r="T458" s="25"/>
      <c r="U458" s="25"/>
    </row>
    <row r="459" spans="1:21" ht="48" x14ac:dyDescent="0.25">
      <c r="A459" s="183" t="str">
        <f>'3 priedo 1 lentele'!A459</f>
        <v>3.1.4.1.2</v>
      </c>
      <c r="B459" s="160" t="str">
        <f>'3 priedo 1 lentele'!B459</f>
        <v>R020020-400000-0001</v>
      </c>
      <c r="C459" s="142" t="str">
        <f>'3 priedo 1 lentele'!C459</f>
        <v>Užterštos naftos bazės teritorijos Raseinių r. sav., Viduklės geležinkelio stoties teritorijoje, sutvarkymas</v>
      </c>
      <c r="D459" s="23" t="s">
        <v>78</v>
      </c>
      <c r="E459" s="23" t="s">
        <v>888</v>
      </c>
      <c r="F459" s="148">
        <v>0.4</v>
      </c>
      <c r="G459" s="24" t="s">
        <v>889</v>
      </c>
      <c r="H459" s="23" t="s">
        <v>890</v>
      </c>
      <c r="I459" s="24">
        <v>1</v>
      </c>
      <c r="J459" s="25"/>
      <c r="K459" s="25"/>
      <c r="L459" s="24"/>
      <c r="M459" s="25"/>
      <c r="N459" s="25"/>
      <c r="O459" s="25"/>
      <c r="P459" s="25"/>
      <c r="Q459" s="25"/>
      <c r="R459" s="25"/>
      <c r="S459" s="25"/>
      <c r="T459" s="25"/>
      <c r="U459" s="25"/>
    </row>
    <row r="460" spans="1:21" ht="48" x14ac:dyDescent="0.25">
      <c r="A460" s="183" t="str">
        <f>'3 priedo 1 lentele'!A460</f>
        <v>3.1.4.1.3</v>
      </c>
      <c r="B460" s="160" t="str">
        <f>'3 priedo 1 lentele'!B460</f>
        <v>R020020-400000-0002</v>
      </c>
      <c r="C460" s="34" t="str">
        <f>'3 priedo 1 lentele'!C460</f>
        <v>Užterštų teritorijų sutvarkymas Kaišiadorių rajono Varkalių ir Pakertų kaimuose</v>
      </c>
      <c r="D460" s="23" t="s">
        <v>78</v>
      </c>
      <c r="E460" s="23" t="s">
        <v>888</v>
      </c>
      <c r="F460" s="148">
        <v>0.08</v>
      </c>
      <c r="G460" s="24" t="s">
        <v>889</v>
      </c>
      <c r="H460" s="23" t="s">
        <v>890</v>
      </c>
      <c r="I460" s="24">
        <v>2</v>
      </c>
      <c r="J460" s="25"/>
      <c r="K460" s="25"/>
      <c r="L460" s="24"/>
      <c r="M460" s="25"/>
      <c r="N460" s="25"/>
      <c r="O460" s="25"/>
      <c r="P460" s="25"/>
      <c r="Q460" s="25"/>
      <c r="R460" s="25"/>
      <c r="S460" s="25"/>
      <c r="T460" s="25"/>
      <c r="U460" s="25"/>
    </row>
    <row r="461" spans="1:21" ht="97.5" customHeight="1" x14ac:dyDescent="0.25">
      <c r="A461" s="183" t="str">
        <f>'3 priedo 1 lentele'!A461</f>
        <v>3.1.4.1.4</v>
      </c>
      <c r="B461" s="160" t="str">
        <f>'3 priedo 1 lentele'!B461</f>
        <v>R020020-400000-0003</v>
      </c>
      <c r="C461" s="34" t="str">
        <f>'3 priedo 1 lentele'!C461</f>
        <v>Buvusio pesticidų sandėlio teritorijos Kauno r.sav., Taurakiemio sen., Margininkų k., sutvarkymas</v>
      </c>
      <c r="D461" s="23" t="s">
        <v>78</v>
      </c>
      <c r="E461" s="23" t="s">
        <v>888</v>
      </c>
      <c r="F461" s="148">
        <v>8.2600000000000007E-2</v>
      </c>
      <c r="G461" s="24" t="s">
        <v>889</v>
      </c>
      <c r="H461" s="23" t="s">
        <v>890</v>
      </c>
      <c r="I461" s="24">
        <v>1</v>
      </c>
      <c r="J461" s="25"/>
      <c r="K461" s="25"/>
      <c r="L461" s="24"/>
      <c r="M461" s="25"/>
      <c r="N461" s="25"/>
      <c r="O461" s="25"/>
      <c r="P461" s="25"/>
      <c r="Q461" s="25"/>
      <c r="R461" s="25"/>
      <c r="S461" s="25"/>
      <c r="T461" s="25"/>
      <c r="U461" s="25"/>
    </row>
    <row r="462" spans="1:21" ht="48" x14ac:dyDescent="0.25">
      <c r="A462" s="183" t="str">
        <f>'3 priedo 1 lentele'!A462</f>
        <v>3.1.4.1.5</v>
      </c>
      <c r="B462" s="160" t="str">
        <f>'3 priedo 1 lentele'!B462</f>
        <v>R020019-380000-0002</v>
      </c>
      <c r="C462" s="19" t="str">
        <f>'3 priedo 1 lentele'!C462</f>
        <v xml:space="preserve">Bešeimininkių apleistų pastatų likvidavimas Kėdainių rajone   </v>
      </c>
      <c r="D462" s="23" t="s">
        <v>828</v>
      </c>
      <c r="E462" s="40" t="s">
        <v>921</v>
      </c>
      <c r="F462" s="148">
        <v>3.45</v>
      </c>
      <c r="G462" s="24" t="s">
        <v>721</v>
      </c>
      <c r="H462" s="23" t="s">
        <v>722</v>
      </c>
      <c r="I462" s="10">
        <v>41</v>
      </c>
      <c r="J462" s="25"/>
      <c r="K462" s="25"/>
      <c r="L462" s="24"/>
      <c r="M462" s="25"/>
      <c r="N462" s="25"/>
      <c r="O462" s="25"/>
      <c r="P462" s="25"/>
      <c r="Q462" s="25"/>
      <c r="R462" s="25"/>
      <c r="S462" s="25"/>
      <c r="T462" s="25"/>
      <c r="U462" s="25"/>
    </row>
    <row r="463" spans="1:21" ht="48" x14ac:dyDescent="0.25">
      <c r="A463" s="183" t="str">
        <f>'3 priedo 1 lentele'!A463</f>
        <v>3.1.4.1.6</v>
      </c>
      <c r="B463" s="160" t="str">
        <f>'3 priedo 1 lentele'!B463</f>
        <v>R020019-380000-0003</v>
      </c>
      <c r="C463" s="19" t="str">
        <f>'3 priedo 1 lentele'!C463</f>
        <v>Atvirais kasiniais pažeistų žemių sutvarkymas Kėdainių rajone</v>
      </c>
      <c r="D463" s="58" t="s">
        <v>828</v>
      </c>
      <c r="E463" s="134" t="s">
        <v>921</v>
      </c>
      <c r="F463" s="148">
        <v>3.83</v>
      </c>
      <c r="G463" s="161" t="s">
        <v>46</v>
      </c>
      <c r="H463" s="58" t="s">
        <v>47</v>
      </c>
      <c r="I463" s="10">
        <v>3</v>
      </c>
      <c r="J463" s="25"/>
      <c r="K463" s="25"/>
      <c r="L463" s="24"/>
      <c r="M463" s="25"/>
      <c r="N463" s="25"/>
      <c r="O463" s="25"/>
      <c r="P463" s="25"/>
      <c r="Q463" s="25"/>
      <c r="R463" s="25"/>
      <c r="S463" s="25"/>
      <c r="T463" s="25"/>
      <c r="U463" s="25"/>
    </row>
    <row r="464" spans="1:21" ht="36" x14ac:dyDescent="0.25">
      <c r="A464" s="183" t="str">
        <f>'3 priedo 1 lentele'!A464</f>
        <v>3.1.4.1.7</v>
      </c>
      <c r="B464" s="272" t="str">
        <f>'3 priedo 1 lentele'!B464</f>
        <v>R020020-400000-4000</v>
      </c>
      <c r="C464" s="19" t="str">
        <f>'3 priedo 1 lentele'!C464</f>
        <v>Užterštos teritorijos Raseinių r. sav., Ariogalos sen., Kilupių k. sutvarkymas</v>
      </c>
      <c r="D464" s="23" t="s">
        <v>78</v>
      </c>
      <c r="E464" s="23" t="s">
        <v>888</v>
      </c>
      <c r="F464" s="148">
        <v>0.41299999999999998</v>
      </c>
      <c r="G464" s="24" t="s">
        <v>889</v>
      </c>
      <c r="H464" s="23" t="s">
        <v>890</v>
      </c>
      <c r="I464" s="24">
        <v>1</v>
      </c>
      <c r="J464" s="25"/>
      <c r="K464" s="25"/>
      <c r="L464" s="24"/>
      <c r="M464" s="25"/>
      <c r="N464" s="25"/>
      <c r="O464" s="25"/>
      <c r="P464" s="25"/>
      <c r="Q464" s="25"/>
      <c r="R464" s="25"/>
      <c r="S464" s="25"/>
      <c r="T464" s="25"/>
      <c r="U464" s="25"/>
    </row>
    <row r="465" spans="1:21" ht="48" x14ac:dyDescent="0.25">
      <c r="A465" s="456" t="str">
        <f>'3 priedo 1 lentele'!A465</f>
        <v>3.1.4.1.8</v>
      </c>
      <c r="B465" s="610" t="str">
        <f>'3 priedo 1 lentele'!B465</f>
        <v>R020019-380000-9995</v>
      </c>
      <c r="C465" s="611" t="str">
        <f>'3 priedo 1 lentele'!C465</f>
        <v>Bešeimininkių apleistų pastatų likvidavimas Kėdainių rajone (II)</v>
      </c>
      <c r="D465" s="435" t="s">
        <v>721</v>
      </c>
      <c r="E465" s="472" t="s">
        <v>722</v>
      </c>
      <c r="F465" s="447">
        <v>8</v>
      </c>
      <c r="G465" s="612" t="s">
        <v>828</v>
      </c>
      <c r="H465" s="613" t="s">
        <v>921</v>
      </c>
      <c r="I465" s="433">
        <v>0.6</v>
      </c>
      <c r="J465" s="484"/>
      <c r="K465" s="484"/>
      <c r="L465" s="148"/>
      <c r="M465" s="484"/>
      <c r="N465" s="484"/>
      <c r="O465" s="484"/>
      <c r="P465" s="484"/>
      <c r="Q465" s="25"/>
      <c r="R465" s="25"/>
      <c r="S465" s="25"/>
      <c r="T465" s="25"/>
      <c r="U465" s="25"/>
    </row>
    <row r="466" spans="1:21" s="532" customFormat="1" ht="48" x14ac:dyDescent="0.25">
      <c r="A466" s="456" t="str">
        <f>'3 priedo 1 lentele'!A466</f>
        <v>3.1.4.1.9</v>
      </c>
      <c r="B466" s="610" t="str">
        <f>'3 priedo 1 lentele'!B466</f>
        <v>R020019-380000-9996</v>
      </c>
      <c r="C466" s="611" t="str">
        <f>'3 priedo 1 lentele'!C466</f>
        <v>Bešeimininkių apleistų pastatų ir įrenginių likvidavimas Raseinių rajono savivaldybėje, II etapas</v>
      </c>
      <c r="D466" s="435" t="s">
        <v>721</v>
      </c>
      <c r="E466" s="472" t="s">
        <v>722</v>
      </c>
      <c r="F466" s="447">
        <v>3</v>
      </c>
      <c r="G466" s="614"/>
      <c r="H466" s="614"/>
      <c r="I466" s="433"/>
      <c r="J466" s="484"/>
      <c r="K466" s="484"/>
      <c r="L466" s="148"/>
      <c r="M466" s="484"/>
      <c r="N466" s="484"/>
      <c r="O466" s="484"/>
      <c r="P466" s="484"/>
      <c r="Q466" s="484"/>
      <c r="R466" s="484"/>
      <c r="S466" s="484"/>
      <c r="T466" s="484"/>
      <c r="U466" s="484"/>
    </row>
    <row r="467" spans="1:21" ht="60" x14ac:dyDescent="0.25">
      <c r="A467" s="244" t="str">
        <f>'3 priedo 1 lentele'!A467</f>
        <v>3.1.4.2.</v>
      </c>
      <c r="B467" s="245">
        <f>'3 priedo 1 lentele'!B467</f>
        <v>0</v>
      </c>
      <c r="C467" s="244" t="str">
        <f>'3 priedo 1 lentele'!C467</f>
        <v>Priemonė: Miestų, miestelių ir urbanizuotų teritorijų žaliųjų plotų inventorizacija, tvarkymas ir atkūrimas</v>
      </c>
      <c r="D467" s="267"/>
      <c r="E467" s="267"/>
      <c r="F467" s="268"/>
      <c r="G467" s="269"/>
      <c r="H467" s="267"/>
      <c r="I467" s="269"/>
      <c r="J467" s="267"/>
      <c r="K467" s="267"/>
      <c r="L467" s="269"/>
      <c r="M467" s="267"/>
      <c r="N467" s="267"/>
      <c r="O467" s="267"/>
      <c r="P467" s="267"/>
      <c r="Q467" s="267"/>
      <c r="R467" s="267"/>
      <c r="S467" s="267"/>
      <c r="T467" s="267"/>
      <c r="U467" s="267"/>
    </row>
    <row r="468" spans="1:21" ht="60" x14ac:dyDescent="0.25">
      <c r="A468" s="244" t="str">
        <f>'3 priedo 1 lentele'!A468</f>
        <v>3.1.4.3.</v>
      </c>
      <c r="B468" s="245">
        <f>'3 priedo 1 lentele'!B468</f>
        <v>0</v>
      </c>
      <c r="C468" s="244" t="str">
        <f>'3 priedo 1 lentele'!C468</f>
        <v xml:space="preserve">Priemonė: Gamtos ir kultūros (archeologinio, urbanistikos) paveldo objektų apsauga ir naudojimas </v>
      </c>
      <c r="D468" s="267"/>
      <c r="E468" s="267"/>
      <c r="F468" s="268"/>
      <c r="G468" s="269"/>
      <c r="H468" s="267"/>
      <c r="I468" s="269"/>
      <c r="J468" s="267"/>
      <c r="K468" s="267"/>
      <c r="L468" s="269"/>
      <c r="M468" s="267"/>
      <c r="N468" s="267"/>
      <c r="O468" s="267"/>
      <c r="P468" s="267"/>
      <c r="Q468" s="267"/>
      <c r="R468" s="267"/>
      <c r="S468" s="267"/>
      <c r="T468" s="267"/>
      <c r="U468" s="267"/>
    </row>
    <row r="469" spans="1:21" ht="57" customHeight="1" x14ac:dyDescent="0.25">
      <c r="A469" s="244" t="str">
        <f>'3 priedo 1 lentele'!A469</f>
        <v>3.1.4.4.</v>
      </c>
      <c r="B469" s="245">
        <f>'3 priedo 1 lentele'!B469</f>
        <v>0</v>
      </c>
      <c r="C469" s="244" t="str">
        <f>'3 priedo 1 lentele'!C469</f>
        <v>Priemonė: Kraštovaizdžio formavimas ir ekologinės būklės gerinimas gamtinio karkaso teritorijose</v>
      </c>
      <c r="D469" s="267"/>
      <c r="E469" s="267"/>
      <c r="F469" s="268"/>
      <c r="G469" s="269"/>
      <c r="H469" s="267"/>
      <c r="I469" s="269"/>
      <c r="J469" s="267"/>
      <c r="K469" s="267"/>
      <c r="L469" s="269"/>
      <c r="M469" s="267"/>
      <c r="N469" s="267"/>
      <c r="O469" s="267"/>
      <c r="P469" s="267"/>
      <c r="Q469" s="267"/>
      <c r="R469" s="267"/>
      <c r="S469" s="267"/>
      <c r="T469" s="267"/>
      <c r="U469" s="267"/>
    </row>
    <row r="470" spans="1:21" ht="48" x14ac:dyDescent="0.25">
      <c r="A470" s="183" t="str">
        <f>'3 priedo 1 lentele'!A470</f>
        <v>3.1.4.4.1.</v>
      </c>
      <c r="B470" s="160" t="str">
        <f>'3 priedo 1 lentele'!B470</f>
        <v>R020019-380000-0004</v>
      </c>
      <c r="C470" s="23" t="str">
        <f>'3 priedo 1 lentele'!C470</f>
        <v>Nemuno pakrančių kraštovaizdžio sutvarkymas</v>
      </c>
      <c r="D470" s="25" t="s">
        <v>828</v>
      </c>
      <c r="E470" s="40" t="s">
        <v>793</v>
      </c>
      <c r="F470" s="148">
        <v>11.6</v>
      </c>
      <c r="G470" s="24" t="s">
        <v>743</v>
      </c>
      <c r="H470" s="23" t="s">
        <v>794</v>
      </c>
      <c r="I470" s="24">
        <v>1</v>
      </c>
      <c r="J470" s="25"/>
      <c r="K470" s="25"/>
      <c r="L470" s="24"/>
      <c r="M470" s="25"/>
      <c r="N470" s="25"/>
      <c r="O470" s="25"/>
      <c r="P470" s="25"/>
      <c r="Q470" s="25"/>
      <c r="R470" s="25"/>
      <c r="S470" s="25"/>
      <c r="T470" s="25"/>
      <c r="U470" s="25"/>
    </row>
    <row r="471" spans="1:21" ht="60" x14ac:dyDescent="0.25">
      <c r="A471" s="183" t="str">
        <f>'3 priedo 1 lentele'!A471</f>
        <v>3.1.4.4.2.</v>
      </c>
      <c r="B471" s="160" t="str">
        <f>'3 priedo 1 lentele'!B471</f>
        <v>R020019-380000-0005</v>
      </c>
      <c r="C471" s="23" t="str">
        <f>'3 priedo 1 lentele'!C471</f>
        <v>Kauno miesto savivaldybės Nemuno ir Nevėžio santakos kraštovaizdžio draustinio kraštovaizdžio formavimas ir ekologinės būklės gerinimas</v>
      </c>
      <c r="D471" s="25" t="s">
        <v>828</v>
      </c>
      <c r="E471" s="40" t="s">
        <v>793</v>
      </c>
      <c r="F471" s="148">
        <v>128</v>
      </c>
      <c r="G471" s="24" t="s">
        <v>743</v>
      </c>
      <c r="H471" s="23" t="s">
        <v>794</v>
      </c>
      <c r="I471" s="24">
        <v>1</v>
      </c>
      <c r="J471" s="24" t="s">
        <v>721</v>
      </c>
      <c r="K471" s="23" t="s">
        <v>722</v>
      </c>
      <c r="L471" s="24">
        <v>1</v>
      </c>
      <c r="M471" s="25"/>
      <c r="N471" s="25"/>
      <c r="O471" s="25"/>
      <c r="P471" s="25"/>
      <c r="Q471" s="25"/>
      <c r="R471" s="25"/>
      <c r="S471" s="25"/>
      <c r="T471" s="25"/>
      <c r="U471" s="25"/>
    </row>
    <row r="472" spans="1:21" ht="48" x14ac:dyDescent="0.25">
      <c r="A472" s="183" t="str">
        <f>'3 priedo 1 lentele'!A472</f>
        <v>3.1.4.4.3</v>
      </c>
      <c r="B472" s="160" t="str">
        <f>'3 priedo 1 lentele'!B472</f>
        <v>R020019-500000-0006</v>
      </c>
      <c r="C472" s="23" t="str">
        <f>'3 priedo 1 lentele'!C472</f>
        <v>Dešiniosios Nemuno pakrantės kraštovaizdžio sutvarkymas Prienų miesto teritorijoje</v>
      </c>
      <c r="D472" s="25" t="s">
        <v>828</v>
      </c>
      <c r="E472" s="40" t="s">
        <v>793</v>
      </c>
      <c r="F472" s="148">
        <v>4.2</v>
      </c>
      <c r="G472" s="24" t="s">
        <v>743</v>
      </c>
      <c r="H472" s="23" t="s">
        <v>794</v>
      </c>
      <c r="I472" s="24">
        <v>1</v>
      </c>
      <c r="J472" s="25"/>
      <c r="K472" s="25"/>
      <c r="L472" s="24"/>
      <c r="M472" s="25"/>
      <c r="N472" s="25"/>
      <c r="O472" s="25"/>
      <c r="P472" s="25"/>
      <c r="Q472" s="25"/>
      <c r="R472" s="25"/>
      <c r="S472" s="25"/>
      <c r="T472" s="25"/>
      <c r="U472" s="25"/>
    </row>
    <row r="473" spans="1:21" ht="48" x14ac:dyDescent="0.25">
      <c r="A473" s="183" t="str">
        <f>'3 priedo 1 lentele'!A473</f>
        <v>3.1.4.4.4</v>
      </c>
      <c r="B473" s="160" t="str">
        <f>'3 priedo 1 lentele'!B473</f>
        <v>R020019-290000-0007</v>
      </c>
      <c r="C473" s="28" t="str">
        <f>'3 priedo 1 lentele'!C473</f>
        <v>Kraštovaizdžio formavimas ir ekologinės būklės gerinimas Taurostos parke Jonavoje</v>
      </c>
      <c r="D473" s="23" t="s">
        <v>828</v>
      </c>
      <c r="E473" s="40" t="s">
        <v>921</v>
      </c>
      <c r="F473" s="48">
        <v>5</v>
      </c>
      <c r="G473" s="24" t="s">
        <v>743</v>
      </c>
      <c r="H473" s="23" t="s">
        <v>83</v>
      </c>
      <c r="I473" s="24">
        <v>1</v>
      </c>
      <c r="J473" s="25"/>
      <c r="K473" s="25"/>
      <c r="L473" s="24"/>
      <c r="M473" s="25"/>
      <c r="N473" s="25"/>
      <c r="O473" s="25"/>
      <c r="P473" s="25"/>
      <c r="Q473" s="25"/>
      <c r="R473" s="25"/>
      <c r="S473" s="25"/>
      <c r="T473" s="25"/>
      <c r="U473" s="25"/>
    </row>
    <row r="474" spans="1:21" ht="48" x14ac:dyDescent="0.25">
      <c r="A474" s="183" t="str">
        <f>'3 priedo 1 lentele'!A474</f>
        <v>3.1.4.4.5</v>
      </c>
      <c r="B474" s="272" t="str">
        <f>'3 priedo 1 lentele'!B474</f>
        <v>R020019-380000-1000</v>
      </c>
      <c r="C474" s="28" t="str">
        <f>'3 priedo 1 lentele'!C474</f>
        <v>Kraštovaizdžio formavimas ir tvarkymas Žaslių seniūnijoje, Kaišiadorių rajone</v>
      </c>
      <c r="D474" s="23" t="s">
        <v>743</v>
      </c>
      <c r="E474" s="23" t="s">
        <v>83</v>
      </c>
      <c r="F474" s="48">
        <v>1</v>
      </c>
      <c r="G474" s="24" t="s">
        <v>828</v>
      </c>
      <c r="H474" s="40" t="s">
        <v>921</v>
      </c>
      <c r="I474" s="24">
        <v>3.5</v>
      </c>
      <c r="J474" s="25"/>
      <c r="K474" s="25"/>
      <c r="L474" s="24"/>
      <c r="M474" s="25"/>
      <c r="N474" s="25"/>
      <c r="O474" s="25"/>
      <c r="P474" s="25"/>
      <c r="Q474" s="25"/>
      <c r="R474" s="25"/>
      <c r="S474" s="25"/>
      <c r="T474" s="25"/>
      <c r="U474" s="25"/>
    </row>
    <row r="475" spans="1:21" ht="48" x14ac:dyDescent="0.25">
      <c r="A475" s="472" t="str">
        <f>'3 priedo 1 lentele'!A475</f>
        <v>3.1.4.4.6</v>
      </c>
      <c r="B475" s="490" t="str">
        <f>'3 priedo 1 lentele'!B475</f>
        <v>R020019-380000-1001</v>
      </c>
      <c r="C475" s="606" t="str">
        <f>'3 priedo 1 lentele'!C475</f>
        <v>Kraštovaizdžio tvarkymas Kauno rajono savivaldybėje</v>
      </c>
      <c r="D475" s="435" t="s">
        <v>828</v>
      </c>
      <c r="E475" s="498" t="s">
        <v>921</v>
      </c>
      <c r="F475" s="435">
        <v>2</v>
      </c>
      <c r="G475" s="472" t="s">
        <v>743</v>
      </c>
      <c r="H475" s="472" t="s">
        <v>83</v>
      </c>
      <c r="I475" s="434">
        <v>1</v>
      </c>
      <c r="J475" s="25"/>
      <c r="K475" s="25"/>
      <c r="L475" s="24"/>
      <c r="M475" s="25"/>
      <c r="N475" s="25"/>
      <c r="O475" s="25"/>
      <c r="P475" s="25"/>
      <c r="Q475" s="25"/>
      <c r="R475" s="25"/>
      <c r="S475" s="25"/>
      <c r="T475" s="25"/>
      <c r="U475" s="25"/>
    </row>
    <row r="476" spans="1:21" ht="48" x14ac:dyDescent="0.25">
      <c r="A476" s="472" t="str">
        <f>'3 priedo 1 lentele'!A476</f>
        <v>3.1.4.4.7</v>
      </c>
      <c r="B476" s="490" t="str">
        <f>'3 priedo 1 lentele'!B476</f>
        <v>R020019-280000-1002</v>
      </c>
      <c r="C476" s="606" t="str">
        <f>'3 priedo 1 lentele'!C476</f>
        <v>Kraštovaizdžio ir ekologinės būklės gerinimas Prienų rajone</v>
      </c>
      <c r="D476" s="435" t="s">
        <v>828</v>
      </c>
      <c r="E476" s="498" t="s">
        <v>921</v>
      </c>
      <c r="F476" s="435">
        <v>2</v>
      </c>
      <c r="G476" s="472"/>
      <c r="H476" s="472"/>
      <c r="I476" s="434"/>
      <c r="J476" s="25"/>
      <c r="K476" s="25"/>
      <c r="L476" s="24"/>
      <c r="M476" s="25"/>
      <c r="N476" s="25"/>
      <c r="O476" s="25"/>
      <c r="P476" s="25"/>
      <c r="Q476" s="25"/>
      <c r="R476" s="25"/>
      <c r="S476" s="25"/>
      <c r="T476" s="25"/>
      <c r="U476" s="25"/>
    </row>
    <row r="477" spans="1:21" ht="84" x14ac:dyDescent="0.25">
      <c r="A477" s="232" t="str">
        <f>'3 priedo 1 lentele'!A477</f>
        <v>3.2</v>
      </c>
      <c r="B477" s="229">
        <f>'3 priedo 1 lentele'!B477</f>
        <v>0</v>
      </c>
      <c r="C477" s="223" t="str">
        <f>'3 priedo 1 lentele'!C477</f>
        <v>Tikslas: Parengti regiono įvairių lygmenų teritorijų bei socialinės ekonominės plėtros planavimo dokumentus, diegti ir tobulinti planavimo sistemas</v>
      </c>
      <c r="D477" s="78"/>
      <c r="E477" s="78"/>
      <c r="F477" s="145"/>
      <c r="G477" s="77"/>
      <c r="H477" s="78"/>
      <c r="I477" s="77"/>
      <c r="J477" s="78"/>
      <c r="K477" s="78"/>
      <c r="L477" s="77"/>
      <c r="M477" s="78"/>
      <c r="N477" s="78"/>
      <c r="O477" s="78"/>
      <c r="P477" s="78"/>
      <c r="Q477" s="78"/>
      <c r="R477" s="78"/>
      <c r="S477" s="78"/>
      <c r="T477" s="78"/>
      <c r="U477" s="78"/>
    </row>
    <row r="478" spans="1:21" ht="144" x14ac:dyDescent="0.25">
      <c r="A478" s="212" t="str">
        <f>'3 priedo 1 lentele'!A478</f>
        <v>3.2.1</v>
      </c>
      <c r="B478" s="213">
        <f>'3 priedo 1 lentele'!B478</f>
        <v>0</v>
      </c>
      <c r="C478" s="212"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478" s="81"/>
      <c r="E478" s="81"/>
      <c r="F478" s="146"/>
      <c r="G478" s="80"/>
      <c r="H478" s="81"/>
      <c r="I478" s="80"/>
      <c r="J478" s="81"/>
      <c r="K478" s="81"/>
      <c r="L478" s="80"/>
      <c r="M478" s="81"/>
      <c r="N478" s="81"/>
      <c r="O478" s="81"/>
      <c r="P478" s="81"/>
      <c r="Q478" s="81"/>
      <c r="R478" s="81"/>
      <c r="S478" s="81"/>
      <c r="T478" s="81"/>
      <c r="U478" s="81"/>
    </row>
    <row r="479" spans="1:21" ht="60" x14ac:dyDescent="0.25">
      <c r="A479" s="244" t="str">
        <f>'3 priedo 1 lentele'!A479</f>
        <v>3.2.1.1.</v>
      </c>
      <c r="B479" s="252">
        <f>'3 priedo 1 lentele'!B479</f>
        <v>0</v>
      </c>
      <c r="C479" s="244" t="str">
        <f>'3 priedo 1 lentele'!C479</f>
        <v>Priemonė: Kauno regiono savivaldybių teritorijų ir jų dalių (miestų ir miestelių) bendrųjų planų parengimas ir atnaujinimas</v>
      </c>
      <c r="D479" s="267"/>
      <c r="E479" s="267"/>
      <c r="F479" s="268"/>
      <c r="G479" s="269"/>
      <c r="H479" s="267"/>
      <c r="I479" s="269"/>
      <c r="J479" s="267"/>
      <c r="K479" s="267"/>
      <c r="L479" s="269"/>
      <c r="M479" s="267"/>
      <c r="N479" s="267"/>
      <c r="O479" s="267"/>
      <c r="P479" s="267"/>
      <c r="Q479" s="267"/>
      <c r="R479" s="267"/>
      <c r="S479" s="267"/>
      <c r="T479" s="267"/>
      <c r="U479" s="267"/>
    </row>
    <row r="480" spans="1:21" ht="60" x14ac:dyDescent="0.25">
      <c r="A480" s="23" t="str">
        <f>'3 priedo 1 lentele'!A480</f>
        <v>3.2.1.1.1</v>
      </c>
      <c r="B480" s="160" t="str">
        <f>'3 priedo 1 lentele'!B480</f>
        <v>R020019-500000-0009</v>
      </c>
      <c r="C480" s="23" t="str">
        <f>'3 priedo 1 lentele'!C480</f>
        <v>Kraštovaizdžio ir gamtinio karkaso sprendinių keitimas Birštono kurorto ir savivaldybės bendruosiuose planuose</v>
      </c>
      <c r="D480" s="147" t="s">
        <v>719</v>
      </c>
      <c r="E480" s="147" t="s">
        <v>720</v>
      </c>
      <c r="F480" s="148">
        <v>2</v>
      </c>
      <c r="G480" s="24"/>
      <c r="H480" s="25"/>
      <c r="I480" s="24"/>
      <c r="J480" s="25"/>
      <c r="K480" s="25"/>
      <c r="L480" s="24"/>
      <c r="M480" s="25"/>
      <c r="N480" s="25"/>
      <c r="O480" s="25"/>
      <c r="P480" s="25"/>
      <c r="Q480" s="25"/>
      <c r="R480" s="25"/>
      <c r="S480" s="25"/>
      <c r="T480" s="25"/>
      <c r="U480" s="25"/>
    </row>
    <row r="481" spans="1:22" ht="60" x14ac:dyDescent="0.25">
      <c r="A481" s="23" t="str">
        <f>'3 priedo 1 lentele'!A481</f>
        <v>3.2.1.1.2</v>
      </c>
      <c r="B481" s="160" t="str">
        <f>'3 priedo 1 lentele'!B481</f>
        <v>R020019-500000-0010</v>
      </c>
      <c r="C481" s="23" t="str">
        <f>'3 priedo 1 lentele'!C481</f>
        <v>Prienų rajono savivaldybės teritorijos ir Prienų miesto bendrųjų planų koregavimas kraštovaizdžio ir gamtinio karkaso formavimo aspektais</v>
      </c>
      <c r="D481" s="147" t="s">
        <v>719</v>
      </c>
      <c r="E481" s="147" t="s">
        <v>720</v>
      </c>
      <c r="F481" s="148">
        <v>2</v>
      </c>
      <c r="G481" s="24"/>
      <c r="H481" s="25"/>
      <c r="I481" s="24"/>
      <c r="J481" s="25"/>
      <c r="K481" s="25"/>
      <c r="L481" s="24"/>
      <c r="M481" s="25"/>
      <c r="N481" s="25"/>
      <c r="O481" s="25"/>
      <c r="P481" s="25"/>
      <c r="Q481" s="25"/>
      <c r="R481" s="25"/>
      <c r="S481" s="25"/>
      <c r="T481" s="25"/>
      <c r="U481" s="25"/>
    </row>
    <row r="482" spans="1:22" ht="72" x14ac:dyDescent="0.25">
      <c r="A482" s="23" t="str">
        <f>'3 priedo 1 lentele'!A482</f>
        <v>3.2.1.1.3</v>
      </c>
      <c r="B482" s="160" t="str">
        <f>'3 priedo 1 lentele'!B482</f>
        <v>R020019-500000-0011</v>
      </c>
      <c r="C482" s="23" t="str">
        <f>'3 priedo 1 lentele'!C482</f>
        <v>Kraštovaizdžio ir gamtinio karkaso sprendinių koregavimas arba keitimas Kaišiadorių rajono savivaldybės ir jos dalių bendruosiuose planuose</v>
      </c>
      <c r="D482" s="147" t="s">
        <v>719</v>
      </c>
      <c r="E482" s="147" t="s">
        <v>720</v>
      </c>
      <c r="F482" s="148">
        <v>3</v>
      </c>
      <c r="G482" s="24"/>
      <c r="H482" s="25"/>
      <c r="I482" s="24"/>
      <c r="J482" s="25"/>
      <c r="K482" s="25"/>
      <c r="L482" s="24"/>
      <c r="M482" s="25"/>
      <c r="N482" s="25"/>
      <c r="O482" s="25"/>
      <c r="P482" s="25"/>
      <c r="Q482" s="25"/>
      <c r="R482" s="25"/>
      <c r="S482" s="25"/>
      <c r="T482" s="25"/>
      <c r="U482" s="25"/>
    </row>
    <row r="483" spans="1:22" ht="72" x14ac:dyDescent="0.25">
      <c r="A483" s="244" t="str">
        <f>'3 priedo 1 lentele'!A483</f>
        <v>3.2.1.2.</v>
      </c>
      <c r="B483" s="252">
        <f>'3 priedo 1 lentele'!B483</f>
        <v>0</v>
      </c>
      <c r="C483" s="244" t="str">
        <f>'3 priedo 1 lentele'!C483</f>
        <v>Priemonė: Kauno regiono savivaldybių teritorijų i ir jų dalių (miestų ir miestelių) išvystymo specialiųjų ir detaliųjų planų parengimas</v>
      </c>
      <c r="D483" s="267"/>
      <c r="E483" s="267"/>
      <c r="F483" s="268"/>
      <c r="G483" s="269"/>
      <c r="H483" s="267"/>
      <c r="I483" s="269"/>
      <c r="J483" s="267"/>
      <c r="K483" s="267"/>
      <c r="L483" s="269"/>
      <c r="M483" s="267"/>
      <c r="N483" s="267"/>
      <c r="O483" s="267"/>
      <c r="P483" s="267"/>
      <c r="Q483" s="267"/>
      <c r="R483" s="267"/>
      <c r="S483" s="267"/>
      <c r="T483" s="267"/>
      <c r="U483" s="267"/>
    </row>
    <row r="484" spans="1:22" ht="36" x14ac:dyDescent="0.25">
      <c r="A484" s="244" t="str">
        <f>'3 priedo 1 lentele'!A484</f>
        <v>3.2.1.3.</v>
      </c>
      <c r="B484" s="252">
        <f>'3 priedo 1 lentele'!B484</f>
        <v>0</v>
      </c>
      <c r="C484" s="244" t="str">
        <f>'3 priedo 1 lentele'!C484</f>
        <v>Priemonė: Kauno apskrities bendrojo plano atnaujinimas</v>
      </c>
      <c r="D484" s="267"/>
      <c r="E484" s="267"/>
      <c r="F484" s="268"/>
      <c r="G484" s="269"/>
      <c r="H484" s="267"/>
      <c r="I484" s="269"/>
      <c r="J484" s="267"/>
      <c r="K484" s="267"/>
      <c r="L484" s="269"/>
      <c r="M484" s="267"/>
      <c r="N484" s="267"/>
      <c r="O484" s="267"/>
      <c r="P484" s="267"/>
      <c r="Q484" s="267"/>
      <c r="R484" s="267"/>
      <c r="S484" s="267"/>
      <c r="T484" s="267"/>
      <c r="U484" s="267"/>
    </row>
    <row r="485" spans="1:22" ht="72" x14ac:dyDescent="0.25">
      <c r="A485" s="244" t="str">
        <f>'3 priedo 1 lentele'!A485</f>
        <v>3.2.1.4.</v>
      </c>
      <c r="B485" s="252">
        <f>'3 priedo 1 lentele'!B485</f>
        <v>0</v>
      </c>
      <c r="C485" s="244" t="str">
        <f>'3 priedo 1 lentele'!C485</f>
        <v xml:space="preserve">Priemonė: Kauno regiono savivaldybių strateginių plėtros, veiklos planų ir sektorinių tyrimų dokumentų parengimas ir atnaujinimas </v>
      </c>
      <c r="D485" s="267"/>
      <c r="E485" s="267"/>
      <c r="F485" s="268"/>
      <c r="G485" s="269"/>
      <c r="H485" s="267"/>
      <c r="I485" s="269"/>
      <c r="J485" s="267"/>
      <c r="K485" s="267"/>
      <c r="L485" s="269"/>
      <c r="M485" s="267"/>
      <c r="N485" s="267"/>
      <c r="O485" s="267"/>
      <c r="P485" s="267"/>
      <c r="Q485" s="267"/>
      <c r="R485" s="267"/>
      <c r="S485" s="267"/>
      <c r="T485" s="267"/>
      <c r="U485" s="267"/>
    </row>
    <row r="486" spans="1:22" ht="60" x14ac:dyDescent="0.25">
      <c r="A486" s="212" t="str">
        <f>'3 priedo 1 lentele'!A486</f>
        <v>3.2.2</v>
      </c>
      <c r="B486" s="213">
        <f>'3 priedo 1 lentele'!B486</f>
        <v>0</v>
      </c>
      <c r="C486" s="212" t="str">
        <f>'3 priedo 1 lentele'!C486</f>
        <v>Uždavinys: Diegti ir tobulinti sistemas, susijusias su viešojo administravimo efektyvumu</v>
      </c>
      <c r="D486" s="81"/>
      <c r="E486" s="81"/>
      <c r="F486" s="146"/>
      <c r="G486" s="80"/>
      <c r="H486" s="81"/>
      <c r="I486" s="80"/>
      <c r="J486" s="81"/>
      <c r="K486" s="81"/>
      <c r="L486" s="80"/>
      <c r="M486" s="81"/>
      <c r="N486" s="81"/>
      <c r="O486" s="81"/>
      <c r="P486" s="81"/>
      <c r="Q486" s="81"/>
      <c r="R486" s="81"/>
      <c r="S486" s="81"/>
      <c r="T486" s="81"/>
      <c r="U486" s="81"/>
    </row>
    <row r="487" spans="1:22" ht="84" x14ac:dyDescent="0.25">
      <c r="A487" s="244" t="str">
        <f>'3 priedo 1 lentele'!A487</f>
        <v>3.2.2.1.</v>
      </c>
      <c r="B487" s="252">
        <f>'3 priedo 1 lentele'!B487</f>
        <v>0</v>
      </c>
      <c r="C487" s="244" t="str">
        <f>'3 priedo 1 lentele'!C487</f>
        <v xml:space="preserve">Priemonė: Veiklos valdymo, finansų apskaitos, viešųjų paslaugų kokybės ir strateginio planavimo sistemos optimizavimas ir modernizavimas Kauno regiono savivaldybėse </v>
      </c>
      <c r="D487" s="267"/>
      <c r="E487" s="267"/>
      <c r="F487" s="268"/>
      <c r="G487" s="269"/>
      <c r="H487" s="267"/>
      <c r="I487" s="269"/>
      <c r="J487" s="267"/>
      <c r="K487" s="267"/>
      <c r="L487" s="269"/>
      <c r="M487" s="267"/>
      <c r="N487" s="267"/>
      <c r="O487" s="267"/>
      <c r="P487" s="267"/>
      <c r="Q487" s="267"/>
      <c r="R487" s="267"/>
      <c r="S487" s="267"/>
      <c r="T487" s="267"/>
      <c r="U487" s="267"/>
    </row>
    <row r="488" spans="1:22" ht="24" x14ac:dyDescent="0.25">
      <c r="A488" s="244" t="str">
        <f>'3 priedo 1 lentele'!A488</f>
        <v>3.2.2.2.</v>
      </c>
      <c r="B488" s="252">
        <f>'3 priedo 1 lentele'!B488</f>
        <v>0</v>
      </c>
      <c r="C488" s="244" t="str">
        <f>'3 priedo 1 lentele'!C488</f>
        <v xml:space="preserve">Priemonė: Nuotolinio darbo sistemos įdiegimas </v>
      </c>
      <c r="D488" s="267"/>
      <c r="E488" s="267"/>
      <c r="F488" s="268"/>
      <c r="G488" s="269"/>
      <c r="H488" s="267"/>
      <c r="I488" s="269"/>
      <c r="J488" s="267"/>
      <c r="K488" s="267"/>
      <c r="L488" s="269"/>
      <c r="M488" s="267"/>
      <c r="N488" s="267"/>
      <c r="O488" s="267"/>
      <c r="P488" s="267"/>
      <c r="Q488" s="267"/>
      <c r="R488" s="267"/>
      <c r="S488" s="267"/>
      <c r="T488" s="267"/>
      <c r="U488" s="267"/>
    </row>
    <row r="489" spans="1:22" customFormat="1" ht="15" customHeight="1" x14ac:dyDescent="0.25">
      <c r="B489" s="555" t="s">
        <v>1627</v>
      </c>
      <c r="C489" s="556"/>
      <c r="D489" s="556"/>
      <c r="E489" s="557"/>
      <c r="F489" s="557"/>
      <c r="G489" s="557"/>
      <c r="H489" s="557"/>
      <c r="I489" s="557"/>
      <c r="J489" s="557"/>
      <c r="K489" s="557"/>
      <c r="L489" s="557"/>
      <c r="M489" s="557"/>
      <c r="N489" s="557"/>
      <c r="O489" s="557"/>
      <c r="P489" s="557"/>
      <c r="Q489" s="557"/>
      <c r="R489" s="557"/>
      <c r="S489" s="557"/>
      <c r="T489" s="557"/>
      <c r="U489" s="557"/>
      <c r="V489" s="557"/>
    </row>
    <row r="490" spans="1:22" ht="15.75" x14ac:dyDescent="0.25">
      <c r="A490" s="178"/>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89:V489"/>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0"/>
  <sheetViews>
    <sheetView showWhiteSpace="0" topLeftCell="A508" zoomScaleNormal="100" zoomScalePageLayoutView="85" workbookViewId="0">
      <selection activeCell="A475" sqref="A475:D476"/>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2" t="s">
        <v>261</v>
      </c>
    </row>
    <row r="3" spans="1:4" ht="15.75" x14ac:dyDescent="0.25">
      <c r="D3" s="283" t="s">
        <v>262</v>
      </c>
    </row>
    <row r="4" spans="1:4" ht="15.75" x14ac:dyDescent="0.25">
      <c r="D4" s="283" t="s">
        <v>263</v>
      </c>
    </row>
    <row r="5" spans="1:4" ht="15.75" x14ac:dyDescent="0.25">
      <c r="A5" s="296" t="s">
        <v>1631</v>
      </c>
      <c r="D5" s="284"/>
    </row>
    <row r="6" spans="1:4" ht="15.75" x14ac:dyDescent="0.25">
      <c r="A6" s="91" t="s">
        <v>1628</v>
      </c>
      <c r="B6" s="91"/>
    </row>
    <row r="7" spans="1:4" ht="27.75" customHeight="1" x14ac:dyDescent="0.25">
      <c r="A7" s="552" t="s">
        <v>1577</v>
      </c>
      <c r="B7" s="552" t="s">
        <v>1578</v>
      </c>
      <c r="C7" s="552" t="s">
        <v>1579</v>
      </c>
      <c r="D7" s="552" t="s">
        <v>1629</v>
      </c>
    </row>
    <row r="8" spans="1:4" ht="27.75" customHeight="1" x14ac:dyDescent="0.25">
      <c r="A8" s="553"/>
      <c r="B8" s="553"/>
      <c r="C8" s="553"/>
      <c r="D8" s="553"/>
    </row>
    <row r="9" spans="1:4" ht="27.75" customHeight="1" x14ac:dyDescent="0.25">
      <c r="A9" s="554"/>
      <c r="B9" s="554"/>
      <c r="C9" s="554"/>
      <c r="D9" s="554"/>
    </row>
    <row r="10" spans="1:4" ht="26.25" customHeight="1" x14ac:dyDescent="0.25">
      <c r="A10" s="217" t="str">
        <f>'3 priedo 1 lentele'!A10</f>
        <v>1.</v>
      </c>
      <c r="B10" s="218">
        <f>'3 priedo 1 lentele'!B10</f>
        <v>0</v>
      </c>
      <c r="C10" s="217" t="str">
        <f>'3 priedo 1 lentele'!C10</f>
        <v>PRIORITETAS:                  PAŽANGI EKONOMIKA</v>
      </c>
      <c r="D10" s="217"/>
    </row>
    <row r="11" spans="1:4" ht="36" x14ac:dyDescent="0.25">
      <c r="A11" s="223" t="str">
        <f>'3 priedo 1 lentele'!A11</f>
        <v>1.1</v>
      </c>
      <c r="B11" s="224">
        <f>'3 priedo 1 lentele'!B11</f>
        <v>0</v>
      </c>
      <c r="C11" s="223" t="str">
        <f>'3 priedo 1 lentele'!C11</f>
        <v xml:space="preserve">Tikslas: Plėtoti Kauno regioną kaip mokslo ir verlo partneryste pagrįstą aukštos pridėtinės vertės pramonės kraštą </v>
      </c>
      <c r="D11" s="223"/>
    </row>
    <row r="12" spans="1:4" ht="36" x14ac:dyDescent="0.25">
      <c r="A12" s="212" t="str">
        <f>'3 priedo 1 lentele'!A12</f>
        <v>1.1.1</v>
      </c>
      <c r="B12" s="233">
        <f>'3 priedo 1 lentele'!B12</f>
        <v>0</v>
      </c>
      <c r="C12" s="234" t="str">
        <f>'3 priedo 1 lentele'!C12</f>
        <v>Uždavinys: Šalies ir tarptautiniu mastu įtvirtinti Kauno regiono, kaip modernios ir konkurencingos pramonės krašto, įvaizdį.</v>
      </c>
      <c r="D12" s="234"/>
    </row>
    <row r="13" spans="1:4" ht="48" x14ac:dyDescent="0.25">
      <c r="A13" s="244" t="str">
        <f>'3 priedo 1 lentele'!A13</f>
        <v>1.1.1.1.</v>
      </c>
      <c r="B13" s="245">
        <f>'3 priedo 1 lentele'!B13</f>
        <v>0</v>
      </c>
      <c r="C13" s="244" t="str">
        <f>'3 priedo 1 lentele'!C13</f>
        <v>Priemonė: Aukštųjų, profesinio rengimo mokyklų, mokslo institucijų, verslo, savivaldos ir kitų institucijų bendradarbiavimo plėtra</v>
      </c>
      <c r="D13" s="244"/>
    </row>
    <row r="14" spans="1:4" ht="36" x14ac:dyDescent="0.25">
      <c r="A14" s="244" t="str">
        <f>'3 priedo 1 lentele'!A14</f>
        <v>1.1.1.2.</v>
      </c>
      <c r="B14" s="245">
        <f>'3 priedo 1 lentele'!B14</f>
        <v>0</v>
      </c>
      <c r="C14" s="244" t="str">
        <f>'3 priedo 1 lentele'!C14</f>
        <v>Priemonė: Bendrų verslo įmonių, mokslo ir studijų institucijų projektų rengimas ir įgyvendinimas</v>
      </c>
      <c r="D14" s="244"/>
    </row>
    <row r="15" spans="1:4" ht="36" x14ac:dyDescent="0.25">
      <c r="A15" s="244" t="str">
        <f>'3 priedo 1 lentele'!A15</f>
        <v>1.1.1.3.</v>
      </c>
      <c r="B15" s="245">
        <f>'3 priedo 1 lentele'!B15</f>
        <v>0</v>
      </c>
      <c r="C15" s="244" t="str">
        <f>'3 priedo 1 lentele'!C15</f>
        <v>Priemonė: Regiono verslo įmonių teigiamo įvaizdžio formavimas ir bendradarbiavimo skatinimas</v>
      </c>
      <c r="D15" s="244"/>
    </row>
    <row r="16" spans="1:4" ht="60" x14ac:dyDescent="0.25">
      <c r="A16" s="212" t="str">
        <f>'3 priedo 1 lentele'!A16</f>
        <v>1.1.2</v>
      </c>
      <c r="B16" s="233">
        <f>'3 priedo 1 lentele'!B16</f>
        <v>0</v>
      </c>
      <c r="C16" s="234" t="str">
        <f>'3 priedo 1 lentele'!C16</f>
        <v>Uždavinys: Sudaryti sąlygas modernios bei konkurencingos pramonės plėtotei, investicijoms, kuriant darbo vietas, socialiai atsakingą verslą, užtikrinant darnią ir kompleksišką regiono plėtrą.</v>
      </c>
      <c r="D16" s="234"/>
    </row>
    <row r="17" spans="1:4" ht="36" x14ac:dyDescent="0.25">
      <c r="A17" s="244" t="str">
        <f>'3 priedo 1 lentele'!A17</f>
        <v>1.1.2.1.</v>
      </c>
      <c r="B17" s="245">
        <f>'3 priedo 1 lentele'!B17</f>
        <v>0</v>
      </c>
      <c r="C17" s="244" t="str">
        <f>'3 priedo 1 lentele'!C17</f>
        <v>Priemonė: Investicijų skatinimas ir investicijų pritraukimui reikalingos infrastruktūros kūrimas</v>
      </c>
      <c r="D17" s="244"/>
    </row>
    <row r="18" spans="1:4" ht="60" x14ac:dyDescent="0.25">
      <c r="A18" s="40" t="str">
        <f>'3 priedo 1 lentele'!A18</f>
        <v>1.1.2.1.1</v>
      </c>
      <c r="B18" s="272" t="str">
        <f>'3 priedo 1 lentele'!B18</f>
        <v>R029904-310000-0001</v>
      </c>
      <c r="C18" s="23" t="str">
        <f>'3 priedo 1 lentele'!C18</f>
        <v xml:space="preserve">Buvusios Aviacijos gamyklos teritorijos konversija </v>
      </c>
      <c r="D18" s="23" t="s">
        <v>1654</v>
      </c>
    </row>
    <row r="19" spans="1:4" ht="72" x14ac:dyDescent="0.25">
      <c r="A19" s="40" t="str">
        <f>'3 priedo 1 lentele'!A19</f>
        <v>1.1.2.1.2</v>
      </c>
      <c r="B19" s="272" t="str">
        <f>'3 priedo 1 lentele'!B19</f>
        <v>R029904-320000-2000</v>
      </c>
      <c r="C19" s="23" t="str">
        <f>'3 priedo 1 lentele'!C19</f>
        <v>Daugiafunkcio S. Dariaus ir S. Girėno sveikatinimo, kultūros ir užimtumo centro įkūrimas, pritaikant S. Dariaus ir S. Girėno stadiono infrastruktūrą</v>
      </c>
      <c r="D19" s="23" t="s">
        <v>1637</v>
      </c>
    </row>
    <row r="20" spans="1:4" ht="48" x14ac:dyDescent="0.25">
      <c r="A20" s="244" t="str">
        <f>'3 priedo 1 lentele'!A20</f>
        <v>1.1.2.2.</v>
      </c>
      <c r="B20" s="245">
        <f>'3 priedo 1 lentele'!B20</f>
        <v>0</v>
      </c>
      <c r="C20" s="244" t="str">
        <f>'3 priedo 1 lentele'!C20</f>
        <v>Priemonė: Infrastruktūros laisvosiose ekonominėse zonose ir pramoniniuose parkuose, esamose ir numatomose kurti pramoninėse teritorijose kūrimas ir plėtra</v>
      </c>
      <c r="D20" s="244"/>
    </row>
    <row r="21" spans="1:4" ht="36" x14ac:dyDescent="0.25">
      <c r="A21" s="244" t="str">
        <f>'3 priedo 1 lentele'!A21</f>
        <v>1.1.2.3.</v>
      </c>
      <c r="B21" s="245">
        <f>'3 priedo 1 lentele'!B21</f>
        <v>0</v>
      </c>
      <c r="C21" s="244" t="str">
        <f>'3 priedo 1 lentele'!C21</f>
        <v>Priemonė: Verslo inkubatorių, mokslo ir technologijų parkų ir kompetencijos centrų plėtra</v>
      </c>
      <c r="D21" s="244"/>
    </row>
    <row r="22" spans="1:4" x14ac:dyDescent="0.25">
      <c r="A22" s="244" t="str">
        <f>'3 priedo 1 lentele'!A22</f>
        <v>1.1.2.4.</v>
      </c>
      <c r="B22" s="245">
        <f>'3 priedo 1 lentele'!B22</f>
        <v>0</v>
      </c>
      <c r="C22" s="244" t="str">
        <f>'3 priedo 1 lentele'!C22</f>
        <v>Priemonė: Kūrybinių industrijų plėtra</v>
      </c>
      <c r="D22" s="244"/>
    </row>
    <row r="23" spans="1:4" ht="48" x14ac:dyDescent="0.25">
      <c r="A23" s="223" t="str">
        <f>'3 priedo 1 lentele'!A23</f>
        <v>1.2</v>
      </c>
      <c r="B23" s="228">
        <f>'3 priedo 1 lentele'!B23</f>
        <v>0</v>
      </c>
      <c r="C23" s="223" t="str">
        <f>'3 priedo 1 lentele'!C23</f>
        <v>Tikslas: Padidinti gyventojų verslumą ir užimtumą, kuriant ir išlaikant darbo vietas, didinant verslo įvairovę ir darbo vietų pasiekiamumą</v>
      </c>
      <c r="D23" s="223"/>
    </row>
    <row r="24" spans="1:4" ht="36" x14ac:dyDescent="0.25">
      <c r="A24" s="212" t="str">
        <f>'3 priedo 1 lentele'!A24</f>
        <v>1.2.1</v>
      </c>
      <c r="B24" s="237">
        <f>'3 priedo 1 lentele'!B24</f>
        <v>0</v>
      </c>
      <c r="C24" s="212" t="str">
        <f>'3 priedo 1 lentele'!C24</f>
        <v>Uždavinys: Skatinti verslumą ir ūkio įvairovę, pritaikant viešuosius statinius verslo ir bendruomeniniams poreikiams</v>
      </c>
      <c r="D24" s="212"/>
    </row>
    <row r="25" spans="1:4" ht="24" x14ac:dyDescent="0.25">
      <c r="A25" s="250" t="str">
        <f>'3 priedo 1 lentele'!A25</f>
        <v>1.2.1.1</v>
      </c>
      <c r="B25" s="251">
        <f>'3 priedo 1 lentele'!B25</f>
        <v>0</v>
      </c>
      <c r="C25" s="250" t="str">
        <f>'3 priedo 1 lentele'!C25</f>
        <v>Priemonė: Naujų, miesto gyventojams aktualių, paslaugų kūrimas ir plėtra</v>
      </c>
      <c r="D25" s="250"/>
    </row>
    <row r="26" spans="1:4" ht="24" x14ac:dyDescent="0.25">
      <c r="A26" s="37" t="str">
        <f>'3 priedo 1 lentele'!A26</f>
        <v>1.2.1.1.1</v>
      </c>
      <c r="B26" s="160" t="str">
        <f>'3 priedo 1 lentele'!B26</f>
        <v>R028000-360000-0001</v>
      </c>
      <c r="C26" s="37" t="str">
        <f>'3 priedo 1 lentele'!C26</f>
        <v>Kaišiadorių miesto turgaus paviljono statyba</v>
      </c>
      <c r="D26" s="40" t="s">
        <v>1748</v>
      </c>
    </row>
    <row r="27" spans="1:4" ht="48"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0" t="s">
        <v>1689</v>
      </c>
    </row>
    <row r="28" spans="1:4" ht="120" x14ac:dyDescent="0.25">
      <c r="A28" s="40" t="str">
        <f>'3 priedo 1 lentele'!A28</f>
        <v>1.2.1.1.3</v>
      </c>
      <c r="B28" s="160" t="str">
        <f>'3 priedo 1 lentele'!B28</f>
        <v>R023305-330000-0001</v>
      </c>
      <c r="C28" s="40" t="str">
        <f>'3 priedo 1 lentele'!C28</f>
        <v>Jonavos rajono savivaldybės kultūros centro didžiosios salės atnaujinimas</v>
      </c>
      <c r="D28" s="40" t="s">
        <v>1740</v>
      </c>
    </row>
    <row r="29" spans="1:4" ht="84"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40" t="s">
        <v>1741</v>
      </c>
    </row>
    <row r="30" spans="1:4" ht="138.7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40" t="s">
        <v>1742</v>
      </c>
    </row>
    <row r="31" spans="1:4" ht="96"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40" t="s">
        <v>1743</v>
      </c>
    </row>
    <row r="32" spans="1:4" ht="60"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0" t="s">
        <v>1744</v>
      </c>
    </row>
    <row r="33" spans="1:4" ht="120" x14ac:dyDescent="0.25">
      <c r="A33" s="40" t="str">
        <f>'3 priedo 1 lentele'!A33</f>
        <v>1.2.1.1.8</v>
      </c>
      <c r="B33" s="160" t="str">
        <f>'3 priedo 1 lentele'!B33</f>
        <v>R023305-330000-0004</v>
      </c>
      <c r="C33" s="37" t="str">
        <f>'3 priedo 1 lentele'!C33</f>
        <v>Prienų krašto muziejaus modernizavimas</v>
      </c>
      <c r="D33" s="40" t="s">
        <v>1745</v>
      </c>
    </row>
    <row r="34" spans="1:4" ht="72" x14ac:dyDescent="0.25">
      <c r="A34" s="40" t="str">
        <f>'3 priedo 1 lentele'!A34</f>
        <v>1.2.1.1.9</v>
      </c>
      <c r="B34" s="160" t="str">
        <f>'3 priedo 1 lentele'!B34</f>
        <v>R023305-330000-0005</v>
      </c>
      <c r="C34" s="37" t="str">
        <f>'3 priedo 1 lentele'!C34</f>
        <v>Prienų kultūros centro pastato Prienuose, Vytauto g. 35, rekonstravimas</v>
      </c>
      <c r="D34" s="40" t="s">
        <v>1746</v>
      </c>
    </row>
    <row r="35" spans="1:4" ht="108"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40" t="s">
        <v>1747</v>
      </c>
    </row>
    <row r="36" spans="1:4" ht="36" x14ac:dyDescent="0.25">
      <c r="A36" s="250" t="str">
        <f>'3 priedo 1 lentele'!A36</f>
        <v>1.2.1.2</v>
      </c>
      <c r="B36" s="252">
        <f>'3 priedo 1 lentele'!B36</f>
        <v>0</v>
      </c>
      <c r="C36" s="250" t="str">
        <f>'3 priedo 1 lentele'!C36</f>
        <v>Priemonė: Verslo subjektų skatinimas teikti bendruomenei aktualias paslaugas, didinti gamybos pajėgumus ir eksporto apimtis</v>
      </c>
      <c r="D36" s="250"/>
    </row>
    <row r="37" spans="1:4" ht="48" x14ac:dyDescent="0.25">
      <c r="A37" s="212" t="str">
        <f>'3 priedo 1 lentele'!A37</f>
        <v>1.2.2</v>
      </c>
      <c r="B37" s="213">
        <f>'3 priedo 1 lentele'!B37</f>
        <v>0</v>
      </c>
      <c r="C37" s="212" t="str">
        <f>'3 priedo 1 lentele'!C37</f>
        <v>Uždavinys. Kurti naujas darbo vietas, pritraukiant investicijas į viešąsias (apleistas, nenaudojamas ir nepakankamai naudojamas) erdves</v>
      </c>
      <c r="D37" s="212"/>
    </row>
    <row r="38" spans="1:4" ht="36" x14ac:dyDescent="0.25">
      <c r="A38" s="250" t="str">
        <f>'3 priedo 1 lentele'!A38</f>
        <v>1.2.2.1</v>
      </c>
      <c r="B38" s="252">
        <f>'3 priedo 1 lentele'!B38</f>
        <v>0</v>
      </c>
      <c r="C38" s="250" t="str">
        <f>'3 priedo 1 lentele'!C38</f>
        <v>Priemonė: Miestų viešosios infrastruktūros sutvarkymas, gerinant sąlygas naujam verslui ir darbo vietų kūrimui</v>
      </c>
      <c r="D38" s="250"/>
    </row>
    <row r="39" spans="1:4" ht="96" x14ac:dyDescent="0.25">
      <c r="A39" s="40" t="str">
        <f>'3 priedo 1 lentele'!A39</f>
        <v>1.2.2.1.1</v>
      </c>
      <c r="B39" s="160" t="str">
        <f>'3 priedo 1 lentele'!B39</f>
        <v>R029905-303800-0004</v>
      </c>
      <c r="C39" s="37" t="str">
        <f>'3 priedo 1 lentele'!C39</f>
        <v>Garliavos miesto parko sutvarkymas (įrengimas)</v>
      </c>
      <c r="D39" s="40" t="s">
        <v>1749</v>
      </c>
    </row>
    <row r="40" spans="1:4" ht="64.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37" t="s">
        <v>1687</v>
      </c>
    </row>
    <row r="41" spans="1:4" ht="24" x14ac:dyDescent="0.25">
      <c r="A41" s="40" t="str">
        <f>'3 priedo 1 lentele'!A41</f>
        <v>1.2.2.1.3</v>
      </c>
      <c r="B41" s="160" t="str">
        <f>'3 priedo 1 lentele'!B41</f>
        <v>R029903-300000-0001</v>
      </c>
      <c r="C41" s="40" t="str">
        <f>'3 priedo 1 lentele'!C41</f>
        <v>Jonavos miesto žemutinės dalies sutvarkymo ir pasiekiamumo gerinimas</v>
      </c>
      <c r="D41" s="40" t="s">
        <v>1636</v>
      </c>
    </row>
    <row r="42" spans="1:4" ht="84"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40" t="s">
        <v>1750</v>
      </c>
    </row>
    <row r="43" spans="1:4" ht="60" x14ac:dyDescent="0.25">
      <c r="A43" s="40" t="str">
        <f>'3 priedo 1 lentele'!A43</f>
        <v>1.2.2.1.5</v>
      </c>
      <c r="B43" s="160" t="str">
        <f>'3 priedo 1 lentele'!B43</f>
        <v>R029905-142950-0007</v>
      </c>
      <c r="C43" s="37" t="str">
        <f>'3 priedo 1 lentele'!C43</f>
        <v>Kaišiadorių miesto Gedimino g. prieigų sutvarkymas</v>
      </c>
      <c r="D43" s="37" t="s">
        <v>1640</v>
      </c>
    </row>
    <row r="44" spans="1:4" ht="60"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37" t="s">
        <v>1639</v>
      </c>
    </row>
    <row r="45" spans="1:4" ht="120" x14ac:dyDescent="0.25">
      <c r="A45" s="40" t="str">
        <f>'3 priedo 1 lentele'!A45</f>
        <v>1.2.2.1.7</v>
      </c>
      <c r="B45" s="160" t="str">
        <f>'3 priedo 1 lentele'!B45</f>
        <v>R029905-290000-0009</v>
      </c>
      <c r="C45" s="23" t="str">
        <f>'3 priedo 1 lentele'!C45</f>
        <v>Kėdainių miesto Didžiosios Rinkos aikštės modernizavimas, pritaikant vietos bendruomenei</v>
      </c>
      <c r="D45" s="40" t="s">
        <v>1751</v>
      </c>
    </row>
    <row r="46" spans="1:4" ht="132"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40" t="s">
        <v>1752</v>
      </c>
    </row>
    <row r="47" spans="1:4"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1753</v>
      </c>
    </row>
    <row r="48" spans="1:4" ht="84" x14ac:dyDescent="0.25">
      <c r="A48" s="40" t="str">
        <f>'3 priedo 1 lentele'!A48</f>
        <v>1.2.2.1.10</v>
      </c>
      <c r="B48" s="160" t="str">
        <f>'3 priedo 1 lentele'!B48</f>
        <v>R029905-280000-0012</v>
      </c>
      <c r="C48" s="23" t="str">
        <f>'3 priedo 1 lentele'!C48</f>
        <v>Kompleksiškas Kėdainių miesto maudymvietės ir poilsio zonos sutvarkymas</v>
      </c>
      <c r="D48" s="40" t="s">
        <v>1754</v>
      </c>
    </row>
    <row r="49" spans="1:4" ht="36" x14ac:dyDescent="0.25">
      <c r="A49" s="40" t="str">
        <f>'3 priedo 1 lentele'!A49</f>
        <v>1.2.2.1.11</v>
      </c>
      <c r="B49" s="160" t="str">
        <f>'3 priedo 1 lentele'!B49</f>
        <v>R029905-300000-0013</v>
      </c>
      <c r="C49" s="23" t="str">
        <f>'3 priedo 1 lentele'!C49</f>
        <v>Daugiabučių namų kvartalų kompleksinis atnaujinimas Kėdainių mieste</v>
      </c>
      <c r="D49" s="23" t="s">
        <v>1679</v>
      </c>
    </row>
    <row r="50" spans="1:4" ht="84.75"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0" t="s">
        <v>1755</v>
      </c>
    </row>
    <row r="51" spans="1:4"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0" t="s">
        <v>1756</v>
      </c>
    </row>
    <row r="52" spans="1:4" ht="63"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37" t="s">
        <v>1688</v>
      </c>
    </row>
    <row r="53" spans="1:4" ht="24" x14ac:dyDescent="0.25">
      <c r="A53" s="40" t="str">
        <f>'3 priedo 1 lentele'!A53</f>
        <v>1.2.2.1.15</v>
      </c>
      <c r="B53" s="160" t="str">
        <f>'3 priedo 1 lentele'!B53</f>
        <v>R029905-300000-0017</v>
      </c>
      <c r="C53" s="40" t="str">
        <f>'3 priedo 1 lentele'!C53</f>
        <v>Raseinių m. daugiabučių namų kiemų kompleksinis tvarkymas</v>
      </c>
      <c r="D53" s="40" t="s">
        <v>1661</v>
      </c>
    </row>
    <row r="54" spans="1:4" ht="36"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37" t="s">
        <v>1662</v>
      </c>
    </row>
    <row r="55" spans="1:4" ht="96"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40" t="s">
        <v>1757</v>
      </c>
    </row>
    <row r="56" spans="1:4" ht="36.75" customHeight="1"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37" t="s">
        <v>1641</v>
      </c>
    </row>
    <row r="57" spans="1:4" ht="29.25" customHeight="1" x14ac:dyDescent="0.25">
      <c r="A57" s="40" t="str">
        <f>'3 priedo 1 lentele'!A57</f>
        <v>1.2.2.1.19</v>
      </c>
      <c r="B57" s="272" t="str">
        <f>'3 priedo 1 lentele'!B57</f>
        <v>R029905-300000-0021</v>
      </c>
      <c r="C57" s="37" t="str">
        <f>'3 priedo 1 lentele'!C57</f>
        <v>Daugiabučių namų kvartalų kompleksinis atnaujinimas Kėdainių mieste (II etapas)</v>
      </c>
      <c r="D57" s="37" t="s">
        <v>1678</v>
      </c>
    </row>
    <row r="58" spans="1:4" ht="29.25" customHeight="1" x14ac:dyDescent="0.25">
      <c r="A58" s="40" t="str">
        <f>'3 priedo 1 lentele'!A58</f>
        <v>1.2.2.1.20</v>
      </c>
      <c r="B58" s="272" t="str">
        <f>'3 priedo 1 lentele'!B58</f>
        <v>R029904-310000-5000</v>
      </c>
      <c r="C58" s="37" t="str">
        <f>'3 priedo 1 lentele'!C58</f>
        <v xml:space="preserve">Buvusios Aviacijos gamyklos angaro konversija </v>
      </c>
      <c r="D58" s="37" t="s">
        <v>2265</v>
      </c>
    </row>
    <row r="59" spans="1:4" ht="24" x14ac:dyDescent="0.25">
      <c r="A59" s="223" t="str">
        <f>'3 priedo 1 lentele'!A59</f>
        <v>1.3</v>
      </c>
      <c r="B59" s="229">
        <f>'3 priedo 1 lentele'!B59</f>
        <v>0</v>
      </c>
      <c r="C59" s="223" t="str">
        <f>'3 priedo 1 lentele'!C59</f>
        <v>Tikslas: Plėtoti regiono transporto infrastruktūrą</v>
      </c>
      <c r="D59" s="223"/>
    </row>
    <row r="60" spans="1:4" ht="24" x14ac:dyDescent="0.25">
      <c r="A60" s="212" t="str">
        <f>'3 priedo 1 lentele'!A60</f>
        <v>1.3.1</v>
      </c>
      <c r="B60" s="237">
        <f>'3 priedo 1 lentele'!B60</f>
        <v>0</v>
      </c>
      <c r="C60" s="212" t="str">
        <f>'3 priedo 1 lentele'!C60</f>
        <v>Uždavinys. Didinti darbo jėgos mobilumą, gerinant darbo vietų pasiekiamumą:</v>
      </c>
      <c r="D60" s="212"/>
    </row>
    <row r="61" spans="1:4" ht="24" x14ac:dyDescent="0.25">
      <c r="A61" s="250" t="str">
        <f>'3 priedo 1 lentele'!A61</f>
        <v>1.3.1.1</v>
      </c>
      <c r="B61" s="276">
        <f>'3 priedo 1 lentele'!B61</f>
        <v>0</v>
      </c>
      <c r="C61" s="250" t="str">
        <f>'3 priedo 1 lentele'!C61</f>
        <v>Priemonė: Miestų gatvių atnaujinimas (rekonstrukcija)</v>
      </c>
      <c r="D61" s="250"/>
    </row>
    <row r="62" spans="1:4" ht="96" x14ac:dyDescent="0.25">
      <c r="A62" s="40" t="str">
        <f>'3 priedo 1 lentele'!A62</f>
        <v>1.3.1.1.1</v>
      </c>
      <c r="B62" s="160" t="str">
        <f>'3 priedo 1 lentele'!B62</f>
        <v>R025511-120000-0001</v>
      </c>
      <c r="C62" s="37" t="str">
        <f>'3 priedo 1 lentele'!C62</f>
        <v>Garliavos miesto K. Aglinsko g. rekonstrukcija</v>
      </c>
      <c r="D62" s="40" t="s">
        <v>1758</v>
      </c>
    </row>
    <row r="63" spans="1:4" ht="18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40" t="s">
        <v>1759</v>
      </c>
    </row>
    <row r="64" spans="1:4" ht="84" x14ac:dyDescent="0.25">
      <c r="A64" s="40" t="str">
        <f>'3 priedo 1 lentele'!A64</f>
        <v>1.3.1.1.3</v>
      </c>
      <c r="B64" s="272" t="str">
        <f>'3 priedo 1 lentele'!B64</f>
        <v>R025511-120000-0003</v>
      </c>
      <c r="C64" s="37" t="str">
        <f>'3 priedo 1 lentele'!C64</f>
        <v>Kaišiadorių miesto V. Kudirkos ir Maironio gatvių rekonstravimas</v>
      </c>
      <c r="D64" s="37" t="s">
        <v>1686</v>
      </c>
    </row>
    <row r="65" spans="1:4" ht="48" x14ac:dyDescent="0.25">
      <c r="A65" s="40" t="str">
        <f>'3 priedo 1 lentele'!A65</f>
        <v>1.3.1.1.4</v>
      </c>
      <c r="B65" s="272" t="str">
        <f>'3 priedo 1 lentele'!B65</f>
        <v>R025511-120000-0004</v>
      </c>
      <c r="C65" s="54" t="str">
        <f>'3 priedo 1 lentele'!C65</f>
        <v>Kėdainių miesto A. Kanapinsko, P. Lukšio, Mindaugo, Pavasario ir Žemaitės gatvių rekonstrukcija</v>
      </c>
      <c r="D65" s="40" t="s">
        <v>1760</v>
      </c>
    </row>
    <row r="66" spans="1:4" ht="110.25" customHeight="1" x14ac:dyDescent="0.25">
      <c r="A66" s="40" t="str">
        <f>'3 priedo 1 lentele'!A66</f>
        <v>1.3.1.1.5</v>
      </c>
      <c r="B66" s="272" t="str">
        <f>'3 priedo 1 lentele'!B66</f>
        <v>R025514-190000-0006</v>
      </c>
      <c r="C66" s="54" t="str">
        <f>'3 priedo 1 lentele'!C66</f>
        <v>Kėdainių miesto J. Basanavičiaus, Birutės, Dotnuvos, Kauno ir Šėtos gatvių rekonstrukcija</v>
      </c>
      <c r="D66" s="40" t="s">
        <v>1761</v>
      </c>
    </row>
    <row r="67" spans="1:4" ht="36" x14ac:dyDescent="0.25">
      <c r="A67" s="40" t="str">
        <f>'3 priedo 1 lentele'!A67</f>
        <v>1.3.1.1.6</v>
      </c>
      <c r="B67" s="272" t="str">
        <f>'3 priedo 1 lentele'!B67</f>
        <v>R025511-120000-0005</v>
      </c>
      <c r="C67" s="37" t="str">
        <f>'3 priedo 1 lentele'!C67</f>
        <v>Raseinių miesto Partizanų gatvės rekonstravimas</v>
      </c>
      <c r="D67" s="37" t="s">
        <v>1726</v>
      </c>
    </row>
    <row r="68" spans="1:4" ht="72" x14ac:dyDescent="0.25">
      <c r="A68" s="40" t="str">
        <f>'3 priedo 1 lentele'!A68</f>
        <v>1.3.1.1.7</v>
      </c>
      <c r="B68" s="272" t="str">
        <f>'3 priedo 1 lentele'!B68</f>
        <v>R025511-120000-0006</v>
      </c>
      <c r="C68" s="37" t="str">
        <f>'3 priedo 1 lentele'!C68</f>
        <v>Raseinių miesto Aguonų gatvės rekonstravimas</v>
      </c>
      <c r="D68" s="37" t="s">
        <v>1672</v>
      </c>
    </row>
    <row r="69" spans="1:4" ht="24" x14ac:dyDescent="0.25">
      <c r="A69" s="40" t="str">
        <f>'3 priedo 1 lentele'!A69</f>
        <v>1.3.1.1.8</v>
      </c>
      <c r="B69" s="272" t="str">
        <f>'3 priedo 1 lentele'!B69</f>
        <v>R025511-110000-0007</v>
      </c>
      <c r="C69" s="37" t="str">
        <f>'3 priedo 1 lentele'!C69</f>
        <v>Šeštokų 1-osios g. ir Alyvų 1-osios g. Kaune statyba</v>
      </c>
      <c r="D69" s="37" t="s">
        <v>1651</v>
      </c>
    </row>
    <row r="70" spans="1:4" ht="36" x14ac:dyDescent="0.25">
      <c r="A70" s="40" t="str">
        <f>'3 priedo 1 lentele'!A70</f>
        <v>1.3.1.1.9</v>
      </c>
      <c r="B70" s="272" t="str">
        <f>'3 priedo 1 lentele'!B70</f>
        <v>R025511-120000-0008</v>
      </c>
      <c r="C70" s="37" t="str">
        <f>'3 priedo 1 lentele'!C70</f>
        <v>Aleksoto gatvių rekonstravimas (Kalvarijos g., Vyčio Kryžiaus g., K. Sprangausko g., J. Petruičio g., J. Čapliko g., J. Pabrėžos g., Vilties g.)</v>
      </c>
      <c r="D70" s="37" t="s">
        <v>1648</v>
      </c>
    </row>
    <row r="71" spans="1:4" ht="24" x14ac:dyDescent="0.25">
      <c r="A71" s="40" t="str">
        <f>'3 priedo 1 lentele'!A71</f>
        <v>1.3.1.1.10</v>
      </c>
      <c r="B71" s="272" t="str">
        <f>'3 priedo 1 lentele'!B71</f>
        <v>R025511-120000-0010</v>
      </c>
      <c r="C71" s="37" t="str">
        <f>'3 priedo 1 lentele'!C71</f>
        <v>Eismo saugumo priemonių diegimas Revuonos g. Prienų m.</v>
      </c>
      <c r="D71" s="37" t="s">
        <v>1676</v>
      </c>
    </row>
    <row r="72" spans="1:4" ht="96" x14ac:dyDescent="0.25">
      <c r="A72" s="40" t="str">
        <f>'3 priedo 1 lentele'!A72</f>
        <v>1.3.1.1.11</v>
      </c>
      <c r="B72" s="272" t="str">
        <f>'3 priedo 1 lentele'!B72</f>
        <v>R025511-120000-0011</v>
      </c>
      <c r="C72" s="37" t="str">
        <f>'3 priedo 1 lentele'!C72</f>
        <v>Birštono savivaldybės vietinių kelių eismo saugos gerinimas</v>
      </c>
      <c r="D72" s="40" t="s">
        <v>1762</v>
      </c>
    </row>
    <row r="73" spans="1:4" ht="108" x14ac:dyDescent="0.25">
      <c r="A73" s="40" t="str">
        <f>'3 priedo 1 lentele'!A73</f>
        <v>1.3.1.1.12</v>
      </c>
      <c r="B73" s="272" t="str">
        <f>'3 priedo 1 lentele'!B73</f>
        <v>R025511-120000-0012</v>
      </c>
      <c r="C73" s="37" t="str">
        <f>'3 priedo 1 lentele'!C73</f>
        <v>Raseinių miesto Žemaičių gatvės rekonstravimas</v>
      </c>
      <c r="D73" s="37" t="s">
        <v>1633</v>
      </c>
    </row>
    <row r="74" spans="1:4" ht="108" x14ac:dyDescent="0.25">
      <c r="A74" s="40" t="str">
        <f>'3 priedo 1 lentele'!A74</f>
        <v>1.3.1.1.13</v>
      </c>
      <c r="B74" s="272" t="str">
        <f>'3 priedo 1 lentele'!B74</f>
        <v>R025511-120000-0013</v>
      </c>
      <c r="C74" s="37" t="str">
        <f>'3 priedo 1 lentele'!C74</f>
        <v>Raseinių m. V. Kudirkos g. rekonstravimas</v>
      </c>
      <c r="D74" s="40" t="s">
        <v>1763</v>
      </c>
    </row>
    <row r="75" spans="1:4" ht="24" x14ac:dyDescent="0.25">
      <c r="A75" s="40" t="str">
        <f>'3 priedo 1 lentele'!A75</f>
        <v>1.3.1.1.14</v>
      </c>
      <c r="B75" s="272" t="str">
        <f>'3 priedo 1 lentele'!B75</f>
        <v>R025511-120000-0014</v>
      </c>
      <c r="C75" s="37" t="str">
        <f>'3 priedo 1 lentele'!C75</f>
        <v>Raseinių miesto Turgaus gatvės rekonstravimas</v>
      </c>
      <c r="D75" s="37" t="s">
        <v>1682</v>
      </c>
    </row>
    <row r="76" spans="1:4" ht="108" x14ac:dyDescent="0.25">
      <c r="A76" s="40" t="str">
        <f>'3 priedo 1 lentele'!A76</f>
        <v>1.3.1.1.15</v>
      </c>
      <c r="B76" s="272" t="str">
        <f>'3 priedo 1 lentele'!B76</f>
        <v>R025511-120000-0015</v>
      </c>
      <c r="C76" s="37" t="str">
        <f>'3 priedo 1 lentele'!C76</f>
        <v>Raseinių miesto Algirdo gatvės rekonstravimas</v>
      </c>
      <c r="D76" s="37" t="s">
        <v>1681</v>
      </c>
    </row>
    <row r="77" spans="1:4" ht="108" x14ac:dyDescent="0.25">
      <c r="A77" s="40" t="str">
        <f>'3 priedo 1 lentele'!A77</f>
        <v>1.3.1.1.16</v>
      </c>
      <c r="B77" s="272" t="str">
        <f>'3 priedo 1 lentele'!B77</f>
        <v>R025511-120000-0016</v>
      </c>
      <c r="C77" s="37" t="str">
        <f>'3 priedo 1 lentele'!C77</f>
        <v>Eismo saugos ir aplinkos apsaugos priemonių diegimas Kauno rajono keliuose</v>
      </c>
      <c r="D77" s="40" t="s">
        <v>1764</v>
      </c>
    </row>
    <row r="78" spans="1:4" ht="60" x14ac:dyDescent="0.25">
      <c r="A78" s="40" t="str">
        <f>'3 priedo 1 lentele'!A78</f>
        <v>1.3.1.1.17</v>
      </c>
      <c r="B78" s="272" t="str">
        <f>'3 priedo 1 lentele'!B78</f>
        <v>R025511-120000-0017</v>
      </c>
      <c r="C78" s="37" t="str">
        <f>'3 priedo 1 lentele'!C78</f>
        <v>Garliavos miesto gatvių rekonstrukcija</v>
      </c>
      <c r="D78" s="37" t="s">
        <v>1725</v>
      </c>
    </row>
    <row r="79" spans="1:4" ht="84" x14ac:dyDescent="0.25">
      <c r="A79" s="40" t="str">
        <f>'3 priedo 1 lentele'!A79</f>
        <v>1.3.1.1.18</v>
      </c>
      <c r="B79" s="272" t="str">
        <f>'3 priedo 1 lentele'!B79</f>
        <v>R025511-120000-0018</v>
      </c>
      <c r="C79" s="58" t="str">
        <f>'3 priedo 1 lentele'!C79</f>
        <v>Prienų miesto Birutės gatvės rekonstrukcija</v>
      </c>
      <c r="D79" s="40" t="s">
        <v>1765</v>
      </c>
    </row>
    <row r="80" spans="1:4" ht="96" x14ac:dyDescent="0.25">
      <c r="A80" s="40" t="str">
        <f>'3 priedo 1 lentele'!A80</f>
        <v>1.3.1.1.19</v>
      </c>
      <c r="B80" s="272" t="str">
        <f>'3 priedo 1 lentele'!B80</f>
        <v>R025511-120000-0019</v>
      </c>
      <c r="C80" s="58" t="str">
        <f>'3 priedo 1 lentele'!C80</f>
        <v>Prienų miesto J. Vilkutaičio–Keturakio gatvės atkarpos nuo Vytenio g. iki Kęstučio g. rekonstrukcija</v>
      </c>
      <c r="D80" s="58" t="s">
        <v>1675</v>
      </c>
    </row>
    <row r="81" spans="1:4" ht="48" x14ac:dyDescent="0.25">
      <c r="A81" s="40" t="str">
        <f>'3 priedo 1 lentele'!A81</f>
        <v>1.3.1.1.20</v>
      </c>
      <c r="B81" s="272" t="str">
        <f>'3 priedo 1 lentele'!B81</f>
        <v>R025511-120000-0020</v>
      </c>
      <c r="C81" s="58" t="str">
        <f>'3 priedo 1 lentele'!C81</f>
        <v>Eismo saugos priemonės diegimas Kaišiadorių rajono savivaldybėje prie kelio Nr. 1808</v>
      </c>
      <c r="D81" s="58" t="s">
        <v>1671</v>
      </c>
    </row>
    <row r="82" spans="1:4" ht="24" x14ac:dyDescent="0.25">
      <c r="A82" s="40" t="str">
        <f>'3 priedo 1 lentele'!A82</f>
        <v>1.3.1.1.21</v>
      </c>
      <c r="B82" s="272" t="str">
        <f>'3 priedo 1 lentele'!B82</f>
        <v>R025511-120000-0021</v>
      </c>
      <c r="C82" s="58" t="str">
        <f>'3 priedo 1 lentele'!C82</f>
        <v>Eismo saugos priemonės diegimas Kaišiadorių miesto Ąžuolyno gatvėje</v>
      </c>
      <c r="D82" s="40" t="s">
        <v>1748</v>
      </c>
    </row>
    <row r="83" spans="1:4" ht="24" x14ac:dyDescent="0.25">
      <c r="A83" s="40" t="str">
        <f>'3 priedo 1 lentele'!A83</f>
        <v>1.3.1.1.22</v>
      </c>
      <c r="B83" s="272" t="str">
        <f>'3 priedo 1 lentele'!B83</f>
        <v>R025511-110000-0002</v>
      </c>
      <c r="C83" s="58" t="str">
        <f>'3 priedo 1 lentele'!C83</f>
        <v>Įvažiavimo kelio tarp Jonavos miesto Chemikų g. 98 ir 138A namų tiesimas</v>
      </c>
      <c r="D83" s="58" t="s">
        <v>1685</v>
      </c>
    </row>
    <row r="84" spans="1:4" ht="24" x14ac:dyDescent="0.25">
      <c r="A84" s="40" t="str">
        <f>'3 priedo 1 lentele'!A84</f>
        <v>1.3.1.1.23</v>
      </c>
      <c r="B84" s="272" t="str">
        <f>'3 priedo 1 lentele'!B84</f>
        <v>R025511-110000-0001</v>
      </c>
      <c r="C84" s="58" t="str">
        <f>'3 priedo 1 lentele'!C84</f>
        <v>Naujai nutiestos gatvės dalis Kėdainių mieste</v>
      </c>
      <c r="D84" s="58" t="s">
        <v>1647</v>
      </c>
    </row>
    <row r="85" spans="1:4" ht="96" x14ac:dyDescent="0.25">
      <c r="A85" s="40" t="str">
        <f>'3 priedo 1 lentele'!A85</f>
        <v>1.3.1.1.24</v>
      </c>
      <c r="B85" s="272" t="str">
        <f>'3 priedo 1 lentele'!B85</f>
        <v>R025511-120000-1000</v>
      </c>
      <c r="C85" s="58" t="str">
        <f>'3 priedo 1 lentele'!C85</f>
        <v>Raseinių miesto Turgaus g. rekonstravimas, II etapas</v>
      </c>
      <c r="D85" s="58" t="s">
        <v>1632</v>
      </c>
    </row>
    <row r="86" spans="1:4" ht="24" x14ac:dyDescent="0.25">
      <c r="A86" s="40" t="str">
        <f>'3 priedo 1 lentele'!A86</f>
        <v>1.3.1.1.25</v>
      </c>
      <c r="B86" s="40" t="str">
        <f>'3 priedo 1 lentele'!B86</f>
        <v>R025511-120000-9999</v>
      </c>
      <c r="C86" s="40" t="str">
        <f>'3 priedo 1 lentele'!C86</f>
        <v>Garliavos miesto gatvių rekonstrukcija (II etapas)</v>
      </c>
      <c r="D86" s="538" t="s">
        <v>2273</v>
      </c>
    </row>
    <row r="87" spans="1:4" ht="24" x14ac:dyDescent="0.25">
      <c r="A87" s="250" t="str">
        <f>'3 priedo 1 lentele'!A87</f>
        <v>1.3.1.2</v>
      </c>
      <c r="B87" s="276">
        <f>'3 priedo 1 lentele'!B87</f>
        <v>0</v>
      </c>
      <c r="C87" s="250" t="str">
        <f>'3 priedo 1 lentele'!C87</f>
        <v>Priemonė: Darnaus judumo skatinimas miestuose</v>
      </c>
      <c r="D87" s="250"/>
    </row>
    <row r="88" spans="1:4" ht="24" x14ac:dyDescent="0.25">
      <c r="A88" s="40" t="str">
        <f>'3 priedo 1 lentele'!A88</f>
        <v>1.3.1.2.1</v>
      </c>
      <c r="B88" s="160" t="str">
        <f>'3 priedo 1 lentele'!B88</f>
        <v>R025513-190000-0001</v>
      </c>
      <c r="C88" s="40" t="str">
        <f>'3 priedo 1 lentele'!C88</f>
        <v>Jonavos miesto darnaus judumo plano parengimas</v>
      </c>
      <c r="D88" s="40" t="s">
        <v>1748</v>
      </c>
    </row>
    <row r="89" spans="1:4" ht="24" x14ac:dyDescent="0.25">
      <c r="A89" s="40" t="str">
        <f>'3 priedo 1 lentele'!A89</f>
        <v>1.3.1.2.2</v>
      </c>
      <c r="B89" s="272" t="str">
        <f>'3 priedo 1 lentele'!B89</f>
        <v>R025514-190000-0002</v>
      </c>
      <c r="C89" s="40" t="str">
        <f>'3 priedo 1 lentele'!C89</f>
        <v>Darnaus judumo priemonių diegimas Jonavos mieste</v>
      </c>
      <c r="D89" s="40" t="s">
        <v>1694</v>
      </c>
    </row>
    <row r="90" spans="1:4" ht="24" x14ac:dyDescent="0.25">
      <c r="A90" s="40" t="str">
        <f>'3 priedo 1 lentele'!A90</f>
        <v>1.3.1.2.3</v>
      </c>
      <c r="B90" s="272" t="str">
        <f>'3 priedo 1 lentele'!B90</f>
        <v>R025511-120000-0022</v>
      </c>
      <c r="C90" s="23" t="str">
        <f>'3 priedo 1 lentele'!C90</f>
        <v xml:space="preserve">Eismo saugos įrenginių rekonstrukcija Savanorių prospekte </v>
      </c>
      <c r="D90" s="23" t="s">
        <v>1650</v>
      </c>
    </row>
    <row r="91" spans="1:4" ht="24" x14ac:dyDescent="0.25">
      <c r="A91" s="40" t="str">
        <f>'3 priedo 1 lentele'!A91</f>
        <v>1.3.1.2.4</v>
      </c>
      <c r="B91" s="272" t="str">
        <f>'3 priedo 1 lentele'!B91</f>
        <v>R025511-120000-0023</v>
      </c>
      <c r="C91" s="23" t="str">
        <f>'3 priedo 1 lentele'!C91</f>
        <v>Šviesoforinės įrangos  J. Lukšos-Daumanto g. ir Sukilėlių pr. sankryžoje įrengimas</v>
      </c>
      <c r="D91" s="23" t="s">
        <v>1649</v>
      </c>
    </row>
    <row r="92" spans="1:4" ht="24" x14ac:dyDescent="0.25">
      <c r="A92" s="40" t="str">
        <f>'3 priedo 1 lentele'!A92</f>
        <v>1.3.1.2.5</v>
      </c>
      <c r="B92" s="272" t="str">
        <f>'3 priedo 1 lentele'!B92</f>
        <v>R025511-120000-0024</v>
      </c>
      <c r="C92" s="23" t="str">
        <f>'3 priedo 1 lentele'!C92</f>
        <v>Šviesoforinės įrangos įrengimas Eivenių g. ir Sukilėlių pr. sankryžoje</v>
      </c>
      <c r="D92" s="23" t="s">
        <v>1649</v>
      </c>
    </row>
    <row r="93" spans="1:4" ht="84" x14ac:dyDescent="0.25">
      <c r="A93" s="40" t="str">
        <f>'3 priedo 1 lentele'!A93</f>
        <v>1.3.1.2.6</v>
      </c>
      <c r="B93" s="272" t="str">
        <f>'3 priedo 1 lentele'!B93</f>
        <v>R025514-190000-0003</v>
      </c>
      <c r="C93" s="23" t="str">
        <f>'3 priedo 1 lentele'!C93</f>
        <v>Darnaus judumo priemonių diegimas Birštono mieste</v>
      </c>
      <c r="D93" s="40" t="s">
        <v>1766</v>
      </c>
    </row>
    <row r="94" spans="1:4" ht="24" x14ac:dyDescent="0.25">
      <c r="A94" s="40" t="str">
        <f>'3 priedo 1 lentele'!A94</f>
        <v>1.3.1.2.7</v>
      </c>
      <c r="B94" s="272" t="str">
        <f>'3 priedo 1 lentele'!B94</f>
        <v>R025513-500000-0002</v>
      </c>
      <c r="C94" s="23" t="str">
        <f>'3 priedo 1 lentele'!C94</f>
        <v>Darnaus judumo Birštono mieste plano parengimas</v>
      </c>
      <c r="D94" s="40" t="s">
        <v>1748</v>
      </c>
    </row>
    <row r="95" spans="1:4" ht="24" x14ac:dyDescent="0.25">
      <c r="A95" s="40" t="str">
        <f>'3 priedo 1 lentele'!A95</f>
        <v>1.3.1.2.8</v>
      </c>
      <c r="B95" s="272" t="str">
        <f>'3 priedo 1 lentele'!B95</f>
        <v>R025513-190000-0003</v>
      </c>
      <c r="C95" s="23" t="str">
        <f>'3 priedo 1 lentele'!C95</f>
        <v>Darnaus judumo Kauno mieste plano parengimas</v>
      </c>
      <c r="D95" s="40" t="s">
        <v>1748</v>
      </c>
    </row>
    <row r="96" spans="1:4" ht="120" x14ac:dyDescent="0.25">
      <c r="A96" s="40" t="str">
        <f>'3 priedo 1 lentele'!A96</f>
        <v>1.3.1.2.9</v>
      </c>
      <c r="B96" s="272" t="str">
        <f>'3 priedo 1 lentele'!B96</f>
        <v>R025514-190000-0005</v>
      </c>
      <c r="C96" s="23" t="str">
        <f>'3 priedo 1 lentele'!C96</f>
        <v>Viaduko per magistralinį A16 kelią prieigų ir jungčių su Birštono miestu ir Birštono Vs. žmonėms su negalia įrengimas</v>
      </c>
      <c r="D96" s="40" t="s">
        <v>1767</v>
      </c>
    </row>
    <row r="97" spans="1:4" ht="48" x14ac:dyDescent="0.25">
      <c r="A97" s="40" t="str">
        <f>'3 priedo 1 lentele'!A97</f>
        <v>1.3.1.2.10</v>
      </c>
      <c r="B97" s="487" t="str">
        <f>'3 priedo 1 lentele'!B97</f>
        <v>R025514-190000-2002</v>
      </c>
      <c r="C97" s="483" t="str">
        <f>'3 priedo 1 lentele'!C97</f>
        <v>Tako virš geležinkelio pritaikymas spec. poreikių turintiems žmonėms</v>
      </c>
      <c r="D97" s="483" t="s">
        <v>2224</v>
      </c>
    </row>
    <row r="98" spans="1:4" ht="24" x14ac:dyDescent="0.25">
      <c r="A98" s="40" t="str">
        <f>'3 priedo 1 lentele'!A98</f>
        <v>1.3.1.2.11</v>
      </c>
      <c r="B98" s="487" t="str">
        <f>'3 priedo 1 lentele'!B98</f>
        <v>R025514-190000-2003</v>
      </c>
      <c r="C98" s="483" t="str">
        <f>'3 priedo 1 lentele'!C98</f>
        <v>Intelektinių transporto sistemų diegimas Kauno mieste</v>
      </c>
      <c r="D98" s="483" t="s">
        <v>2227</v>
      </c>
    </row>
    <row r="99" spans="1:4" ht="24" x14ac:dyDescent="0.25">
      <c r="A99" s="40" t="str">
        <f>'3 priedo 1 lentele'!A99</f>
        <v>1.3.1.2.12</v>
      </c>
      <c r="B99" s="487" t="str">
        <f>'3 priedo 1 lentele'!B99</f>
        <v>R025514-190000-2004</v>
      </c>
      <c r="C99" s="483" t="str">
        <f>'3 priedo 1 lentele'!C99</f>
        <v>Bevariklio transporto skatinimas Kauno mieste</v>
      </c>
      <c r="D99" s="483" t="s">
        <v>2230</v>
      </c>
    </row>
    <row r="100" spans="1:4" ht="24" x14ac:dyDescent="0.25">
      <c r="A100" s="40" t="str">
        <f>'3 priedo 1 lentele'!A100</f>
        <v>1.3.1.2.13</v>
      </c>
      <c r="B100" s="487" t="str">
        <f>'3 priedo 1 lentele'!B100</f>
        <v>R025514-190000-2005</v>
      </c>
      <c r="C100" s="483" t="str">
        <f>'3 priedo 1 lentele'!C100</f>
        <v>Viešojo transporto infrastruktūros plėtra Kauno mieste</v>
      </c>
      <c r="D100" s="483" t="s">
        <v>2235</v>
      </c>
    </row>
    <row r="101" spans="1:4" ht="24" x14ac:dyDescent="0.25">
      <c r="A101" s="250" t="str">
        <f>'3 priedo 1 lentele'!A101</f>
        <v>1.3.1.3</v>
      </c>
      <c r="B101" s="276">
        <f>'3 priedo 1 lentele'!B101</f>
        <v>0</v>
      </c>
      <c r="C101" s="250" t="str">
        <f>'3 priedo 1 lentele'!C101</f>
        <v>Priemonė: Pėsčiųjų ir dviračių takų sistemų įrengimas ir plėtra miestuose</v>
      </c>
      <c r="D101" s="250"/>
    </row>
    <row r="102" spans="1:4" ht="132"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1768</v>
      </c>
    </row>
    <row r="103" spans="1:4" ht="101.25"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40" t="s">
        <v>1769</v>
      </c>
    </row>
    <row r="104" spans="1:4" ht="36"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54" t="s">
        <v>1642</v>
      </c>
    </row>
    <row r="105" spans="1:4" ht="60"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0" t="s">
        <v>1770</v>
      </c>
    </row>
    <row r="106" spans="1:4" ht="24" x14ac:dyDescent="0.25">
      <c r="A106" s="37" t="str">
        <f>'3 priedo 1 lentele'!A106</f>
        <v>1.3.1.3.5</v>
      </c>
      <c r="B106" s="160" t="str">
        <f>'3 priedo 1 lentele'!B106</f>
        <v>R025516-500000-0004</v>
      </c>
      <c r="C106" s="28" t="str">
        <f>'3 priedo 1 lentele'!C106</f>
        <v>Dviračių - pėsčiųjų tako nuo Sodų iki Liepų g. rekonstravimas Garliavos mieste</v>
      </c>
      <c r="D106" s="28" t="s">
        <v>1684</v>
      </c>
    </row>
    <row r="107" spans="1:4" ht="96" x14ac:dyDescent="0.25">
      <c r="A107" s="40" t="str">
        <f>'3 priedo 1 lentele'!A107</f>
        <v>1.3.1.3.6</v>
      </c>
      <c r="B107" s="160" t="str">
        <f>'3 priedo 1 lentele'!B107</f>
        <v>R025516-190000-0005</v>
      </c>
      <c r="C107" s="28" t="str">
        <f>'3 priedo 1 lentele'!C107</f>
        <v>Pėsčiųjų ir dviračių takų statyba Raseinių m. Žvyryno g., Stonų g., Žibuoklių g., Vaižganto g. ir Maironio g. dalyse</v>
      </c>
      <c r="D107" s="28" t="s">
        <v>1634</v>
      </c>
    </row>
    <row r="108" spans="1:4" ht="10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40" t="s">
        <v>1771</v>
      </c>
    </row>
    <row r="109" spans="1:4" ht="108" x14ac:dyDescent="0.25">
      <c r="A109" s="37" t="str">
        <f>'3 priedo 1 lentele'!A109</f>
        <v>1.3.1.3.8</v>
      </c>
      <c r="B109" s="160" t="str">
        <f>'3 priedo 1 lentele'!B109</f>
        <v>R025516-190000-0007</v>
      </c>
      <c r="C109" s="23" t="str">
        <f>'3 priedo 1 lentele'!C109</f>
        <v xml:space="preserve">Dviračių ir pėsčiųjų tako Savanorių prospekte įrengimas </v>
      </c>
      <c r="D109" s="40" t="s">
        <v>1772</v>
      </c>
    </row>
    <row r="110" spans="1:4" ht="24" x14ac:dyDescent="0.25">
      <c r="A110" s="37" t="str">
        <f>'3 priedo 1 lentele'!A110</f>
        <v>1.3.1.3.9</v>
      </c>
      <c r="B110" s="160" t="str">
        <f>'3 priedo 1 lentele'!B110</f>
        <v>R025516-190000-0008</v>
      </c>
      <c r="C110" s="23" t="str">
        <f>'3 priedo 1 lentele'!C110</f>
        <v>Pėsčiųjų ir dviračių takų plėtra Birštono mieste</v>
      </c>
      <c r="D110" s="23" t="s">
        <v>1663</v>
      </c>
    </row>
    <row r="111" spans="1:4" ht="36" x14ac:dyDescent="0.25">
      <c r="A111" s="37" t="str">
        <f>'3 priedo 1 lentele'!A111</f>
        <v>1.3.1.3.10</v>
      </c>
      <c r="B111" s="160" t="str">
        <f>'3 priedo 1 lentele'!B111</f>
        <v>R025516-190000-0009</v>
      </c>
      <c r="C111" s="23" t="str">
        <f>'3 priedo 1 lentele'!C111</f>
        <v>Pėsčiųjų ir dviračių tako įrengimas Paukštininkų g. Kaišiadorių mieste</v>
      </c>
      <c r="D111" s="40" t="s">
        <v>2071</v>
      </c>
    </row>
    <row r="112" spans="1:4" ht="36" x14ac:dyDescent="0.25">
      <c r="A112" s="37" t="str">
        <f>'3 priedo 1 lentele'!A112</f>
        <v>1.3.1.3.11</v>
      </c>
      <c r="B112" s="160" t="str">
        <f>'3 priedo 1 lentele'!B112</f>
        <v>R025516-190000-0011</v>
      </c>
      <c r="C112" s="23" t="str">
        <f>'3 priedo 1 lentele'!C112</f>
        <v>Pėsčiųjų ir dviračių takų tiesimas Pramonės g. Kėdainių mieste</v>
      </c>
      <c r="D112" s="23" t="s">
        <v>1680</v>
      </c>
    </row>
    <row r="113" spans="1:4" ht="24" x14ac:dyDescent="0.25">
      <c r="A113" s="40" t="str">
        <f>'3 priedo 1 lentele'!A113</f>
        <v>1.3.1.3.12</v>
      </c>
      <c r="B113" s="40" t="str">
        <f>'3 priedo 1 lentele'!B113</f>
        <v>R025516-190000-0020</v>
      </c>
      <c r="C113" s="40" t="str">
        <f>'3 priedo 1 lentele'!C113</f>
        <v>Dviračių-pėsčiųjų tako įrengimas Marmos g. Vilkijos mieste</v>
      </c>
      <c r="D113" s="40" t="s">
        <v>1739</v>
      </c>
    </row>
    <row r="114" spans="1:4" s="497" customFormat="1" ht="24" x14ac:dyDescent="0.25">
      <c r="A114" s="498" t="str">
        <f>'3 priedo 1 lentele'!A114</f>
        <v>1.3.1.3.13</v>
      </c>
      <c r="B114" s="498" t="str">
        <f>'3 priedo 1 lentele'!B114</f>
        <v>R025516-190000-0040</v>
      </c>
      <c r="C114" s="498" t="str">
        <f>'3 priedo 1 lentele'!C114</f>
        <v>Pėsčiųjų ir dviračių tako įrengimas rekonstruojant Eigulių, Nuokalnės gatves ir Tvirtovės alėją</v>
      </c>
      <c r="D114" s="456" t="s">
        <v>2194</v>
      </c>
    </row>
    <row r="115" spans="1:4" s="543" customFormat="1" ht="48" x14ac:dyDescent="0.25">
      <c r="A115" s="498" t="str">
        <f>'3 priedo 1 lentele'!A115</f>
        <v>1.3.1.3.14</v>
      </c>
      <c r="B115" s="498" t="str">
        <f>'3 priedo 1 lentele'!B115</f>
        <v>R025516-190000-0041</v>
      </c>
      <c r="C115" s="498" t="str">
        <f>'3 priedo 1 lentele'!C115</f>
        <v>Dviračių takų plėtra Jonavos mieste (II etapas)</v>
      </c>
      <c r="D115" s="456" t="s">
        <v>2299</v>
      </c>
    </row>
    <row r="116" spans="1:4" s="543" customFormat="1" ht="48" x14ac:dyDescent="0.25">
      <c r="A116" s="498" t="str">
        <f>'3 priedo 1 lentele'!A116</f>
        <v>1.3.1.3.15</v>
      </c>
      <c r="B116" s="498" t="str">
        <f>'3 priedo 1 lentele'!B116</f>
        <v>R025516-190000-0042</v>
      </c>
      <c r="C116" s="498" t="str">
        <f>'3 priedo 1 lentele'!C116</f>
        <v>Pėsčiųjų ir dviračių takų plėtra Raseinių mieste, II etapas</v>
      </c>
      <c r="D116" s="456" t="s">
        <v>2303</v>
      </c>
    </row>
    <row r="117" spans="1:4" ht="36" x14ac:dyDescent="0.25">
      <c r="A117" s="250" t="str">
        <f>'3 priedo 1 lentele'!A117</f>
        <v>1.3.1.4</v>
      </c>
      <c r="B117" s="276">
        <f>'3 priedo 1 lentele'!B117</f>
        <v>0</v>
      </c>
      <c r="C117" s="250" t="str">
        <f>'3 priedo 1 lentele'!C117</f>
        <v>Priemonė: Mažiau taršių ir ekologiškų transporto priemonių diegimas viešajame transporte miestuose</v>
      </c>
      <c r="D117" s="250"/>
    </row>
    <row r="118" spans="1:4" ht="96" x14ac:dyDescent="0.25">
      <c r="A118" s="37" t="str">
        <f>'3 priedo 1 lentele'!A118</f>
        <v>1.3.1.4.1</v>
      </c>
      <c r="B118" s="160" t="str">
        <f>'3 priedo 1 lentele'!B118</f>
        <v>R025518-100000-0002</v>
      </c>
      <c r="C118" s="28" t="str">
        <f>'3 priedo 1 lentele'!C118</f>
        <v>Kėdainių vietinio susisiekimo viešojo transporto priemonių parko atnaujinimas</v>
      </c>
      <c r="D118" s="40" t="s">
        <v>1773</v>
      </c>
    </row>
    <row r="119" spans="1:4" s="532" customFormat="1" ht="24" x14ac:dyDescent="0.25">
      <c r="A119" s="37" t="str">
        <f>'3 priedo 1 lentele'!A119</f>
        <v>1.3.1.4.2</v>
      </c>
      <c r="B119" s="529" t="str">
        <f>'3 priedo 1 lentele'!B119</f>
        <v>R025518-100000-0003</v>
      </c>
      <c r="C119" s="37" t="str">
        <f>'3 priedo 1 lentele'!C119</f>
        <v>Ekologiškų viešojo transporto priemonių įsigijimas Jonavos mieste</v>
      </c>
      <c r="D119" s="40" t="s">
        <v>1695</v>
      </c>
    </row>
    <row r="120" spans="1:4" ht="36" x14ac:dyDescent="0.25">
      <c r="A120" s="230" t="str">
        <f>'3 priedo 1 lentele'!A120</f>
        <v>1.4</v>
      </c>
      <c r="B120" s="228">
        <f>'3 priedo 1 lentele'!B120</f>
        <v>0</v>
      </c>
      <c r="C120" s="223" t="str">
        <f>'3 priedo 1 lentele'!C120</f>
        <v>Tikslas: Siekti, kad Kauno regionas taptų tarptautinio ir vietinio turizmo bei įvairiapusiškų poilsio paslaugų centru</v>
      </c>
      <c r="D120" s="223"/>
    </row>
    <row r="121" spans="1:4" ht="60" x14ac:dyDescent="0.25">
      <c r="A121" s="212" t="str">
        <f>'3 priedo 1 lentele'!A121</f>
        <v>1.4.1</v>
      </c>
      <c r="B121" s="237">
        <f>'3 priedo 1 lentele'!B121</f>
        <v>0</v>
      </c>
      <c r="C121" s="234" t="str">
        <f>'3 priedo 1 lentele'!C121</f>
        <v>Uždavinys: Vystyti poilsio, pramogų, rekreacinio sporto ir turizmo paslaugų infrastruktūrą, užtikrinant teikiamų turizmo paslaugų visapusiškumą bei gerinant paslaugų kokybę</v>
      </c>
      <c r="D121" s="234"/>
    </row>
    <row r="122" spans="1:4" ht="24" x14ac:dyDescent="0.25">
      <c r="A122" s="244" t="str">
        <f>'3 priedo 1 lentele'!A122</f>
        <v>1.4.1.1.</v>
      </c>
      <c r="B122" s="252">
        <f>'3 priedo 1 lentele'!B122</f>
        <v>0</v>
      </c>
      <c r="C122" s="244" t="str">
        <f>'3 priedo 1 lentele'!C122</f>
        <v xml:space="preserve">Priemonė: Kultūros paveldo ir aplinkos objektų pritaikymas turizmui </v>
      </c>
      <c r="D122" s="244"/>
    </row>
    <row r="123" spans="1:4" ht="60" x14ac:dyDescent="0.25">
      <c r="A123" s="23" t="str">
        <f>'3 priedo 1 lentele'!A123</f>
        <v>1.4.1.1.1</v>
      </c>
      <c r="B123" s="160" t="str">
        <f>'3 priedo 1 lentele'!B123</f>
        <v>R023302-440000-0001</v>
      </c>
      <c r="C123" s="23" t="str">
        <f>'3 priedo 1 lentele'!C123</f>
        <v>Zapyškio Šv. Jono krikštytojo bažnyčios tvarkyba</v>
      </c>
      <c r="D123" s="40" t="s">
        <v>1774</v>
      </c>
    </row>
    <row r="124" spans="1:4" ht="36" x14ac:dyDescent="0.25">
      <c r="A124" s="23" t="str">
        <f>'3 priedo 1 lentele'!A124</f>
        <v>1.4.1.1.2</v>
      </c>
      <c r="B124" s="160" t="str">
        <f>'3 priedo 1 lentele'!B124</f>
        <v>R020017-450000-0001</v>
      </c>
      <c r="C124" s="23" t="str">
        <f>'3 priedo 1 lentele'!C124</f>
        <v>Visuomenės aplinkosauginį švietimą skatinančios infrastruktūros atnaujinimas Lietuvos zoologijos sode</v>
      </c>
      <c r="D124" s="40" t="s">
        <v>1748</v>
      </c>
    </row>
    <row r="125" spans="1:4" ht="84" x14ac:dyDescent="0.25">
      <c r="A125" s="23" t="str">
        <f>'3 priedo 1 lentele'!A125</f>
        <v>1.4.1.1.3</v>
      </c>
      <c r="B125" s="160" t="str">
        <f>'3 priedo 1 lentele'!B125</f>
        <v>R023302-440000-0002</v>
      </c>
      <c r="C125" s="23" t="str">
        <f>'3 priedo 1 lentele'!C125</f>
        <v>Šv. Arkangelo Mykolo (Soboro) bažnyčios pritaikymas kultūrinei, turistinei ir socialinei edukacinei veiklai</v>
      </c>
      <c r="D125" s="40" t="s">
        <v>1775</v>
      </c>
    </row>
    <row r="126" spans="1:4" ht="72" x14ac:dyDescent="0.25">
      <c r="A126" s="23" t="str">
        <f>'3 priedo 1 lentele'!A126</f>
        <v>1.4.1.1.4</v>
      </c>
      <c r="B126" s="160" t="str">
        <f>'3 priedo 1 lentele'!B126</f>
        <v>R023302-440000-0003</v>
      </c>
      <c r="C126" s="23" t="str">
        <f>'3 priedo 1 lentele'!C126</f>
        <v>Kauno kino centro „Romuva“ (kultūros paveldo objekto) aktualizavimas, jį įveiklinant, optimizuojant ir keliant paslaugų kokybę</v>
      </c>
      <c r="D126" s="40" t="s">
        <v>1776</v>
      </c>
    </row>
    <row r="127" spans="1:4" ht="96" x14ac:dyDescent="0.25">
      <c r="A127" s="23" t="str">
        <f>'3 priedo 1 lentele'!A127</f>
        <v>1.4.1.1.5</v>
      </c>
      <c r="B127" s="160" t="str">
        <f>'3 priedo 1 lentele'!B127</f>
        <v>R023305-330000-0007</v>
      </c>
      <c r="C127" s="23" t="str">
        <f>'3 priedo 1 lentele'!C127</f>
        <v>Kauno kultūros centro „Tautos namai“ infrastruktūros pritaikymas vietos bendruomenės reikmėms</v>
      </c>
      <c r="D127" s="40" t="s">
        <v>1777</v>
      </c>
    </row>
    <row r="128" spans="1:4" ht="84" x14ac:dyDescent="0.25">
      <c r="A128" s="23" t="str">
        <f>'3 priedo 1 lentele'!A128</f>
        <v>1.4.1.1.6</v>
      </c>
      <c r="B128" s="160" t="str">
        <f>'3 priedo 1 lentele'!B128</f>
        <v>R023305-330000-0008</v>
      </c>
      <c r="C128" s="23" t="str">
        <f>'3 priedo 1 lentele'!C128</f>
        <v>VšĮ „Girstučio“ kultūros ir sporto centro (Kovo 11-osios g. 26 Kaune) kultūrinei veiklai naudojamos dalies rekonstravimas</v>
      </c>
      <c r="D128" s="40" t="s">
        <v>1778</v>
      </c>
    </row>
    <row r="129" spans="1:4" ht="60" x14ac:dyDescent="0.25">
      <c r="A129" s="23" t="str">
        <f>'3 priedo 1 lentele'!A129</f>
        <v>1.4.1.1.7</v>
      </c>
      <c r="B129" s="160" t="str">
        <f>'3 priedo 1 lentele'!B129</f>
        <v>R029904-280000-0004</v>
      </c>
      <c r="C129" s="23" t="str">
        <f>'3 priedo 1 lentele'!C129</f>
        <v>Apžvalgos aikštelės Aleksote rekonstravimas</v>
      </c>
      <c r="D129" s="23" t="s">
        <v>1659</v>
      </c>
    </row>
    <row r="130" spans="1:4" ht="60" x14ac:dyDescent="0.25">
      <c r="A130" s="23" t="str">
        <f>'3 priedo 1 lentele'!A130</f>
        <v>1.4.1.1.8</v>
      </c>
      <c r="B130" s="160" t="str">
        <f>'3 priedo 1 lentele'!B130</f>
        <v>R029904-280000-0005</v>
      </c>
      <c r="C130" s="23" t="str">
        <f>'3 priedo 1 lentele'!C130</f>
        <v>Kompleksiškas Kauko laiptų prie Aukštaičių gatvės zonos sutvarkymas</v>
      </c>
      <c r="D130" s="23" t="s">
        <v>1660</v>
      </c>
    </row>
    <row r="131" spans="1:4" ht="72" x14ac:dyDescent="0.25">
      <c r="A131" s="23" t="str">
        <f>'3 priedo 1 lentele'!A131</f>
        <v>1.4.1.1.9</v>
      </c>
      <c r="B131" s="160" t="str">
        <f>'3 priedo 1 lentele'!B131</f>
        <v>R029904-280000-0006</v>
      </c>
      <c r="C131" s="23" t="str">
        <f>'3 priedo 1 lentele'!C131</f>
        <v>Marvelės upelio slėnio sutvarkymas, panaudojant teritorijos gamtinio karkaso ypatumus, siekiant netradicinių erdvių pritaikymo kultūros ir kt. reikmėms</v>
      </c>
      <c r="D131" s="23" t="s">
        <v>1656</v>
      </c>
    </row>
    <row r="132" spans="1:4" ht="72" x14ac:dyDescent="0.25">
      <c r="A132" s="23" t="str">
        <f>'3 priedo 1 lentele'!A132</f>
        <v>1.4.1.1.10</v>
      </c>
      <c r="B132" s="160" t="str">
        <f>'3 priedo 1 lentele'!B132</f>
        <v>R023302-440000-0004</v>
      </c>
      <c r="C132" s="23" t="str">
        <f>'3 priedo 1 lentele'!C132</f>
        <v>Birštono savivaldybės kultūros paveldo objektų aktualizavimas</v>
      </c>
      <c r="D132" s="40" t="s">
        <v>1779</v>
      </c>
    </row>
    <row r="133" spans="1:4" ht="36" x14ac:dyDescent="0.25">
      <c r="A133" s="23" t="str">
        <f>'3 priedo 1 lentele'!A133</f>
        <v>1.4.1.1.11</v>
      </c>
      <c r="B133" s="160" t="str">
        <f>'3 priedo 1 lentele'!B133</f>
        <v>R023302-440000-0005</v>
      </c>
      <c r="C133" s="28" t="str">
        <f>'3 priedo 1 lentele'!C133</f>
        <v>Žiežmarių sinagogos išsaugojimas ir pritaikymas visuomenės poreikiams</v>
      </c>
      <c r="D133" s="28" t="s">
        <v>1721</v>
      </c>
    </row>
    <row r="134" spans="1:4" ht="72" x14ac:dyDescent="0.25">
      <c r="A134" s="23" t="str">
        <f>'3 priedo 1 lentele'!A134</f>
        <v>1.4.1.1.12</v>
      </c>
      <c r="B134" s="160" t="str">
        <f>'3 priedo 1 lentele'!B134</f>
        <v>R023302-440000-0006</v>
      </c>
      <c r="C134" s="37" t="str">
        <f>'3 priedo 1 lentele'!C134</f>
        <v>Pasandravio istorinio draustinio – poeto Maironio tėviškės ir gimtinės pritaikymas kultūrinėms ir edukacinėms reikmėms</v>
      </c>
      <c r="D134" s="40" t="s">
        <v>1780</v>
      </c>
    </row>
    <row r="135" spans="1:4" ht="120" x14ac:dyDescent="0.25">
      <c r="A135" s="23" t="str">
        <f>'3 priedo 1 lentele'!A135</f>
        <v>1.4.1.1.13</v>
      </c>
      <c r="B135" s="160" t="str">
        <f>'3 priedo 1 lentele'!B135</f>
        <v>R023302-440000-0007</v>
      </c>
      <c r="C135" s="37" t="str">
        <f>'3 priedo 1 lentele'!C135</f>
        <v>Kėdainių Sinagogos (Smilgos g. 5A, Kėdainiai) kompleksiškas sutvarkymas, pritaikant kultūrinėms bei kitoms reikmėms</v>
      </c>
      <c r="D135" s="40" t="s">
        <v>1781</v>
      </c>
    </row>
    <row r="136" spans="1:4" ht="24" x14ac:dyDescent="0.25">
      <c r="A136" s="244" t="str">
        <f>'3 priedo 1 lentele'!A136</f>
        <v>1.4.1.2.</v>
      </c>
      <c r="B136" s="252">
        <f>'3 priedo 1 lentele'!B136</f>
        <v>0</v>
      </c>
      <c r="C136" s="244" t="str">
        <f>'3 priedo 1 lentele'!C136</f>
        <v>Priemonė: Senamiesčių ir istorinių miesto dalių atnaujinimas</v>
      </c>
      <c r="D136" s="244"/>
    </row>
    <row r="137" spans="1:4" ht="36" x14ac:dyDescent="0.25">
      <c r="A137" s="244" t="str">
        <f>'3 priedo 1 lentele'!A137</f>
        <v>1.4.1.3.</v>
      </c>
      <c r="B137" s="252">
        <f>'3 priedo 1 lentele'!B137</f>
        <v>0</v>
      </c>
      <c r="C137" s="244" t="str">
        <f>'3 priedo 1 lentele'!C137</f>
        <v>Priemonė: Vietinių, tradicinių amatų atgaivinimas ir vystymas bei panaudojimas turizmo plėtrai</v>
      </c>
      <c r="D137" s="244"/>
    </row>
    <row r="138" spans="1:4" ht="36" x14ac:dyDescent="0.25">
      <c r="A138" s="244" t="str">
        <f>'3 priedo 1 lentele'!A138</f>
        <v>1.4.1.4.</v>
      </c>
      <c r="B138" s="252">
        <f>'3 priedo 1 lentele'!B138</f>
        <v>0</v>
      </c>
      <c r="C138" s="244" t="str">
        <f>'3 priedo 1 lentele'!C138</f>
        <v>Priemonė: Kultūrinio, piligriminio, sveikatos, dalykinio ir aktyvaus poilsio turizmo infrastruktūros ir paslaugų plėtra</v>
      </c>
      <c r="D138" s="244"/>
    </row>
    <row r="139" spans="1:4" ht="48" x14ac:dyDescent="0.25">
      <c r="A139" s="46" t="str">
        <f>'3 priedo 1 lentele'!A139</f>
        <v>1.4.1.4.1</v>
      </c>
      <c r="B139" s="160" t="str">
        <f>'3 priedo 1 lentele'!B139</f>
        <v>R029904-320000-0007</v>
      </c>
      <c r="C139" s="23" t="str">
        <f>'3 priedo 1 lentele'!C139</f>
        <v xml:space="preserve">Kauno sporto halės išvystymas į daugiafunkcį centrą visuomenės poreikiams </v>
      </c>
      <c r="D139" s="23" t="s">
        <v>1638</v>
      </c>
    </row>
    <row r="140" spans="1:4" ht="48" x14ac:dyDescent="0.25">
      <c r="A140" s="46" t="str">
        <f>'3 priedo 1 lentele'!A140</f>
        <v>1.4.1.4.2</v>
      </c>
      <c r="B140" s="160" t="str">
        <f>'3 priedo 1 lentele'!B140</f>
        <v>R029904-290000-2000</v>
      </c>
      <c r="C140" s="23" t="str">
        <f>'3 priedo 1 lentele'!C140</f>
        <v>Kompleksiškas Ąžuolyno parke esančios infrastuktūros sutvarkymas, pritaikant ją visuomenės poreikiams</v>
      </c>
      <c r="D140" s="23" t="s">
        <v>1655</v>
      </c>
    </row>
    <row r="141" spans="1:4" ht="60" x14ac:dyDescent="0.25">
      <c r="A141" s="46" t="str">
        <f>'3 priedo 1 lentele'!A141</f>
        <v>1.4.1.4.3</v>
      </c>
      <c r="B141" s="160" t="str">
        <f>'3 priedo 1 lentele'!B141</f>
        <v>R029904-290000-4000</v>
      </c>
      <c r="C141" s="23" t="str">
        <f>'3 priedo 1 lentele'!C141</f>
        <v>Nemuno salos išvystymas į multifunkcinį sveikatinimo ir kultūros kompleksą pritaikant jį visuomenės poreikiams</v>
      </c>
      <c r="D141" s="23" t="s">
        <v>1657</v>
      </c>
    </row>
    <row r="142" spans="1:4" ht="132" x14ac:dyDescent="0.25">
      <c r="A142" s="46" t="str">
        <f>'3 priedo 1 lentele'!A142</f>
        <v>1.4.1.4.4</v>
      </c>
      <c r="B142" s="160" t="str">
        <f>'3 priedo 1 lentele'!B142</f>
        <v>R029904-290000-3000</v>
      </c>
      <c r="C142" s="23" t="str">
        <f>'3 priedo 1 lentele'!C142</f>
        <v>Teritorijos prie daugiafunkcio S. Dariaus ir S. Girėno  sveikatinimo, kultūros ir užimtumo centro, Sporto halės, Sporto g. ir jos prieigų sutvarkymas</v>
      </c>
      <c r="D142" s="23" t="s">
        <v>1658</v>
      </c>
    </row>
    <row r="143" spans="1:4" ht="24" x14ac:dyDescent="0.25">
      <c r="A143" s="46" t="str">
        <f>'3 priedo 1 lentele'!A143</f>
        <v>1.4.1.4.5</v>
      </c>
      <c r="B143" s="160" t="str">
        <f>'3 priedo 1 lentele'!B143</f>
        <v>R029904-320000-9001</v>
      </c>
      <c r="C143" s="23" t="str">
        <f>'3 priedo 1 lentele'!C143</f>
        <v>Daugiafunkcio sveikatinimo ir laisvalaikio centro įkūrimas Nemuno saloje</v>
      </c>
      <c r="D143" s="23" t="s">
        <v>1748</v>
      </c>
    </row>
    <row r="144" spans="1:4" ht="36" x14ac:dyDescent="0.25">
      <c r="A144" s="212" t="str">
        <f>'3 priedo 1 lentele'!A144</f>
        <v>1.4.2</v>
      </c>
      <c r="B144" s="213">
        <f>'3 priedo 1 lentele'!B144</f>
        <v>0</v>
      </c>
      <c r="C144" s="212" t="str">
        <f>'3 priedo 1 lentele'!C144</f>
        <v>Uždavinys: Diegti ir plėtoti turizmo informacinę sistemą ir aktyviai vykdyti rinkodarą</v>
      </c>
      <c r="D144" s="212"/>
    </row>
    <row r="145" spans="1:4" ht="24" x14ac:dyDescent="0.25">
      <c r="A145" s="255" t="str">
        <f>'3 priedo 1 lentele'!A145</f>
        <v>1.4.2.1.</v>
      </c>
      <c r="B145" s="252">
        <f>'3 priedo 1 lentele'!B145</f>
        <v>0</v>
      </c>
      <c r="C145" s="244" t="str">
        <f>'3 priedo 1 lentele'!C145</f>
        <v>Priemonė: Tematinių ir proginių renginių organizavimas</v>
      </c>
      <c r="D145" s="244"/>
    </row>
    <row r="146" spans="1:4" ht="36" x14ac:dyDescent="0.25">
      <c r="A146" s="255" t="str">
        <f>'3 priedo 1 lentele'!A146</f>
        <v>1.4.2.2.</v>
      </c>
      <c r="B146" s="252">
        <f>'3 priedo 1 lentele'!B146</f>
        <v>0</v>
      </c>
      <c r="C146" s="244" t="str">
        <f>'3 priedo 1 lentele'!C146</f>
        <v>Priemonė: Turizmo informacijos ir rinkodaros paslaugų kūrimas ir įgyvendinimas bei tyrimai</v>
      </c>
      <c r="D146" s="244"/>
    </row>
    <row r="147" spans="1:4" s="50" customFormat="1" ht="99" customHeight="1" x14ac:dyDescent="0.25">
      <c r="A147" s="55" t="str">
        <f>'3 priedo 1 lentele'!A147</f>
        <v>1.4.2.2.1</v>
      </c>
      <c r="B147" s="160" t="str">
        <f>'3 priedo 1 lentele'!B147</f>
        <v>R028821-420000-0001</v>
      </c>
      <c r="C147" s="273" t="str">
        <f>'3 priedo 1 lentele'!C147</f>
        <v>Jonavos, Kėdainių ir Raseinių rajonų savivaldybes jungiančių trasų ir turizmo maršrutų informacinės infrastruktūros plėtra</v>
      </c>
      <c r="D147" s="40" t="s">
        <v>1782</v>
      </c>
    </row>
    <row r="148" spans="1:4" ht="96" x14ac:dyDescent="0.25">
      <c r="A148" s="55" t="str">
        <f>'3 priedo 1 lentele'!A148</f>
        <v>1.4.2.2.2</v>
      </c>
      <c r="B148" s="160" t="str">
        <f>'3 priedo 1 lentele'!B148</f>
        <v>R028821-420000-0002</v>
      </c>
      <c r="C148" s="23" t="str">
        <f>'3 priedo 1 lentele'!C148</f>
        <v>Birštono, Kaišiadorių rajono ir Prienų rajono savivaldybes jungiančių turizmo trasų ir turizmo maršrutų informacinės infrastruktūros plėtra</v>
      </c>
      <c r="D148" s="40" t="s">
        <v>1783</v>
      </c>
    </row>
    <row r="149" spans="1:4" ht="36" x14ac:dyDescent="0.25">
      <c r="A149" s="55" t="str">
        <f>'3 priedo 1 lentele'!A149</f>
        <v>1.4.2.2.3</v>
      </c>
      <c r="B149" s="160" t="str">
        <f>'3 priedo 1 lentele'!B149</f>
        <v>R028821-420000-0003</v>
      </c>
      <c r="C149" s="23" t="str">
        <f>'3 priedo 1 lentele'!C149</f>
        <v>Kauno miesto ir rajono savivaldybes jungiančių turizmo trasų ir turizmo maršrutų informacinės infrastruktūros plėtra</v>
      </c>
      <c r="D149" s="23" t="s">
        <v>1730</v>
      </c>
    </row>
    <row r="150" spans="1:4" ht="24" x14ac:dyDescent="0.25">
      <c r="A150" s="255" t="str">
        <f>'3 priedo 1 lentele'!A150</f>
        <v>1.4.2.3.</v>
      </c>
      <c r="B150" s="252">
        <f>'3 priedo 1 lentele'!B150</f>
        <v>0</v>
      </c>
      <c r="C150" s="244" t="str">
        <f>'3 priedo 1 lentele'!C150</f>
        <v>Priemonė: Naujų turizmo paslaugų sukūrimas ir sklaida</v>
      </c>
      <c r="D150" s="244"/>
    </row>
    <row r="151" spans="1:4" ht="36" x14ac:dyDescent="0.25">
      <c r="A151" s="255" t="str">
        <f>'3 priedo 1 lentele'!A151</f>
        <v>1.4.2.4.</v>
      </c>
      <c r="B151" s="252">
        <f>'3 priedo 1 lentele'!B151</f>
        <v>0</v>
      </c>
      <c r="C151" s="244" t="str">
        <f>'3 priedo 1 lentele'!C151</f>
        <v>Priemonė: Savivaldybių įvaizdžio ir  rinkodaros strategijų sukūrimas ir įgyvendinimas.</v>
      </c>
      <c r="D151" s="244"/>
    </row>
    <row r="152" spans="1:4" x14ac:dyDescent="0.25">
      <c r="A152" s="217" t="str">
        <f>'3 priedo 1 lentele'!A152</f>
        <v>2.</v>
      </c>
      <c r="B152" s="221">
        <f>'3 priedo 1 lentele'!B152</f>
        <v>0</v>
      </c>
      <c r="C152" s="217" t="str">
        <f>'3 priedo 1 lentele'!C152</f>
        <v>PRIORITETAS: GYVENIMO KOKYBĖ</v>
      </c>
      <c r="D152" s="217"/>
    </row>
    <row r="153" spans="1:4" ht="24" x14ac:dyDescent="0.25">
      <c r="A153" s="223" t="str">
        <f>'3 priedo 1 lentele'!A153</f>
        <v>2.2</v>
      </c>
      <c r="B153" s="229">
        <f>'3 priedo 1 lentele'!B153</f>
        <v>0</v>
      </c>
      <c r="C153" s="223" t="str">
        <f>'3 priedo 1 lentele'!C153</f>
        <v>Tikslas: Vystyti subalansuotą mokymosi sistemą</v>
      </c>
      <c r="D153" s="223"/>
    </row>
    <row r="154" spans="1:4" ht="36" x14ac:dyDescent="0.25">
      <c r="A154" s="212" t="str">
        <f>'3 priedo 1 lentele'!A154</f>
        <v>2.2.1</v>
      </c>
      <c r="B154" s="213">
        <f>'3 priedo 1 lentele'!B154</f>
        <v>0</v>
      </c>
      <c r="C154" s="212" t="str">
        <f>'3 priedo 1 lentele'!C154</f>
        <v>Uždavinys: Skatinti mokymo įstaigų tipų įvairovę bei racionaliai plėtoti šių įstaigų tinklą ir tobulinti jų teikiamas paslaugas</v>
      </c>
      <c r="D154" s="212"/>
    </row>
    <row r="155" spans="1:4" ht="24" x14ac:dyDescent="0.25">
      <c r="A155" s="244" t="str">
        <f>'3 priedo 1 lentele'!A155</f>
        <v>2.2.1.1.</v>
      </c>
      <c r="B155" s="245">
        <f>'3 priedo 1 lentele'!B155</f>
        <v>0</v>
      </c>
      <c r="C155" s="244" t="str">
        <f>'3 priedo 1 lentele'!C155</f>
        <v>Priemonė: Bendrojo lavinimo sistemos modernizavimas</v>
      </c>
      <c r="D155" s="244"/>
    </row>
    <row r="156" spans="1:4" ht="168" x14ac:dyDescent="0.25">
      <c r="A156" s="55" t="str">
        <f>'3 priedo 1 lentele'!A156</f>
        <v>2.2.1.1.1</v>
      </c>
      <c r="B156" s="160" t="str">
        <f>'3 priedo 1 lentele'!B156</f>
        <v>R027724-220000-0001</v>
      </c>
      <c r="C156" s="29" t="str">
        <f>'3 priedo 1 lentele'!C156</f>
        <v>Jonavos Jeronimo Ralio gimnazijos atnaujinimas</v>
      </c>
      <c r="D156" s="40" t="s">
        <v>1784</v>
      </c>
    </row>
    <row r="157" spans="1:4" ht="180" x14ac:dyDescent="0.25">
      <c r="A157" s="55" t="str">
        <f>'3 priedo 1 lentele'!A157</f>
        <v>2.2.1.1.2</v>
      </c>
      <c r="B157" s="160" t="str">
        <f>'3 priedo 1 lentele'!B157</f>
        <v>R027724-220000-0002</v>
      </c>
      <c r="C157" s="28" t="str">
        <f>'3 priedo 1 lentele'!C157</f>
        <v>Aleksoto bendrojo ugdymo įstaigos modernizavimas, didinant paslaugų efektyvumą</v>
      </c>
      <c r="D157" s="40" t="s">
        <v>1785</v>
      </c>
    </row>
    <row r="158" spans="1:4" ht="48" x14ac:dyDescent="0.25">
      <c r="A158" s="55" t="str">
        <f>'3 priedo 1 lentele'!A158</f>
        <v>2.2.1.1.3</v>
      </c>
      <c r="B158" s="160" t="str">
        <f>'3 priedo 1 lentele'!B158</f>
        <v>R027724-220000-0003</v>
      </c>
      <c r="C158" s="28" t="str">
        <f>'3 priedo 1 lentele'!C158</f>
        <v xml:space="preserve">Žaliakalnio bendrojo ugdymo įstaigų modernizavimas didinant paslaugų efektyvumą </v>
      </c>
      <c r="D158" s="40" t="s">
        <v>1786</v>
      </c>
    </row>
    <row r="159" spans="1:4" ht="48" x14ac:dyDescent="0.25">
      <c r="A159" s="55" t="str">
        <f>'3 priedo 1 lentele'!A159</f>
        <v>2.2.1.1.4</v>
      </c>
      <c r="B159" s="160" t="str">
        <f>'3 priedo 1 lentele'!B159</f>
        <v>R027000-220000-0001</v>
      </c>
      <c r="C159" s="28" t="str">
        <f>'3 priedo 1 lentele'!C159</f>
        <v>Energijos vartojimo efektyvumo didinimas pastate Draugystės g.14, Girkalnio mstl., Raseinių r. sav. (Girkalnio darželyje, bibliotekoje) ir modernizavimas</v>
      </c>
      <c r="D159" s="40" t="s">
        <v>1748</v>
      </c>
    </row>
    <row r="160" spans="1:4" ht="90" customHeight="1" x14ac:dyDescent="0.25">
      <c r="A160" s="55" t="str">
        <f>'3 priedo 1 lentele'!A160</f>
        <v>2.2.1.1.5</v>
      </c>
      <c r="B160" s="160" t="str">
        <f>'3 priedo 1 lentele'!B160</f>
        <v>R027724-220000-0004</v>
      </c>
      <c r="C160" s="28" t="str">
        <f>'3 priedo 1 lentele'!C160</f>
        <v>Lietuvos sporto universiteto Kėdainių „Aušros“ progimnazijos modernių ir saugių erdvių kūrimas</v>
      </c>
      <c r="D160" s="40" t="s">
        <v>1787</v>
      </c>
    </row>
    <row r="161" spans="1:4" ht="79.5" customHeight="1" x14ac:dyDescent="0.25">
      <c r="A161" s="55" t="str">
        <f>'3 priedo 1 lentele'!A161</f>
        <v>2.2.1.1.6</v>
      </c>
      <c r="B161" s="160" t="str">
        <f>'3 priedo 1 lentele'!B161</f>
        <v>R027724-220000-0005</v>
      </c>
      <c r="C161" s="28" t="str">
        <f>'3 priedo 1 lentele'!C161</f>
        <v>Kaišiadorių Vaclovo Giržado progimnazijos patalpų atnaujinimas</v>
      </c>
      <c r="D161" s="40" t="s">
        <v>1788</v>
      </c>
    </row>
    <row r="162" spans="1:4" x14ac:dyDescent="0.25">
      <c r="A162" s="244" t="str">
        <f>'3 priedo 1 lentele'!A162</f>
        <v>2.2.1.2.</v>
      </c>
      <c r="B162" s="245">
        <f>'3 priedo 1 lentele'!B162</f>
        <v>0</v>
      </c>
      <c r="C162" s="244" t="str">
        <f>'3 priedo 1 lentele'!C162</f>
        <v xml:space="preserve">Priemonė: Ugdymo aplinkų modernizavimas </v>
      </c>
      <c r="D162" s="244"/>
    </row>
    <row r="163" spans="1:4" ht="45.75" customHeight="1" x14ac:dyDescent="0.25">
      <c r="A163" s="55" t="str">
        <f>'3 priedo 1 lentele'!A163</f>
        <v>2.2.1.2.1</v>
      </c>
      <c r="B163" s="160" t="str">
        <f>'3 priedo 1 lentele'!B163</f>
        <v>R027705-230000-0002</v>
      </c>
      <c r="C163" s="28" t="str">
        <f>'3 priedo 1 lentele'!C163</f>
        <v>Kauno lopšelio-darželio „Svirnelis“ modernizavimas didinant paslaugų prieinamumą</v>
      </c>
      <c r="D163" s="40" t="s">
        <v>1789</v>
      </c>
    </row>
    <row r="164" spans="1:4" ht="101.25" customHeight="1" x14ac:dyDescent="0.25">
      <c r="A164" s="55" t="str">
        <f>'3 priedo 1 lentele'!A164</f>
        <v>2.2.1.2.2</v>
      </c>
      <c r="B164" s="160" t="str">
        <f>'3 priedo 1 lentele'!B164</f>
        <v>R027705-230000-0004</v>
      </c>
      <c r="C164" s="28" t="str">
        <f>'3 priedo 1 lentele'!C164</f>
        <v>Kauno Žaliakalnio lopšelio-darželio modernizavimas didinant paslaugų prieinamumą</v>
      </c>
      <c r="D164" s="40" t="s">
        <v>1790</v>
      </c>
    </row>
    <row r="165" spans="1:4" ht="65.25" customHeight="1" x14ac:dyDescent="0.25">
      <c r="A165" s="55" t="str">
        <f>'3 priedo 1 lentele'!A165</f>
        <v>2.2.1.2.3</v>
      </c>
      <c r="B165" s="160" t="str">
        <f>'3 priedo 1 lentele'!B165</f>
        <v>R027705-230000-0005</v>
      </c>
      <c r="C165" s="171" t="str">
        <f>'3 priedo 1 lentele'!C165</f>
        <v>Kėdainių lopšelio - darželio „Žilvitis“ infrastruktūros modernizavimas</v>
      </c>
      <c r="D165" s="171" t="s">
        <v>1733</v>
      </c>
    </row>
    <row r="166" spans="1:4" ht="63.75" customHeight="1" x14ac:dyDescent="0.25">
      <c r="A166" s="55" t="str">
        <f>'3 priedo 1 lentele'!A166</f>
        <v>2.2.1.2.4</v>
      </c>
      <c r="B166" s="160" t="str">
        <f>'3 priedo 1 lentele'!B166</f>
        <v>R027705-230000-0006</v>
      </c>
      <c r="C166" s="171" t="str">
        <f>'3 priedo 1 lentele'!C166</f>
        <v>Kėdainių lopšelio - darželio „Vaikystė“ infrastruktūros modernizavimas</v>
      </c>
      <c r="D166" s="171" t="s">
        <v>1733</v>
      </c>
    </row>
    <row r="167" spans="1:4" ht="25.5" customHeight="1" x14ac:dyDescent="0.25">
      <c r="A167" s="55" t="str">
        <f>'3 priedo 1 lentele'!A167</f>
        <v>2.2.1.2.5</v>
      </c>
      <c r="B167" s="160" t="str">
        <f>'3 priedo 1 lentele'!B167</f>
        <v>R027705-230000-0007</v>
      </c>
      <c r="C167" s="29" t="str">
        <f>'3 priedo 1 lentele'!C167</f>
        <v>Kauno lopšelio-darželio „Boružėlė“ modernizavimas didinant paslaugų prieinamumą</v>
      </c>
      <c r="D167" s="29" t="s">
        <v>1653</v>
      </c>
    </row>
    <row r="168" spans="1:4" ht="24" x14ac:dyDescent="0.25">
      <c r="A168" s="244" t="str">
        <f>'3 priedo 1 lentele'!A168</f>
        <v>2.2.1.3.</v>
      </c>
      <c r="B168" s="245">
        <f>'3 priedo 1 lentele'!B168</f>
        <v>0</v>
      </c>
      <c r="C168" s="244" t="str">
        <f>'3 priedo 1 lentele'!C168</f>
        <v xml:space="preserve">Priemonė: Švietimo, profesinio rengimo, mokslo ir studijų prieinamumo didinimas </v>
      </c>
      <c r="D168" s="244"/>
    </row>
    <row r="169" spans="1:4" ht="72" x14ac:dyDescent="0.25">
      <c r="A169" s="55" t="str">
        <f>'3 priedo 1 lentele'!A169</f>
        <v>2.2.1.3.1.</v>
      </c>
      <c r="B169" s="160" t="str">
        <f>'3 priedo 1 lentele'!B169</f>
        <v>R027705-230000-0008</v>
      </c>
      <c r="C169" s="29" t="str">
        <f>'3 priedo 1 lentele'!C169</f>
        <v>Ikimokyklinio ir priešmokyklinio ugdymo prieinamumo didinimas Birštono savivaldybėje</v>
      </c>
      <c r="D169" s="40" t="s">
        <v>1791</v>
      </c>
    </row>
    <row r="170" spans="1:4" ht="24" x14ac:dyDescent="0.25">
      <c r="A170" s="244" t="str">
        <f>'3 priedo 1 lentele'!A170</f>
        <v>2.2.1.4.</v>
      </c>
      <c r="B170" s="245">
        <f>'3 priedo 1 lentele'!B170</f>
        <v>0</v>
      </c>
      <c r="C170" s="244" t="str">
        <f>'3 priedo 1 lentele'!C170</f>
        <v xml:space="preserve">Priemonė: Universalių daugiafunkcinių centrų steigimas </v>
      </c>
      <c r="D170" s="244"/>
    </row>
    <row r="171" spans="1:4" ht="24" x14ac:dyDescent="0.25">
      <c r="A171" s="55" t="str">
        <f>'3 priedo 1 lentele'!A171</f>
        <v>2.2.1.4.1</v>
      </c>
      <c r="B171" s="160" t="str">
        <f>'3 priedo 1 lentele'!B171</f>
        <v>R027000-222300-0002</v>
      </c>
      <c r="C171" s="28" t="str">
        <f>'3 priedo 1 lentele'!C171</f>
        <v>Universalaus daugiafunkcio centro įkūrimas Mastaičių kaime, Kauno rajono savivaldybėje</v>
      </c>
      <c r="D171" s="40" t="s">
        <v>1748</v>
      </c>
    </row>
    <row r="172" spans="1:4" ht="36" x14ac:dyDescent="0.25">
      <c r="A172" s="244" t="str">
        <f>'3 priedo 1 lentele'!A172</f>
        <v>2.2.1.5.</v>
      </c>
      <c r="B172" s="245">
        <f>'3 priedo 1 lentele'!B172</f>
        <v>0</v>
      </c>
      <c r="C172" s="244" t="str">
        <f>'3 priedo 1 lentele'!C172</f>
        <v>Priemonė: Darbuotojų profesinio parengimo poreikio ir esamų programų duomenų bazės kūrimas  ir vystymas</v>
      </c>
      <c r="D172" s="244"/>
    </row>
    <row r="173" spans="1:4" ht="24" x14ac:dyDescent="0.25">
      <c r="A173" s="244" t="str">
        <f>'3 priedo 1 lentele'!A173</f>
        <v>2.2.1.6.</v>
      </c>
      <c r="B173" s="245">
        <f>'3 priedo 1 lentele'!B173</f>
        <v>0</v>
      </c>
      <c r="C173" s="244" t="str">
        <f>'3 priedo 1 lentele'!C173</f>
        <v>Priemonė: Karjeros ugdymo programos plėtra bendrojo lavinimo mokyklose</v>
      </c>
      <c r="D173" s="244"/>
    </row>
    <row r="174" spans="1:4" ht="24" x14ac:dyDescent="0.25">
      <c r="A174" s="234" t="str">
        <f>'3 priedo 1 lentele'!A174</f>
        <v>2.2.2</v>
      </c>
      <c r="B174" s="233">
        <f>'3 priedo 1 lentele'!B174</f>
        <v>0</v>
      </c>
      <c r="C174" s="234" t="str">
        <f>'3 priedo 1 lentele'!C174</f>
        <v>Uždavinys: Renovuoti ir modernizuoti švietimo, ugdymo įstaigas ir jų infrastruktūrą</v>
      </c>
      <c r="D174" s="234"/>
    </row>
    <row r="175" spans="1:4" ht="36" x14ac:dyDescent="0.25">
      <c r="A175" s="244" t="str">
        <f>'3 priedo 1 lentele'!A175</f>
        <v>2.2.2.1.</v>
      </c>
      <c r="B175" s="245">
        <f>'3 priedo 1 lentele'!B175</f>
        <v>0</v>
      </c>
      <c r="C175" s="244" t="str">
        <f>'3 priedo 1 lentele'!C175</f>
        <v>Priemonė: Švietimo įstaigų pastatų statyba, renovacija ir modernizacija bei jų infrastruktūros plėtra</v>
      </c>
      <c r="D175" s="244"/>
    </row>
    <row r="176" spans="1:4" ht="108" x14ac:dyDescent="0.25">
      <c r="A176" s="55" t="str">
        <f>'3 priedo 1 lentele'!A176</f>
        <v>2.2.2.1.1</v>
      </c>
      <c r="B176" s="160" t="str">
        <f>'3 priedo 1 lentele'!B176</f>
        <v>R027705-230000-0009</v>
      </c>
      <c r="C176" s="29" t="str">
        <f>'3 priedo 1 lentele'!C176</f>
        <v>Ugdymo prieinamumo didinimas Kaišiadorių lopšelyje-darželyje „Spindulys“</v>
      </c>
      <c r="D176" s="40" t="s">
        <v>1792</v>
      </c>
    </row>
    <row r="177" spans="1:4" ht="24" x14ac:dyDescent="0.25">
      <c r="A177" s="55" t="str">
        <f>'3 priedo 1 lentele'!A177</f>
        <v>2.2.2.1.2</v>
      </c>
      <c r="B177" s="160" t="str">
        <f>'3 priedo 1 lentele'!B177</f>
        <v>R02ZM07-220000-0001</v>
      </c>
      <c r="C177" s="23" t="str">
        <f>'3 priedo 1 lentele'!C177</f>
        <v>Šveicarijos pagrindinės mokyklos pritaikymas bendruomenės poreikiams</v>
      </c>
      <c r="D177" s="40" t="s">
        <v>1748</v>
      </c>
    </row>
    <row r="178" spans="1:4" ht="199.5" customHeight="1" x14ac:dyDescent="0.25">
      <c r="A178" s="55" t="str">
        <f>'3 priedo 1 lentele'!A178</f>
        <v>2.2.2.1.3</v>
      </c>
      <c r="B178" s="160" t="str">
        <f>'3 priedo 1 lentele'!B178</f>
        <v>R027705-230000-0010</v>
      </c>
      <c r="C178" s="29" t="str">
        <f>'3 priedo 1 lentele'!C178</f>
        <v>Jonavos vaikų mokyklos-darželio „Bitutė“ atnaujinimas</v>
      </c>
      <c r="D178" s="40" t="s">
        <v>1793</v>
      </c>
    </row>
    <row r="179" spans="1:4" ht="213" customHeight="1" x14ac:dyDescent="0.25">
      <c r="A179" s="55" t="str">
        <f>'3 priedo 1 lentele'!A179</f>
        <v>2.2.2.1.4</v>
      </c>
      <c r="B179" s="160" t="str">
        <f>'3 priedo 1 lentele'!B179</f>
        <v>R027724-220000-0006</v>
      </c>
      <c r="C179" s="19" t="str">
        <f>'3 priedo 1 lentele'!C179</f>
        <v>Raseinių miesto bendrojo ugdymo įstaigų efektyvumo didinimas</v>
      </c>
      <c r="D179" s="40" t="s">
        <v>1794</v>
      </c>
    </row>
    <row r="180" spans="1:4" ht="36" x14ac:dyDescent="0.25">
      <c r="A180" s="55" t="str">
        <f>'3 priedo 1 lentele'!A180</f>
        <v>2.2.2.1.5</v>
      </c>
      <c r="B180" s="160" t="str">
        <f>'3 priedo 1 lentele'!B180</f>
        <v>R027705-230000-0011</v>
      </c>
      <c r="C180" s="162" t="str">
        <f>'3 priedo 1 lentele'!C180</f>
        <v>Ikimokyklinio ir priešmokyklinio ugdymo prieinamumo didinimas Raseinių rajone (Ariogalos lopšelyje - darželyje)</v>
      </c>
      <c r="D180" s="162" t="s">
        <v>1734</v>
      </c>
    </row>
    <row r="181" spans="1:4" ht="24" x14ac:dyDescent="0.25">
      <c r="A181" s="55" t="str">
        <f>'3 priedo 1 lentele'!A181</f>
        <v>2.2.2.1.6</v>
      </c>
      <c r="B181" s="160" t="str">
        <f>'3 priedo 1 lentele'!B181</f>
        <v>R027-220000-0001</v>
      </c>
      <c r="C181" s="34" t="str">
        <f>'3 priedo 1 lentele'!C181</f>
        <v>Raseinių Šaltinio progimnazijos pastato Raseiniuose, Ateities g. 23, rekonstravimas</v>
      </c>
      <c r="D181" s="40" t="s">
        <v>1748</v>
      </c>
    </row>
    <row r="182" spans="1:4" ht="24" x14ac:dyDescent="0.25">
      <c r="A182" s="55" t="str">
        <f>'3 priedo 1 lentele'!A182</f>
        <v>2.2.2.1.7</v>
      </c>
      <c r="B182" s="160" t="str">
        <f>'3 priedo 1 lentele'!B182</f>
        <v>R028-220000-0001</v>
      </c>
      <c r="C182" s="34" t="str">
        <f>'3 priedo 1 lentele'!C182</f>
        <v>Raseinių rajono Šiluvos gimnazijos pastato Šiluvoje, Jurgučio a. 6, rekonstrvimas</v>
      </c>
      <c r="D182" s="40" t="s">
        <v>1748</v>
      </c>
    </row>
    <row r="183" spans="1:4" ht="24" x14ac:dyDescent="0.25">
      <c r="A183" s="55" t="str">
        <f>'3 priedo 1 lentele'!A183</f>
        <v>2.2.2.1.8</v>
      </c>
      <c r="B183" s="160" t="str">
        <f>'3 priedo 1 lentele'!B183</f>
        <v>R027000-220000-0003</v>
      </c>
      <c r="C183" s="34" t="str">
        <f>'3 priedo 1 lentele'!C183</f>
        <v>Sporto aikštės įrengimas šalia Prezidento Jono Žemaičio gimnazijos</v>
      </c>
      <c r="D183" s="40" t="s">
        <v>1748</v>
      </c>
    </row>
    <row r="184" spans="1:4" ht="36" x14ac:dyDescent="0.25">
      <c r="A184" s="55" t="str">
        <f>'3 priedo 1 lentele'!A184</f>
        <v>2.2.2.1.9</v>
      </c>
      <c r="B184" s="160" t="str">
        <f>'3 priedo 1 lentele'!B184</f>
        <v>R02C000-220000-0001</v>
      </c>
      <c r="C184" s="34" t="str">
        <f>'3 priedo 1 lentele'!C184</f>
        <v>Raseinių r. Žaiginio Pranciškaus Šivickio mokyklos-daugiafunkcio centro sporto salės kapitalinis remontas</v>
      </c>
      <c r="D184" s="40" t="s">
        <v>1748</v>
      </c>
    </row>
    <row r="185" spans="1:4" ht="24" x14ac:dyDescent="0.25">
      <c r="A185" s="55" t="str">
        <f>'3 priedo 1 lentele'!A185</f>
        <v>2.2.2.1.10</v>
      </c>
      <c r="B185" s="160" t="str">
        <f>'3 priedo 1 lentele'!B185</f>
        <v>R02C000-220000-0002</v>
      </c>
      <c r="C185" s="34" t="str">
        <f>'3 priedo 1 lentele'!C185</f>
        <v>Raseinių Viktoro Petkaus pagrindinės mokyklos sporto infrastruktūros gerinimas</v>
      </c>
      <c r="D185" s="40" t="s">
        <v>1748</v>
      </c>
    </row>
    <row r="186" spans="1:4" ht="24" x14ac:dyDescent="0.25">
      <c r="A186" s="55" t="str">
        <f>'3 priedo 1 lentele'!A186</f>
        <v>2.2.2.1.11</v>
      </c>
      <c r="B186" s="160" t="str">
        <f>'3 priedo 1 lentele'!B186</f>
        <v>R027000-220000-0004</v>
      </c>
      <c r="C186" s="19" t="str">
        <f>'3 priedo 1 lentele'!C186</f>
        <v>Raseinių r. Ariogalos gimnazijos pastato, esančio Ariogaloje, Melioratorių g. 9, kapitalinis remontas</v>
      </c>
      <c r="D186" s="40" t="s">
        <v>1748</v>
      </c>
    </row>
    <row r="187" spans="1:4" ht="24" x14ac:dyDescent="0.25">
      <c r="A187" s="55" t="str">
        <f>'3 priedo 1 lentele'!A187</f>
        <v>2.2.2.1.12</v>
      </c>
      <c r="B187" s="160" t="str">
        <f>'3 priedo 1 lentele'!B187</f>
        <v>R027000-220000-0005</v>
      </c>
      <c r="C187" s="28" t="str">
        <f>'3 priedo 1 lentele'!C187</f>
        <v>Raseinių r. Ariogalos gimnazijos sporto stadiono atnaujinimas</v>
      </c>
      <c r="D187" s="40" t="s">
        <v>1748</v>
      </c>
    </row>
    <row r="188" spans="1:4" ht="72" x14ac:dyDescent="0.25">
      <c r="A188" s="55" t="str">
        <f>'3 priedo 1 lentele'!A188</f>
        <v>2.2.2.1.13</v>
      </c>
      <c r="B188" s="160" t="str">
        <f>'3 priedo 1 lentele'!B188</f>
        <v>R027724-220000-0007</v>
      </c>
      <c r="C188" s="28" t="str">
        <f>'3 priedo 1 lentele'!C188</f>
        <v>Prienų r. Veiverių Tomo Žilinsko gimnazijos atnaujinimas</v>
      </c>
      <c r="D188" s="40" t="s">
        <v>1795</v>
      </c>
    </row>
    <row r="189" spans="1:4" ht="108" x14ac:dyDescent="0.25">
      <c r="A189" s="55" t="str">
        <f>'3 priedo 1 lentele'!A189</f>
        <v>2.2.2.1.14</v>
      </c>
      <c r="B189" s="160" t="str">
        <f>'3 priedo 1 lentele'!B189</f>
        <v>R027724-220000-0008</v>
      </c>
      <c r="C189" s="28" t="str">
        <f>'3 priedo 1 lentele'!C189</f>
        <v>Kauno r. Piliuonos gimnazijos modernizavimas</v>
      </c>
      <c r="D189" s="40" t="s">
        <v>1796</v>
      </c>
    </row>
    <row r="190" spans="1:4" ht="48" x14ac:dyDescent="0.25">
      <c r="A190" s="55" t="str">
        <f>'3 priedo 1 lentele'!A190</f>
        <v>2.2.2.1.15</v>
      </c>
      <c r="B190" s="160" t="str">
        <f>'3 priedo 1 lentele'!B190</f>
        <v>R027724-220000-0009</v>
      </c>
      <c r="C190" s="28" t="str">
        <f>'3 priedo 1 lentele'!C190</f>
        <v>Ugdymo kokybės gerinimas Birštono gimnazijoje</v>
      </c>
      <c r="D190" s="40" t="s">
        <v>1797</v>
      </c>
    </row>
    <row r="191" spans="1:4" ht="48" x14ac:dyDescent="0.25">
      <c r="A191" s="55" t="str">
        <f>'3 priedo 1 lentele'!A191</f>
        <v>2.2.2.1.16</v>
      </c>
      <c r="B191" s="160" t="str">
        <f>'3 priedo 1 lentele'!B191</f>
        <v>R027705-230000-0012</v>
      </c>
      <c r="C191" s="29" t="str">
        <f>'3 priedo 1 lentele'!C191</f>
        <v>Kauno r. Raudondvario Anelės ir Augustino Kriauzų mokyklos-darželio infrastruktūros modernizavimas</v>
      </c>
      <c r="D191" s="40" t="s">
        <v>1798</v>
      </c>
    </row>
    <row r="192" spans="1:4" ht="60" x14ac:dyDescent="0.25">
      <c r="A192" s="55" t="str">
        <f>'3 priedo 1 lentele'!A192</f>
        <v>2.2.2.1.17</v>
      </c>
      <c r="B192" s="160" t="str">
        <f>'3 priedo 1 lentele'!B192</f>
        <v>R027705-230000-0013</v>
      </c>
      <c r="C192" s="162" t="str">
        <f>'3 priedo 1 lentele'!C192</f>
        <v>Prienų lopšelio-darželio „Saulutė“ modernizavimas didinant paslaugų prieinamumą</v>
      </c>
      <c r="D192" s="162" t="s">
        <v>1696</v>
      </c>
    </row>
    <row r="193" spans="1:4" ht="60" x14ac:dyDescent="0.25">
      <c r="A193" s="519" t="str">
        <f>'3 priedo 1 lentele'!A193</f>
        <v>2.2.2.1.18</v>
      </c>
      <c r="B193" s="490" t="str">
        <f>'3 priedo 1 lentele'!B193</f>
        <v>R027705-230000-2222</v>
      </c>
      <c r="C193" s="516" t="str">
        <f>'3 priedo 1 lentele'!C193</f>
        <v>Prienų lopšelio-darželio „Gintarėlis“ dviejų grupių infrastruktūros modernizavimas ir aprūpinimas priemonėmis</v>
      </c>
      <c r="D193" s="516" t="s">
        <v>2214</v>
      </c>
    </row>
    <row r="194" spans="1:4" ht="36" x14ac:dyDescent="0.25">
      <c r="A194" s="519" t="str">
        <f>'3 priedo 1 lentele'!A194</f>
        <v>2.2.2.1.19</v>
      </c>
      <c r="B194" s="490" t="str">
        <f>'3 priedo 1 lentele'!B194</f>
        <v>R027705-230000-2223</v>
      </c>
      <c r="C194" s="516" t="str">
        <f>'3 priedo 1 lentele'!C194</f>
        <v>Kauno r. Zapyškio pagrindinės mokyklos pastato, esančio Šviesos g. 16, Kluoniškių k., infrastruktūros modernizavimas</v>
      </c>
      <c r="D194" s="516" t="s">
        <v>2220</v>
      </c>
    </row>
    <row r="195" spans="1:4" ht="24" x14ac:dyDescent="0.25">
      <c r="A195" s="234" t="str">
        <f>'3 priedo 1 lentele'!A195</f>
        <v>2.2.3.</v>
      </c>
      <c r="B195" s="241">
        <f>'3 priedo 1 lentele'!B195</f>
        <v>0</v>
      </c>
      <c r="C195" s="234" t="str">
        <f>'3 priedo 1 lentele'!C195</f>
        <v>Uždavinys: Kurti ir tobulinti mokymąsi visą gyvenimą ir skatinti kvalifikacijos kėlimą</v>
      </c>
      <c r="D195" s="234"/>
    </row>
    <row r="196" spans="1:4" ht="153.75" customHeight="1" x14ac:dyDescent="0.25">
      <c r="A196" s="244" t="str">
        <f>'3 priedo 1 lentele'!A196</f>
        <v>2.2.3.1.</v>
      </c>
      <c r="B196" s="252">
        <f>'3 priedo 1 lentele'!B196</f>
        <v>0</v>
      </c>
      <c r="C196" s="244" t="str">
        <f>'3 priedo 1 lentele'!C196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6" s="244"/>
    </row>
    <row r="197" spans="1:4" ht="96.75" customHeight="1" x14ac:dyDescent="0.25">
      <c r="A197" s="55" t="str">
        <f>'3 priedo 1 lentele'!A197</f>
        <v>2.2.3.1.1</v>
      </c>
      <c r="B197" s="160" t="str">
        <f>'3 priedo 1 lentele'!B197</f>
        <v>R029920-490000-0001</v>
      </c>
      <c r="C197" s="19" t="str">
        <f>'3 priedo 1 lentele'!C197</f>
        <v>Paslaugų ir asmenų aptarnavimo kokybės gerinimas Kauno miesto savivaldybėje</v>
      </c>
      <c r="D197" s="19" t="s">
        <v>1643</v>
      </c>
    </row>
    <row r="198" spans="1:4" ht="96" x14ac:dyDescent="0.25">
      <c r="A198" s="55" t="str">
        <f>'3 priedo 1 lentele'!A198</f>
        <v>2.2.3.1.2</v>
      </c>
      <c r="B198" s="160" t="str">
        <f>'3 priedo 1 lentele'!B198</f>
        <v>R029920-490000-0002</v>
      </c>
      <c r="C198" s="19" t="str">
        <f>'3 priedo 1 lentele'!C198</f>
        <v>Paslaugų ir asmenų aptarnavimo kokybės gerinimas Kėdainių rajono savivaldybėje</v>
      </c>
      <c r="D198" s="40" t="s">
        <v>1799</v>
      </c>
    </row>
    <row r="199" spans="1:4" ht="192" x14ac:dyDescent="0.25">
      <c r="A199" s="55" t="str">
        <f>'3 priedo 1 lentele'!A199</f>
        <v>2.2.3.1.3</v>
      </c>
      <c r="B199" s="160" t="str">
        <f>'3 priedo 1 lentele'!B199</f>
        <v>R029920-490000-0003</v>
      </c>
      <c r="C199" s="19" t="str">
        <f>'3 priedo 1 lentele'!C199</f>
        <v>Paslaugų ir asmenų aptarnavimo kokybės gerinimas Jonavos rajono savivaldybės viešojoje bibliotekoje ir Jonavos rajono savivaldybės administracijoje</v>
      </c>
      <c r="D199" s="40" t="s">
        <v>1800</v>
      </c>
    </row>
    <row r="200" spans="1:4" ht="108" x14ac:dyDescent="0.25">
      <c r="A200" s="55" t="str">
        <f>'3 priedo 1 lentele'!A200</f>
        <v>2.2.3.1.4</v>
      </c>
      <c r="B200" s="160" t="str">
        <f>'3 priedo 1 lentele'!B200</f>
        <v>R029920-490000-0005</v>
      </c>
      <c r="C200" s="19" t="str">
        <f>'3 priedo 1 lentele'!C200</f>
        <v>Paslaugų ir asmenų aptarnavimo kokybės gerinimas Kaišiadorių rajono savivaldybėje</v>
      </c>
      <c r="D200" s="40" t="s">
        <v>1801</v>
      </c>
    </row>
    <row r="201" spans="1:4" ht="24" x14ac:dyDescent="0.25">
      <c r="A201" s="244" t="str">
        <f>'3 priedo 1 lentele'!A201</f>
        <v>2.2.3.2.</v>
      </c>
      <c r="B201" s="252">
        <f>'3 priedo 1 lentele'!B201</f>
        <v>0</v>
      </c>
      <c r="C201" s="244" t="str">
        <f>'3 priedo 1 lentele'!C201</f>
        <v>Priemonė: Gyventojų švietimo programos mokymasis visą gyvenimą  įgyvendinimas</v>
      </c>
      <c r="D201" s="244"/>
    </row>
    <row r="202" spans="1:4" ht="24" x14ac:dyDescent="0.25">
      <c r="A202" s="212" t="str">
        <f>'3 priedo 1 lentele'!A202</f>
        <v>2.2.4</v>
      </c>
      <c r="B202" s="213">
        <f>'3 priedo 1 lentele'!B202</f>
        <v>0</v>
      </c>
      <c r="C202" s="212" t="str">
        <f>'3 priedo 1 lentele'!C202</f>
        <v>Uždavinys: Skatinti neformalaus švietimo iniciatyvas</v>
      </c>
      <c r="D202" s="212"/>
    </row>
    <row r="203" spans="1:4" ht="48" x14ac:dyDescent="0.25">
      <c r="A203" s="244" t="str">
        <f>'3 priedo 1 lentele'!A203</f>
        <v>2.2.4.1.</v>
      </c>
      <c r="B203" s="252">
        <f>'3 priedo 1 lentele'!B203</f>
        <v>0</v>
      </c>
      <c r="C203" s="244" t="str">
        <f>'3 priedo 1 lentele'!C203</f>
        <v>Priemonė: Neformaliojo švietimo įstaigų plėtra, apimanti esamų pastatų renovavimą ir naujų statybą, bei jų teikiamų paslaugų kokybės gerinimas.</v>
      </c>
      <c r="D203" s="244"/>
    </row>
    <row r="204" spans="1:4" ht="96" x14ac:dyDescent="0.25">
      <c r="A204" s="29" t="str">
        <f>'3 priedo 1 lentele'!A204</f>
        <v>2.2.4.1.1</v>
      </c>
      <c r="B204" s="160" t="str">
        <f>'3 priedo 1 lentele'!B204</f>
        <v>R027725-500000-0001</v>
      </c>
      <c r="C204" s="29" t="str">
        <f>'3 priedo 1 lentele'!C204</f>
        <v>Neformaliojo švietimo infrastruktūros tobulinimas Jonavoje</v>
      </c>
      <c r="D204" s="40" t="s">
        <v>1802</v>
      </c>
    </row>
    <row r="205" spans="1:4" ht="60" x14ac:dyDescent="0.25">
      <c r="A205" s="29" t="str">
        <f>'3 priedo 1 lentele'!A205</f>
        <v>2.2.4.1.2</v>
      </c>
      <c r="B205" s="160" t="str">
        <f>'3 priedo 1 lentele'!B205</f>
        <v>R027725-240000-0002</v>
      </c>
      <c r="C205" s="19" t="str">
        <f>'3 priedo 1 lentele'!C205</f>
        <v>Neformaliojo ugdymosi galimybių didinimas modernizuojant Raseinių kūno kultūros ir sporto centrą</v>
      </c>
      <c r="D205" s="40" t="s">
        <v>1805</v>
      </c>
    </row>
    <row r="206" spans="1:4" ht="24" x14ac:dyDescent="0.25">
      <c r="A206" s="29" t="str">
        <f>'3 priedo 1 lentele'!A206</f>
        <v>2.2.4.1.3</v>
      </c>
      <c r="B206" s="160" t="str">
        <f>'3 priedo 1 lentele'!B206</f>
        <v>R027725-240000-1000</v>
      </c>
      <c r="C206" s="19" t="str">
        <f>'3 priedo 1 lentele'!C206</f>
        <v xml:space="preserve">Kauno Algio Žikevičiaus saugaus vaiko mokyklos infrastruktūros tobulinimas </v>
      </c>
      <c r="D206" s="19" t="s">
        <v>1635</v>
      </c>
    </row>
    <row r="207" spans="1:4" ht="162.75" customHeight="1" x14ac:dyDescent="0.25">
      <c r="A207" s="29" t="str">
        <f>'3 priedo 1 lentele'!A207</f>
        <v>2.2.4.1.4</v>
      </c>
      <c r="B207" s="160" t="str">
        <f>'3 priedo 1 lentele'!B207</f>
        <v>R027725-240000-0004</v>
      </c>
      <c r="C207" s="23" t="str">
        <f>'3 priedo 1 lentele'!C207</f>
        <v xml:space="preserve">Žaliakalnio švietimo įstaigų modernizavimas, plėtojant vaikų ir jaunimo neformalaus ugdymo galimybes </v>
      </c>
      <c r="D207" s="40" t="s">
        <v>1806</v>
      </c>
    </row>
    <row r="208" spans="1:4" ht="96" x14ac:dyDescent="0.25">
      <c r="A208" s="29" t="str">
        <f>'3 priedo 1 lentele'!A208</f>
        <v>2.2.4.1.5</v>
      </c>
      <c r="B208" s="160" t="str">
        <f>'3 priedo 1 lentele'!B208</f>
        <v>R027725-240000-0005</v>
      </c>
      <c r="C208" s="23" t="str">
        <f>'3 priedo 1 lentele'!C208</f>
        <v xml:space="preserve">Susietos teritorijos (centro) įstaigų modernizavimas, plėtojant vaikų ir jaunimo neformalaus ugdymo galimybes </v>
      </c>
      <c r="D208" s="40" t="s">
        <v>1807</v>
      </c>
    </row>
    <row r="209" spans="1:4" ht="96" x14ac:dyDescent="0.25">
      <c r="A209" s="55" t="str">
        <f>'3 priedo 1 lentele'!A209</f>
        <v>2.2.4.1.6</v>
      </c>
      <c r="B209" s="160" t="str">
        <f>'3 priedo 1 lentele'!B209</f>
        <v>R027725-240000-0007</v>
      </c>
      <c r="C209" s="23" t="str">
        <f>'3 priedo 1 lentele'!C209</f>
        <v>Neformaliojo švietimo infrastruktūros tobulinimas Kaišiadorių rajone</v>
      </c>
      <c r="D209" s="40" t="s">
        <v>1804</v>
      </c>
    </row>
    <row r="210" spans="1:4" ht="60" x14ac:dyDescent="0.25">
      <c r="A210" s="55" t="str">
        <f>'3 priedo 1 lentele'!A210</f>
        <v>2.2.4.1.7</v>
      </c>
      <c r="B210" s="160" t="str">
        <f>'3 priedo 1 lentele'!B210</f>
        <v>R027725-240000-0008</v>
      </c>
      <c r="C210" s="23" t="str">
        <f>'3 priedo 1 lentele'!C210</f>
        <v>Neformaliojo švietimo infrastruktūros tobulinimas Kauno rajono savivaldybėje</v>
      </c>
      <c r="D210" s="40" t="s">
        <v>1803</v>
      </c>
    </row>
    <row r="211" spans="1:4" ht="96" x14ac:dyDescent="0.25">
      <c r="A211" s="55" t="str">
        <f>'3 priedo 1 lentele'!A211</f>
        <v>2.2.4.1.8</v>
      </c>
      <c r="B211" s="160" t="str">
        <f>'3 priedo 1 lentele'!B211</f>
        <v>R027725-240000-0009</v>
      </c>
      <c r="C211" s="23" t="str">
        <f>'3 priedo 1 lentele'!C211</f>
        <v>Neformaliojo vaikų švietimo infrastruktūros gerinimas Prienų mieste</v>
      </c>
      <c r="D211" s="40" t="s">
        <v>1808</v>
      </c>
    </row>
    <row r="212" spans="1:4" ht="48" x14ac:dyDescent="0.25">
      <c r="A212" s="55" t="str">
        <f>'3 priedo 1 lentele'!A212</f>
        <v>2.2.4.1.9</v>
      </c>
      <c r="B212" s="160" t="str">
        <f>'3 priedo 1 lentele'!B212</f>
        <v>R027725-240000-0010</v>
      </c>
      <c r="C212" s="23" t="str">
        <f>'3 priedo 1 lentele'!C212</f>
        <v>Neformalaus švietimo infrastruktūros tobulinimas Birštono savivaldybėje</v>
      </c>
      <c r="D212" s="40" t="s">
        <v>1809</v>
      </c>
    </row>
    <row r="213" spans="1:4" ht="144" x14ac:dyDescent="0.25">
      <c r="A213" s="55" t="str">
        <f>'3 priedo 1 lentele'!A213</f>
        <v>2.2.4.1.10</v>
      </c>
      <c r="B213" s="272" t="str">
        <f>'3 priedo 1 lentele'!B213</f>
        <v>R027725-240000-0011</v>
      </c>
      <c r="C213" s="23" t="str">
        <f>'3 priedo 1 lentele'!C213</f>
        <v>Kėdainių sporto centro infrastruktūros (Parko g. 4, Vilainiai) tobulinimas</v>
      </c>
      <c r="D213" s="40" t="s">
        <v>1810</v>
      </c>
    </row>
    <row r="214" spans="1:4" ht="47.25" customHeight="1" x14ac:dyDescent="0.25">
      <c r="A214" s="55" t="str">
        <f>'3 priedo 1 lentele'!A214</f>
        <v>2.2.4.1.11</v>
      </c>
      <c r="B214" s="272" t="str">
        <f>'3 priedo 1 lentele'!B214</f>
        <v>R027725-240000-1001</v>
      </c>
      <c r="C214" s="23" t="str">
        <f>'3 priedo 1 lentele'!C214</f>
        <v>Kauno 1-osios muzikos mokyklos infrastruktūros tobulinimas</v>
      </c>
      <c r="D214" s="23" t="s">
        <v>2065</v>
      </c>
    </row>
    <row r="215" spans="1:4" ht="36" x14ac:dyDescent="0.25">
      <c r="A215" s="244" t="str">
        <f>'3 priedo 1 lentele'!A215</f>
        <v>2.2.4.2.</v>
      </c>
      <c r="B215" s="252">
        <f>'3 priedo 1 lentele'!B215</f>
        <v>0</v>
      </c>
      <c r="C215" s="244" t="str">
        <f>'3 priedo 1 lentele'!C215</f>
        <v>Priemonė: Jaunimo neformalaus mokymo, užimtumo centrų kūrimas, privačių neformalaus švietimo iniciatyvų skatinimas</v>
      </c>
      <c r="D215" s="244"/>
    </row>
    <row r="216" spans="1:4" ht="24" x14ac:dyDescent="0.25">
      <c r="A216" s="223" t="str">
        <f>'3 priedo 1 lentele'!A216</f>
        <v>2.3</v>
      </c>
      <c r="B216" s="229">
        <f>'3 priedo 1 lentele'!B216</f>
        <v>0</v>
      </c>
      <c r="C216" s="223" t="str">
        <f>'3 priedo 1 lentele'!C216</f>
        <v>Tikslas: Užtikrinti teikiamų socialinių paslaugų prieinamumą</v>
      </c>
      <c r="D216" s="223"/>
    </row>
    <row r="217" spans="1:4" ht="48" x14ac:dyDescent="0.25">
      <c r="A217" s="212" t="str">
        <f>'3 priedo 1 lentele'!A217</f>
        <v>2.3.1</v>
      </c>
      <c r="B217" s="213">
        <f>'3 priedo 1 lentele'!B217</f>
        <v>0</v>
      </c>
      <c r="C217" s="212" t="str">
        <f>'3 priedo 1 lentele'!C217</f>
        <v>Uždavinys: Plėtoti socialines paslaugas, skirtas socialiai pažeidžiamų grupių asmenų integravimui į regiono socialinį ir ekonominį gyvenimą</v>
      </c>
      <c r="D217" s="212"/>
    </row>
    <row r="218" spans="1:4" ht="48" x14ac:dyDescent="0.25">
      <c r="A218" s="244" t="str">
        <f>'3 priedo 1 lentele'!A218</f>
        <v>2.3.1.1.</v>
      </c>
      <c r="B218" s="252">
        <f>'3 priedo 1 lentele'!B218</f>
        <v>0</v>
      </c>
      <c r="C218" s="244" t="str">
        <f>'3 priedo 1 lentele'!C218</f>
        <v xml:space="preserve">Priemonė: Laikinojo apgyvendinimo ir nakvynės namų infrastruktūros bei paslaugų modernizavimas ir plėtra, pastatų renovavimas </v>
      </c>
      <c r="D218" s="244"/>
    </row>
    <row r="219" spans="1:4" ht="60" x14ac:dyDescent="0.25">
      <c r="A219" s="55" t="str">
        <f>'3 priedo 1 lentele'!A219</f>
        <v>2.3.1.1.1</v>
      </c>
      <c r="B219" s="160" t="str">
        <f>'3 priedo 1 lentele'!B219</f>
        <v>R024407-270000-0001</v>
      </c>
      <c r="C219" s="23" t="str">
        <f>'3 priedo 1 lentele'!C219</f>
        <v>Socialinių paslaugų kokybės gerinimas ir paslaugų plėtra Kaišiadorių rajono savivaldybėje</v>
      </c>
      <c r="D219" s="40" t="s">
        <v>1811</v>
      </c>
    </row>
    <row r="220" spans="1:4" ht="36" x14ac:dyDescent="0.25">
      <c r="A220" s="244" t="str">
        <f>'3 priedo 1 lentele'!A220</f>
        <v>2.3.1.2.</v>
      </c>
      <c r="B220" s="252">
        <f>'3 priedo 1 lentele'!B220</f>
        <v>0</v>
      </c>
      <c r="C220" s="244" t="str">
        <f>'3 priedo 1 lentele'!C220</f>
        <v>Priemonė: Senelių globos ir kartos namų  statyba,  renovavimas ir esamos infrastruktūros modernizavimas</v>
      </c>
      <c r="D220" s="244"/>
    </row>
    <row r="221" spans="1:4" ht="24" x14ac:dyDescent="0.25">
      <c r="A221" s="55" t="str">
        <f>'3 priedo 1 lentele'!A221</f>
        <v>2.3.1.2.1</v>
      </c>
      <c r="B221" s="160" t="str">
        <f>'3 priedo 1 lentele'!B221</f>
        <v>R024407-270000-0002</v>
      </c>
      <c r="C221" s="29" t="str">
        <f>'3 priedo 1 lentele'!C221</f>
        <v>Jonavos globos namų atnaujinimas</v>
      </c>
      <c r="D221" s="29" t="s">
        <v>1735</v>
      </c>
    </row>
    <row r="222" spans="1:4" ht="60" x14ac:dyDescent="0.25">
      <c r="A222" s="55" t="str">
        <f>'3 priedo 1 lentele'!A222</f>
        <v>2.3.1.2.2</v>
      </c>
      <c r="B222" s="160" t="str">
        <f>'3 priedo 1 lentele'!B222</f>
        <v>R024407-270000-0003</v>
      </c>
      <c r="C222" s="19" t="str">
        <f>'3 priedo 1 lentele'!C222</f>
        <v>Socialinės priežiūros paslaugų plėtra Raseinių rajono savivaldybėje</v>
      </c>
      <c r="D222" s="40" t="s">
        <v>1812</v>
      </c>
    </row>
    <row r="223" spans="1:4" ht="72" x14ac:dyDescent="0.25">
      <c r="A223" s="55" t="str">
        <f>'3 priedo 1 lentele'!A223</f>
        <v>2.3.1.2.3</v>
      </c>
      <c r="B223" s="160" t="str">
        <f>'3 priedo 1 lentele'!B223</f>
        <v>R024407-270000-0004</v>
      </c>
      <c r="C223" s="23" t="str">
        <f>'3 priedo 1 lentele'!C223</f>
        <v>Kauno kartų namų (Sąjungos a. 13A) infrastruktūros modernizavimas ir pritaikymas senyvo amžiaus asmenims</v>
      </c>
      <c r="D223" s="40" t="s">
        <v>1813</v>
      </c>
    </row>
    <row r="224" spans="1:4" ht="108" x14ac:dyDescent="0.25">
      <c r="A224" s="55" t="str">
        <f>'3 priedo 1 lentele'!A224</f>
        <v>2.3.1.2.4</v>
      </c>
      <c r="B224" s="160" t="str">
        <f>'3 priedo 1 lentele'!B224</f>
        <v>R024407-270000-0005</v>
      </c>
      <c r="C224" s="23" t="str">
        <f>'3 priedo 1 lentele'!C224</f>
        <v>Socialinių paslaugų infrastruktūros plėtra Kauno rajone</v>
      </c>
      <c r="D224" s="40" t="s">
        <v>1814</v>
      </c>
    </row>
    <row r="225" spans="1:4" ht="96" x14ac:dyDescent="0.25">
      <c r="A225" s="55" t="str">
        <f>'3 priedo 1 lentele'!A225</f>
        <v>2.3.1.2.5</v>
      </c>
      <c r="B225" s="160" t="str">
        <f>'3 priedo 1 lentele'!B225</f>
        <v>R024407-270000-0006</v>
      </c>
      <c r="C225" s="23" t="str">
        <f>'3 priedo 1 lentele'!C225</f>
        <v>Josvainių socialinio ir ugdymo centro atnaujinimas bei savarankiško gyvenimo namų jame įkūrimas</v>
      </c>
      <c r="D225" s="40" t="s">
        <v>1815</v>
      </c>
    </row>
    <row r="226" spans="1:4" ht="48" x14ac:dyDescent="0.25">
      <c r="A226" s="244" t="str">
        <f>'3 priedo 1 lentele'!A226</f>
        <v>2.3.1.3.</v>
      </c>
      <c r="B226" s="252">
        <f>'3 priedo 1 lentele'!B226</f>
        <v>0</v>
      </c>
      <c r="C226" s="244" t="str">
        <f>'3 priedo 1 lentele'!C226</f>
        <v xml:space="preserve">Priemonė: Privačių iniciatyvų, nevyriausybinių organizacijų ir savanoriško darbo, skatinimas socialiai pažeidžiamų grupių asmenų integravimo srityje </v>
      </c>
      <c r="D226" s="244"/>
    </row>
    <row r="227" spans="1:4" ht="72" x14ac:dyDescent="0.25">
      <c r="A227" s="55" t="str">
        <f>'3 priedo 1 lentele'!A227</f>
        <v>2.3.1.3.1.</v>
      </c>
      <c r="B227" s="160" t="str">
        <f>'3 priedo 1 lentele'!B227</f>
        <v>R024407-270000-0007</v>
      </c>
      <c r="C227" s="23" t="str">
        <f>'3 priedo 1 lentele'!C227</f>
        <v>Socialinės rizikos asmenų integracijos į visuomenę paslaugų infrastruktūros plėtra</v>
      </c>
      <c r="D227" s="40" t="s">
        <v>1816</v>
      </c>
    </row>
    <row r="228" spans="1:4" ht="48" x14ac:dyDescent="0.25">
      <c r="A228" s="244" t="str">
        <f>'3 priedo 1 lentele'!A228</f>
        <v>2.3.1.4.</v>
      </c>
      <c r="B228" s="252">
        <f>'3 priedo 1 lentele'!B228</f>
        <v>0</v>
      </c>
      <c r="C228" s="244" t="str">
        <f>'3 priedo 1 lentele'!C228</f>
        <v>Priemonė: Socialinių paslaugų infrastruktūros, socialinių paslaugų teikimo namuose  plėtra ir dienos centrų steigimas bei vystymas</v>
      </c>
      <c r="D228" s="244"/>
    </row>
    <row r="229" spans="1:4" ht="199.5" customHeight="1" x14ac:dyDescent="0.25">
      <c r="A229" s="55" t="str">
        <f>'3 priedo 1 lentele'!A229</f>
        <v>2.3.1.4.1</v>
      </c>
      <c r="B229" s="160" t="str">
        <f>'3 priedo 1 lentele'!B229</f>
        <v>R024407-270000-0008</v>
      </c>
      <c r="C229" s="23" t="str">
        <f>'3 priedo 1 lentele'!C229</f>
        <v>Socialinių paslaugų infrastruktūros plėtra Prienų rajone</v>
      </c>
      <c r="D229" s="40" t="s">
        <v>1817</v>
      </c>
    </row>
    <row r="230" spans="1:4" ht="27" customHeight="1" x14ac:dyDescent="0.25">
      <c r="A230" s="55" t="str">
        <f>'3 priedo 1 lentele'!A230</f>
        <v>2.3.1.4.2</v>
      </c>
      <c r="B230" s="272" t="str">
        <f>'3 priedo 1 lentele'!B230</f>
        <v>R024407-270000-0009</v>
      </c>
      <c r="C230" s="23" t="str">
        <f>'3 priedo 1 lentele'!C230</f>
        <v>Ežerėlio slaugos namų Nestacionariųjų socialinių paslaugų skyriaus įkūrimas slaugos namų bazėje</v>
      </c>
      <c r="D230" s="40" t="s">
        <v>1748</v>
      </c>
    </row>
    <row r="231" spans="1:4" ht="24" x14ac:dyDescent="0.25">
      <c r="A231" s="212" t="str">
        <f>'3 priedo 1 lentele'!A231</f>
        <v>2.3.2</v>
      </c>
      <c r="B231" s="213">
        <f>'3 priedo 1 lentele'!B231</f>
        <v>0</v>
      </c>
      <c r="C231" s="212" t="str">
        <f>'3 priedo 1 lentele'!C231</f>
        <v>Uždavinys: Efektyviai plėtoti ir modernizuoti socialinio būsto sistemą</v>
      </c>
      <c r="D231" s="212"/>
    </row>
    <row r="232" spans="1:4" ht="24" x14ac:dyDescent="0.25">
      <c r="A232" s="244" t="str">
        <f>'3 priedo 1 lentele'!A232</f>
        <v>2.3.2.1.</v>
      </c>
      <c r="B232" s="252">
        <f>'3 priedo 1 lentele'!B232</f>
        <v>0</v>
      </c>
      <c r="C232" s="244" t="str">
        <f>'3 priedo 1 lentele'!C232</f>
        <v xml:space="preserve">Priemonė: Naujo socialinio būsto statyba ir renovacija </v>
      </c>
      <c r="D232" s="244"/>
    </row>
    <row r="233" spans="1:4" ht="24" x14ac:dyDescent="0.25">
      <c r="A233" s="28" t="str">
        <f>'3 priedo 1 lentele'!A233</f>
        <v>2.3.2.1.1</v>
      </c>
      <c r="B233" s="160" t="str">
        <f>'3 priedo 1 lentele'!B233</f>
        <v>R024408-250000-0001</v>
      </c>
      <c r="C233" s="23" t="str">
        <f>'3 priedo 1 lentele'!C233</f>
        <v>Socialinio būsto fondo plėtra Kaišiadorių rajono savivaldybėje</v>
      </c>
      <c r="D233" s="40" t="s">
        <v>1818</v>
      </c>
    </row>
    <row r="234" spans="1:4" ht="36" x14ac:dyDescent="0.25">
      <c r="A234" s="244" t="str">
        <f>'3 priedo 1 lentele'!A234</f>
        <v>2.3.2.2.</v>
      </c>
      <c r="B234" s="276">
        <f>'3 priedo 1 lentele'!B234</f>
        <v>0</v>
      </c>
      <c r="C234" s="250" t="str">
        <f>'3 priedo 1 lentele'!C234</f>
        <v>Priemonė: Socialinio būsto plėtra ir negyvenamų patalpų pritaikymas gyvenamosioms patalpoms</v>
      </c>
      <c r="D234" s="250"/>
    </row>
    <row r="235" spans="1:4" ht="60" x14ac:dyDescent="0.25">
      <c r="A235" s="28" t="str">
        <f>'3 priedo 1 lentele'!A235</f>
        <v>2.3.2.2.1</v>
      </c>
      <c r="B235" s="160" t="str">
        <f>'3 priedo 1 lentele'!B235</f>
        <v>R024408-260000-0002</v>
      </c>
      <c r="C235" s="54" t="str">
        <f>'3 priedo 1 lentele'!C235</f>
        <v>Prienų rajono socialinio būsto fondo plėtra</v>
      </c>
      <c r="D235" s="40" t="s">
        <v>1819</v>
      </c>
    </row>
    <row r="236" spans="1:4" ht="60" x14ac:dyDescent="0.25">
      <c r="A236" s="28" t="str">
        <f>'3 priedo 1 lentele'!A236</f>
        <v>2.3.2.2.2</v>
      </c>
      <c r="B236" s="160" t="str">
        <f>'3 priedo 1 lentele'!B236</f>
        <v>R024408-260000-0003</v>
      </c>
      <c r="C236" s="29" t="str">
        <f>'3 priedo 1 lentele'!C236</f>
        <v>Socialinio būsto plėtra Jonavos rajono savivaldybėje</v>
      </c>
      <c r="D236" s="40" t="s">
        <v>1824</v>
      </c>
    </row>
    <row r="237" spans="1:4" ht="36" x14ac:dyDescent="0.25">
      <c r="A237" s="28" t="str">
        <f>'3 priedo 1 lentele'!A237</f>
        <v>2.3.2.2.3</v>
      </c>
      <c r="B237" s="160" t="str">
        <f>'3 priedo 1 lentele'!B237</f>
        <v>R024408-260000-0004</v>
      </c>
      <c r="C237" s="23" t="str">
        <f>'3 priedo 1 lentele'!C237</f>
        <v>Socialinio būsto fondo plėtra Birštono savivaldybėje</v>
      </c>
      <c r="D237" s="40" t="s">
        <v>1821</v>
      </c>
    </row>
    <row r="238" spans="1:4" ht="48" x14ac:dyDescent="0.25">
      <c r="A238" s="28" t="str">
        <f>'3 priedo 1 lentele'!A238</f>
        <v>2.3.2.2.4</v>
      </c>
      <c r="B238" s="160" t="str">
        <f>'3 priedo 1 lentele'!B238</f>
        <v>R024408-260000-0005</v>
      </c>
      <c r="C238" s="23" t="str">
        <f>'3 priedo 1 lentele'!C238</f>
        <v>Socialinio būsto plėtra Raseinių rajono savivaldybėje</v>
      </c>
      <c r="D238" s="40" t="s">
        <v>1823</v>
      </c>
    </row>
    <row r="239" spans="1:4" ht="60" x14ac:dyDescent="0.25">
      <c r="A239" s="28" t="str">
        <f>'3 priedo 1 lentele'!A239</f>
        <v>2.3.2.2.5</v>
      </c>
      <c r="B239" s="160" t="str">
        <f>'3 priedo 1 lentele'!B239</f>
        <v>R024408-022500-0006</v>
      </c>
      <c r="C239" s="23" t="str">
        <f>'3 priedo 1 lentele'!C239</f>
        <v>Socialinio būsto fondo plėtra Kauno rajono savivaldybėje</v>
      </c>
      <c r="D239" s="40" t="s">
        <v>1822</v>
      </c>
    </row>
    <row r="240" spans="1:4" ht="60" x14ac:dyDescent="0.25">
      <c r="A240" s="28" t="str">
        <f>'3 priedo 1 lentele'!A240</f>
        <v>2.3.2.2.6</v>
      </c>
      <c r="B240" s="160" t="str">
        <f>'3 priedo 1 lentele'!B240</f>
        <v>R024408-260000-0007</v>
      </c>
      <c r="C240" s="23" t="str">
        <f>'3 priedo 1 lentele'!C240</f>
        <v>Socialinio būsto fondo plėtra Kėdainiuose</v>
      </c>
      <c r="D240" s="40" t="s">
        <v>1820</v>
      </c>
    </row>
    <row r="241" spans="1:4" ht="60" x14ac:dyDescent="0.25">
      <c r="A241" s="28" t="str">
        <f>'3 priedo 1 lentele'!A241</f>
        <v>2.3.2.2.7</v>
      </c>
      <c r="B241" s="160" t="str">
        <f>'3 priedo 1 lentele'!B241</f>
        <v>R024408-260000-0008</v>
      </c>
      <c r="C241" s="23" t="str">
        <f>'3 priedo 1 lentele'!C241</f>
        <v>Energetiškai efektyvių būstų įrengimas ar įsigijimas pagal socialinio būsto fondo plėtros programą</v>
      </c>
      <c r="D241" s="40" t="s">
        <v>1825</v>
      </c>
    </row>
    <row r="242" spans="1:4" ht="24" x14ac:dyDescent="0.25">
      <c r="A242" s="223" t="str">
        <f>'3 priedo 1 lentele'!A242</f>
        <v>2.4</v>
      </c>
      <c r="B242" s="224">
        <f>'3 priedo 1 lentele'!B242</f>
        <v>0</v>
      </c>
      <c r="C242" s="223" t="str">
        <f>'3 priedo 1 lentele'!C242</f>
        <v>Tikslas: Plėtoti Kauno regioną kaip vieną iš Europos sveikatos regionų</v>
      </c>
      <c r="D242" s="223"/>
    </row>
    <row r="243" spans="1:4" ht="24" x14ac:dyDescent="0.25">
      <c r="A243" s="212" t="str">
        <f>'3 priedo 1 lentele'!A243</f>
        <v>2.4.1</v>
      </c>
      <c r="B243" s="213">
        <f>'3 priedo 1 lentele'!B243</f>
        <v>0</v>
      </c>
      <c r="C243" s="212" t="str">
        <f>'3 priedo 1 lentele'!C243</f>
        <v>Uždavinys: Plėtoti sveikatą stiprinančio Kauno regiono iniciatyvas</v>
      </c>
      <c r="D243" s="212"/>
    </row>
    <row r="244" spans="1:4" ht="24" x14ac:dyDescent="0.25">
      <c r="A244" s="244" t="str">
        <f>'3 priedo 1 lentele'!A244</f>
        <v>2.4.1.1.</v>
      </c>
      <c r="B244" s="252">
        <f>'3 priedo 1 lentele'!B244</f>
        <v>0</v>
      </c>
      <c r="C244" s="244" t="str">
        <f>'3 priedo 1 lentele'!C244</f>
        <v xml:space="preserve">Priemonė: Parengti ir įgyvendinti sveikatą stiprinančio Kauno regiono programą </v>
      </c>
      <c r="D244" s="244"/>
    </row>
    <row r="245" spans="1:4" ht="24" x14ac:dyDescent="0.25">
      <c r="A245" s="244" t="str">
        <f>'3 priedo 1 lentele'!A245</f>
        <v>2.4.1.2.</v>
      </c>
      <c r="B245" s="252">
        <f>'3 priedo 1 lentele'!B245</f>
        <v>0</v>
      </c>
      <c r="C245" s="244" t="str">
        <f>'3 priedo 1 lentele'!C245</f>
        <v xml:space="preserve">Priemonė: Viešosios infrastruktūros, skirtos fiziniam aktyvumui vystymas, steigimas </v>
      </c>
      <c r="D245" s="244"/>
    </row>
    <row r="246" spans="1:4" ht="36" x14ac:dyDescent="0.25">
      <c r="A246" s="244" t="str">
        <f>'3 priedo 1 lentele'!A246</f>
        <v>2.4.1.3.</v>
      </c>
      <c r="B246" s="252">
        <f>'3 priedo 1 lentele'!B246</f>
        <v>0</v>
      </c>
      <c r="C246" s="244" t="str">
        <f>'3 priedo 1 lentele'!C246</f>
        <v xml:space="preserve">Priemonė: Gyventojų fizinio aktyvumo, bendruomenės sveikatinimo privačių ir viešųjų iniciatyvų skatinimas </v>
      </c>
      <c r="D246" s="244"/>
    </row>
    <row r="247" spans="1:4" ht="96" x14ac:dyDescent="0.25">
      <c r="A247" s="47" t="str">
        <f>'3 priedo 1 lentele'!A247</f>
        <v>2.4.1.3.1</v>
      </c>
      <c r="B247" s="160" t="str">
        <f>'3 priedo 1 lentele'!B247</f>
        <v>R026630-470000-0001</v>
      </c>
      <c r="C247" s="34" t="str">
        <f>'3 priedo 1 lentele'!C247</f>
        <v>Raseinių rajono gyventojų sveikatos stiprinimas, gerinant sveikatos priežiūros paslaugų prieinamumą</v>
      </c>
      <c r="D247" s="40" t="s">
        <v>1826</v>
      </c>
    </row>
    <row r="248" spans="1:4" ht="36" x14ac:dyDescent="0.25">
      <c r="A248" s="47" t="str">
        <f>'3 priedo 1 lentele'!A248</f>
        <v>2.4.1.3.2</v>
      </c>
      <c r="B248" s="160" t="str">
        <f>'3 priedo 1 lentele'!B248</f>
        <v>R026630-470000-0002</v>
      </c>
      <c r="C248" s="183" t="str">
        <f>'3 priedo 1 lentele'!C248</f>
        <v>Sveikos gyvensenos skatinimas Kauno mieste</v>
      </c>
      <c r="D248" s="40" t="s">
        <v>1832</v>
      </c>
    </row>
    <row r="249" spans="1:4" ht="132" x14ac:dyDescent="0.25">
      <c r="A249" s="196" t="str">
        <f>'3 priedo 1 lentele'!A249</f>
        <v>2.4.1.3.3</v>
      </c>
      <c r="B249" s="160" t="str">
        <f>'3 priedo 1 lentele'!B249</f>
        <v>R026630-470000-0003</v>
      </c>
      <c r="C249" s="197" t="str">
        <f>'3 priedo 1 lentele'!C249</f>
        <v>Fizinio aktyvumo skatinimas Kauno rajono bendruomenėje</v>
      </c>
      <c r="D249" s="40" t="s">
        <v>1833</v>
      </c>
    </row>
    <row r="250" spans="1:4" ht="96" x14ac:dyDescent="0.25">
      <c r="A250" s="197" t="str">
        <f>'3 priedo 1 lentele'!A250</f>
        <v>2.4.1.3.4</v>
      </c>
      <c r="B250" s="160" t="str">
        <f>'3 priedo 1 lentele'!B250</f>
        <v>R026630-470000-0004</v>
      </c>
      <c r="C250" s="183" t="str">
        <f>'3 priedo 1 lentele'!C250</f>
        <v>Sveikos gyvensenos skatinimas Kaišiadorių rajono savivaldybėje</v>
      </c>
      <c r="D250" s="40" t="s">
        <v>1829</v>
      </c>
    </row>
    <row r="251" spans="1:4" ht="96" x14ac:dyDescent="0.25">
      <c r="A251" s="199" t="str">
        <f>'3 priedo 1 lentele'!A251</f>
        <v>2.4.1.3.5</v>
      </c>
      <c r="B251" s="160" t="str">
        <f>'3 priedo 1 lentele'!B251</f>
        <v>R026630-470000-0005</v>
      </c>
      <c r="C251" s="199" t="str">
        <f>'3 priedo 1 lentele'!C251</f>
        <v>Sveikos gyvensenos skatinimas Kėdainių rajone</v>
      </c>
      <c r="D251" s="40" t="s">
        <v>1831</v>
      </c>
    </row>
    <row r="252" spans="1:4" ht="96" x14ac:dyDescent="0.25">
      <c r="A252" s="201" t="str">
        <f>'3 priedo 1 lentele'!A252</f>
        <v>2.4.1.3.6</v>
      </c>
      <c r="B252" s="160" t="str">
        <f>'3 priedo 1 lentele'!B252</f>
        <v>R026630-470000-0006</v>
      </c>
      <c r="C252" s="183" t="str">
        <f>'3 priedo 1 lentele'!C252</f>
        <v>Prienų rajono gyventojų sveikatos stiprinimas</v>
      </c>
      <c r="D252" s="40" t="s">
        <v>1828</v>
      </c>
    </row>
    <row r="253" spans="1:4" ht="96" x14ac:dyDescent="0.25">
      <c r="A253" s="183" t="str">
        <f>'3 priedo 1 lentele'!A253</f>
        <v>2.4.1.3.7</v>
      </c>
      <c r="B253" s="160" t="str">
        <f>'3 priedo 1 lentele'!B253</f>
        <v>R026630-470000-0007</v>
      </c>
      <c r="C253" s="183" t="str">
        <f>'3 priedo 1 lentele'!C253</f>
        <v>Sveikos gyvensenos skatinimas Birštono savivaldybėje</v>
      </c>
      <c r="D253" s="40" t="s">
        <v>1830</v>
      </c>
    </row>
    <row r="254" spans="1:4" ht="192" x14ac:dyDescent="0.25">
      <c r="A254" s="183" t="str">
        <f>'3 priedo 1 lentele'!A254</f>
        <v>2.4.1.3.8</v>
      </c>
      <c r="B254" s="160" t="str">
        <f>'3 priedo 1 lentele'!B254</f>
        <v>R026630-470000-0008</v>
      </c>
      <c r="C254" s="183" t="str">
        <f>'3 priedo 1 lentele'!C254</f>
        <v>Visuomenės sveikatos stiprinimas Jonavos rajone</v>
      </c>
      <c r="D254" s="40" t="s">
        <v>1827</v>
      </c>
    </row>
    <row r="255" spans="1:4" ht="48" x14ac:dyDescent="0.25">
      <c r="A255" s="244" t="str">
        <f>'3 priedo 1 lentele'!A255</f>
        <v>2.4.1.4.</v>
      </c>
      <c r="B255" s="252">
        <f>'3 priedo 1 lentele'!B255</f>
        <v>0</v>
      </c>
      <c r="C255" s="244" t="str">
        <f>'3 priedo 1 lentele'!C255</f>
        <v>Priemonė: Sveikatą stiprinančių įstaigų bendradarbiavimas ir dalyvavimas sveikatinimo veikloje, sveikatą stiprinančių įstaigų tinklo plėtojimas</v>
      </c>
      <c r="D255" s="244"/>
    </row>
    <row r="256" spans="1:4" ht="24" x14ac:dyDescent="0.25">
      <c r="A256" s="244" t="str">
        <f>'3 priedo 1 lentele'!A256</f>
        <v>2.4.1.5.</v>
      </c>
      <c r="B256" s="252">
        <f>'3 priedo 1 lentele'!B256</f>
        <v>0</v>
      </c>
      <c r="C256" s="244" t="str">
        <f>'3 priedo 1 lentele'!C256</f>
        <v>Priemonė: Sveikos mitybos tarpsektorinių iniciatyvų skatinimas</v>
      </c>
      <c r="D256" s="244"/>
    </row>
    <row r="257" spans="1:4" ht="24" x14ac:dyDescent="0.25">
      <c r="A257" s="244" t="str">
        <f>'3 priedo 1 lentele'!A257</f>
        <v>2.4.1.6.</v>
      </c>
      <c r="B257" s="252">
        <f>'3 priedo 1 lentele'!B257</f>
        <v>0</v>
      </c>
      <c r="C257" s="244" t="str">
        <f>'3 priedo 1 lentele'!C257</f>
        <v>Priemonė: Sveikų turizmo produktų kūrimo tarpsektorinių iniciatyvų skatinimas</v>
      </c>
      <c r="D257" s="244"/>
    </row>
    <row r="258" spans="1:4" ht="36" x14ac:dyDescent="0.25">
      <c r="A258" s="212" t="str">
        <f>'3 priedo 1 lentele'!A258</f>
        <v>2.4.2.</v>
      </c>
      <c r="B258" s="213">
        <f>'3 priedo 1 lentele'!B258</f>
        <v>0</v>
      </c>
      <c r="C258" s="212" t="str">
        <f>'3 priedo 1 lentele'!C258</f>
        <v>Uždavinys: Optimizuoti sveikatos priežiūros paslaugas teikiančių įstaigų struktūrą ir plėtoti infrastruktūrą</v>
      </c>
      <c r="D258" s="212"/>
    </row>
    <row r="259" spans="1:4" ht="55.5" customHeight="1" x14ac:dyDescent="0.25">
      <c r="A259" s="244" t="str">
        <f>'3 priedo 1 lentele'!A259</f>
        <v>2.4.2.1.</v>
      </c>
      <c r="B259" s="252">
        <f>'3 priedo 1 lentele'!B259</f>
        <v>0</v>
      </c>
      <c r="C259" s="244" t="str">
        <f>'3 priedo 1 lentele'!C259</f>
        <v>Priemonė: Kauno regiono sveikatos priežiūros įstaigų restruktūrizavimas, paslaugų teikimo optimizavimas, infrastuktūros ir informacinių technologijų gerinimas ir plėtra</v>
      </c>
      <c r="D259" s="244"/>
    </row>
    <row r="260" spans="1:4" ht="36" x14ac:dyDescent="0.25">
      <c r="A260" s="183" t="str">
        <f>'3 priedo 1 lentele'!A260</f>
        <v>2.4.2.1.1</v>
      </c>
      <c r="B260" s="272" t="str">
        <f>'3 priedo 1 lentele'!B260</f>
        <v>R026609-270000-0001</v>
      </c>
      <c r="C260" s="28" t="str">
        <f>'3 priedo 1 lentele'!C260</f>
        <v>Jonavos rajono gyventojų ligų profilaktikos, prevencijos ir ankstyvosios diagnostikos paslaugų kokybės ir prieinamumo gerinimas</v>
      </c>
      <c r="D260" s="28" t="s">
        <v>1727</v>
      </c>
    </row>
    <row r="261" spans="1:4" ht="36" x14ac:dyDescent="0.25">
      <c r="A261" s="183" t="str">
        <f>'3 priedo 1 lentele'!A261</f>
        <v>2.4.2.1.2</v>
      </c>
      <c r="B261" s="272" t="str">
        <f>'3 priedo 1 lentele'!B261</f>
        <v>R026609-270000-0002</v>
      </c>
      <c r="C261" s="28" t="str">
        <f>'3 priedo 1 lentele'!C261</f>
        <v>Pirminės sveikatos priežiūros paslaugų kokybės ir prieinamumo gerinimas Raseinių rajono savivaldybėje</v>
      </c>
      <c r="D261" s="28" t="s">
        <v>1674</v>
      </c>
    </row>
    <row r="262" spans="1:4" ht="36" x14ac:dyDescent="0.25">
      <c r="A262" s="183" t="str">
        <f>'3 priedo 1 lentele'!A262</f>
        <v>2.4.2.1.3</v>
      </c>
      <c r="B262" s="272" t="str">
        <f>'3 priedo 1 lentele'!B262</f>
        <v>R026609-270000-0003</v>
      </c>
      <c r="C262" s="28" t="str">
        <f>'3 priedo 1 lentele'!C262</f>
        <v>Pirminės asmens sveikatos priežiūros veiklos efektyvumo didinimas VšĮ Kėdainių pirminės sveikatos priežiūros centre</v>
      </c>
      <c r="D262" s="28" t="s">
        <v>1666</v>
      </c>
    </row>
    <row r="263" spans="1:4" ht="36" x14ac:dyDescent="0.25">
      <c r="A263" s="183" t="str">
        <f>'3 priedo 1 lentele'!A263</f>
        <v>2.4.2.1.4</v>
      </c>
      <c r="B263" s="272" t="str">
        <f>'3 priedo 1 lentele'!B263</f>
        <v>R026609-270000-0004</v>
      </c>
      <c r="C263" s="28" t="str">
        <f>'3 priedo 1 lentele'!C263</f>
        <v>Pirminės asmens sveikatos priežiūros veiklos efektyvumo didinimas UAB „Kėdainių šeimos klinika“</v>
      </c>
      <c r="D263" s="28" t="s">
        <v>1729</v>
      </c>
    </row>
    <row r="264" spans="1:4" ht="60" x14ac:dyDescent="0.25">
      <c r="A264" s="183" t="str">
        <f>'3 priedo 1 lentele'!A264</f>
        <v>2.4.2.1.5</v>
      </c>
      <c r="B264" s="272" t="str">
        <f>'3 priedo 1 lentele'!B264</f>
        <v>R026609-270000-0005</v>
      </c>
      <c r="C264" s="28" t="str">
        <f>'3 priedo 1 lentele'!C264</f>
        <v>Pirminės asmens sveikatos priežiūros veiklos efektyvumo didinimas Kaišiadorių rajono savivaldybėje</v>
      </c>
      <c r="D264" s="28" t="s">
        <v>1670</v>
      </c>
    </row>
    <row r="265" spans="1:4" ht="60" x14ac:dyDescent="0.25">
      <c r="A265" s="183" t="str">
        <f>'3 priedo 1 lentele'!A265</f>
        <v>2.4.2.1.6</v>
      </c>
      <c r="B265" s="272" t="str">
        <f>'3 priedo 1 lentele'!B265</f>
        <v>R026609-270000-0006</v>
      </c>
      <c r="C265" s="28" t="str">
        <f>'3 priedo 1 lentele'!C265</f>
        <v>Pirminės asmens sveikatos priežiūros veiklos efektyvumo didinimas Kaišiadorių šeimos medicinos centre</v>
      </c>
      <c r="D265" s="28" t="s">
        <v>1665</v>
      </c>
    </row>
    <row r="266" spans="1:4" ht="48" x14ac:dyDescent="0.25">
      <c r="A266" s="183" t="str">
        <f>'3 priedo 1 lentele'!A266</f>
        <v>2.4.2.1.7</v>
      </c>
      <c r="B266" s="272" t="str">
        <f>'3 priedo 1 lentele'!B266</f>
        <v>R026609-270000-0007</v>
      </c>
      <c r="C266" s="28" t="str">
        <f>'3 priedo 1 lentele'!C266</f>
        <v>Pirminės asmens sveikatos priežiūros veiklos efektyvumo didinimas Moters sveikatos centre</v>
      </c>
      <c r="D266" s="28" t="s">
        <v>1728</v>
      </c>
    </row>
    <row r="267" spans="1:4" ht="48" x14ac:dyDescent="0.25">
      <c r="A267" s="183" t="str">
        <f>'3 priedo 1 lentele'!A267</f>
        <v>2.4.2.1.8</v>
      </c>
      <c r="B267" s="272" t="str">
        <f>'3 priedo 1 lentele'!B267</f>
        <v>R026609-270000-0008</v>
      </c>
      <c r="C267" s="28" t="str">
        <f>'3 priedo 1 lentele'!C267</f>
        <v>VšĮ Birštono pirminės asmens sveikatos priežiūros centro veiklos efektyvumo didinimas</v>
      </c>
      <c r="D267" s="28" t="s">
        <v>1669</v>
      </c>
    </row>
    <row r="268" spans="1:4" ht="48" x14ac:dyDescent="0.25">
      <c r="A268" s="183" t="str">
        <f>'3 priedo 1 lentele'!A268</f>
        <v>2.4.2.1.9</v>
      </c>
      <c r="B268" s="272" t="str">
        <f>'3 priedo 1 lentele'!B268</f>
        <v>R026609-270000-0009</v>
      </c>
      <c r="C268" s="28" t="str">
        <f>'3 priedo 1 lentele'!C268</f>
        <v>Viešosios įstaigos Garliavos pirminės sveikatos priežiūros centras sveikatos priežiūros paslaugų kokybės gerinimas, modernizuojant įstaigos infrastruktūrą</v>
      </c>
      <c r="D268" s="28" t="s">
        <v>1677</v>
      </c>
    </row>
    <row r="269" spans="1:4" ht="60" x14ac:dyDescent="0.25">
      <c r="A269" s="183" t="str">
        <f>'3 priedo 1 lentele'!A269</f>
        <v>2.4.2.1.10</v>
      </c>
      <c r="B269" s="272" t="str">
        <f>'3 priedo 1 lentele'!B269</f>
        <v>R026609-270000-0010</v>
      </c>
      <c r="C269" s="28" t="str">
        <f>'3 priedo 1 lentele'!C269</f>
        <v xml:space="preserve">VšĮ Pakaunės PSPC veiklos efektyvumo didinimas, gerinant paslaugų prieinamumą ir kokybę </v>
      </c>
      <c r="D269" s="28" t="s">
        <v>1714</v>
      </c>
    </row>
    <row r="270" spans="1:4" ht="24" x14ac:dyDescent="0.25">
      <c r="A270" s="183" t="str">
        <f>'3 priedo 1 lentele'!A270</f>
        <v>2.4.2.1.11</v>
      </c>
      <c r="B270" s="272" t="str">
        <f>'3 priedo 1 lentele'!B270</f>
        <v>R026609-270000-0011</v>
      </c>
      <c r="C270" s="28" t="str">
        <f>'3 priedo 1 lentele'!C270</f>
        <v>UAB InMedica pirminės asmens sveikatos priežiūros veiklos efektyvumo didinimas</v>
      </c>
      <c r="D270" s="28" t="s">
        <v>1712</v>
      </c>
    </row>
    <row r="271" spans="1:4" ht="48" x14ac:dyDescent="0.25">
      <c r="A271" s="183" t="str">
        <f>'3 priedo 1 lentele'!A271</f>
        <v>2.4.2.1.12</v>
      </c>
      <c r="B271" s="272" t="str">
        <f>'3 priedo 1 lentele'!B271</f>
        <v>R026609-270000-0012</v>
      </c>
      <c r="C271" s="28" t="str">
        <f>'3 priedo 1 lentele'!C271</f>
        <v>UAB „Analizė“ fil. Pilėnų sveikatos priežiūros centro veiklos efektyvumo didinimas</v>
      </c>
      <c r="D271" s="28" t="s">
        <v>1715</v>
      </c>
    </row>
    <row r="272" spans="1:4" ht="36" x14ac:dyDescent="0.25">
      <c r="A272" s="183" t="str">
        <f>'3 priedo 1 lentele'!A272</f>
        <v>2.4.2.1.13</v>
      </c>
      <c r="B272" s="272" t="str">
        <f>'3 priedo 1 lentele'!B272</f>
        <v>R026609-270000-0013</v>
      </c>
      <c r="C272" s="28" t="str">
        <f>'3 priedo 1 lentele'!C272</f>
        <v>Pirminės sveikatos priežiūros paslaugų kokybės gerinimas ir prieinamumo didinimas Babtų šeimos medicinos centre</v>
      </c>
      <c r="D272" s="28" t="s">
        <v>1711</v>
      </c>
    </row>
    <row r="273" spans="1:4" ht="48" x14ac:dyDescent="0.25">
      <c r="A273" s="183" t="str">
        <f>'3 priedo 1 lentele'!A273</f>
        <v>2.4.2.1.14</v>
      </c>
      <c r="B273" s="280" t="str">
        <f>'3 priedo 1 lentele'!B273</f>
        <v>R026609-270000-0014</v>
      </c>
      <c r="C273" s="23" t="str">
        <f>'3 priedo 1 lentele'!C273</f>
        <v>VšĮ Vilkijos PSPC pirminės asmens sveikatos priežiūros veiklos efektyvumo didinimas</v>
      </c>
      <c r="D273" s="23" t="s">
        <v>1716</v>
      </c>
    </row>
    <row r="274" spans="1:4" ht="48" x14ac:dyDescent="0.25">
      <c r="A274" s="183" t="str">
        <f>'3 priedo 1 lentele'!A274</f>
        <v>2.4.2.1.15</v>
      </c>
      <c r="B274" s="280" t="str">
        <f>'3 priedo 1 lentele'!B274</f>
        <v>R026609-270000-0015</v>
      </c>
      <c r="C274" s="23" t="str">
        <f>'3 priedo 1 lentele'!C274</f>
        <v>UAB „MediCA klinika“ teikiamų pirminės asmens sveikatos priežiūros paslaugų efektyvumo didinimas Kauno rajono savivaldybėje</v>
      </c>
      <c r="D274" s="23" t="s">
        <v>1713</v>
      </c>
    </row>
    <row r="275" spans="1:4" ht="60" x14ac:dyDescent="0.25">
      <c r="A275" s="183" t="str">
        <f>'3 priedo 1 lentele'!A275</f>
        <v>2.4.2.1.16</v>
      </c>
      <c r="B275" s="280" t="str">
        <f>'3 priedo 1 lentele'!B275</f>
        <v>R026609-270000-0016</v>
      </c>
      <c r="C275" s="23" t="str">
        <f>'3 priedo 1 lentele'!C275</f>
        <v>Prienų miesto ir kaimo gyventojų pirminės asmens sveikatos priežiūros paslaugų prieinamumo ir kokybės pagerinimas</v>
      </c>
      <c r="D275" s="23" t="s">
        <v>1718</v>
      </c>
    </row>
    <row r="276" spans="1:4" ht="48" x14ac:dyDescent="0.25">
      <c r="A276" s="183" t="str">
        <f>'3 priedo 1 lentele'!A276</f>
        <v>2.4.2.1.17</v>
      </c>
      <c r="B276" s="280" t="str">
        <f>'3 priedo 1 lentele'!B276</f>
        <v>R026609-270000-0017</v>
      </c>
      <c r="C276" s="23" t="str">
        <f>'3 priedo 1 lentele'!C276</f>
        <v>Pirminės sveikatos priežiūros kokybės gerinimas ir odontologinių paslaugų kokybės ir prieinamumo gerinimas VšĮ „Veiveriečių sveikata“ pacientams</v>
      </c>
      <c r="D276" s="23" t="s">
        <v>1717</v>
      </c>
    </row>
    <row r="277" spans="1:4" ht="36" x14ac:dyDescent="0.25">
      <c r="A277" s="183" t="str">
        <f>'3 priedo 1 lentele'!A277</f>
        <v>2.4.2.1.18</v>
      </c>
      <c r="B277" s="280" t="str">
        <f>'3 priedo 1 lentele'!B277</f>
        <v>R026609-270000-0018</v>
      </c>
      <c r="C277" s="23" t="str">
        <f>'3 priedo 1 lentele'!C277</f>
        <v>UAB „Pagalba ligoniui“ teikiamų pirminės sveikatos priežiūros paslaugų kaimo vietovėse efektyvumo gerinimas</v>
      </c>
      <c r="D277" s="23" t="s">
        <v>1667</v>
      </c>
    </row>
    <row r="278" spans="1:4" ht="36" x14ac:dyDescent="0.25">
      <c r="A278" s="183" t="str">
        <f>'3 priedo 1 lentele'!A278</f>
        <v>2.4.2.1.19</v>
      </c>
      <c r="B278" s="280" t="str">
        <f>'3 priedo 1 lentele'!B278</f>
        <v>R026609-270000-0019</v>
      </c>
      <c r="C278" s="23" t="str">
        <f>'3 priedo 1 lentele'!C278</f>
        <v>Prienų rajono asmens sveikatos priežiūros įstaigų teikiamų paslaugų  prieinamumo ir kokybės gerinimas</v>
      </c>
      <c r="D278" s="23" t="s">
        <v>1664</v>
      </c>
    </row>
    <row r="279" spans="1:4" ht="72" x14ac:dyDescent="0.25">
      <c r="A279" s="183" t="str">
        <f>'3 priedo 1 lentele'!A279</f>
        <v>2.4.2.1.20</v>
      </c>
      <c r="B279" s="280" t="str">
        <f>'3 priedo 1 lentele'!B279</f>
        <v>R026609-270000-0020</v>
      </c>
      <c r="C279" s="23" t="str">
        <f>'3 priedo 1 lentele'!C279</f>
        <v>Sveikatos priežiūros paslaugų prieinamumo gerinimas Kaune</v>
      </c>
      <c r="D279" s="23" t="s">
        <v>1697</v>
      </c>
    </row>
    <row r="280" spans="1:4" ht="24" x14ac:dyDescent="0.25">
      <c r="A280" s="183" t="str">
        <f>'3 priedo 1 lentele'!A280</f>
        <v>2.4.2.1.21</v>
      </c>
      <c r="B280" s="272" t="str">
        <f>'3 priedo 1 lentele'!B280</f>
        <v>R026609-270000-0021</v>
      </c>
      <c r="C280" s="28" t="str">
        <f>'3 priedo 1 lentele'!C280</f>
        <v>UAB InMedica šeimos klinikų Kauno mieste veiklos efektyvumo didinimas</v>
      </c>
      <c r="D280" s="28" t="s">
        <v>1698</v>
      </c>
    </row>
    <row r="281" spans="1:4" ht="36" x14ac:dyDescent="0.25">
      <c r="A281" s="183" t="str">
        <f>'3 priedo 1 lentele'!A281</f>
        <v>2.4.2.1.22</v>
      </c>
      <c r="B281" s="272" t="str">
        <f>'3 priedo 1 lentele'!B281</f>
        <v>R026609-270000-0022</v>
      </c>
      <c r="C281" s="28" t="str">
        <f>'3 priedo 1 lentele'!C281</f>
        <v>Pirminės asmens sveikatos priežiūros veiklos efektyvumo didinimas UAB Saulės šeimos medicinos centre</v>
      </c>
      <c r="D281" s="28" t="s">
        <v>1673</v>
      </c>
    </row>
    <row r="282" spans="1:4" ht="24" x14ac:dyDescent="0.25">
      <c r="A282" s="183" t="str">
        <f>'3 priedo 1 lentele'!A282</f>
        <v>2.4.2.1.23</v>
      </c>
      <c r="B282" s="272" t="str">
        <f>'3 priedo 1 lentele'!B282</f>
        <v>R026609-270000-0023</v>
      </c>
      <c r="C282" s="28" t="str">
        <f>'3 priedo 1 lentele'!C282</f>
        <v>UAB „Vita Longa“ teikiamų paslaugų efektyvumo didinimas</v>
      </c>
      <c r="D282" s="28" t="s">
        <v>1668</v>
      </c>
    </row>
    <row r="283" spans="1:4" ht="24" x14ac:dyDescent="0.25">
      <c r="A283" s="183" t="str">
        <f>'3 priedo 1 lentele'!A283</f>
        <v>2.4.2.1.24</v>
      </c>
      <c r="B283" s="272" t="str">
        <f>'3 priedo 1 lentele'!B283</f>
        <v>R026609-270000-0024</v>
      </c>
      <c r="C283" s="28" t="str">
        <f>'3 priedo 1 lentele'!C283</f>
        <v>UAB „MEDGINTRAS“ teikiamų paslaugų efektyvumo didinimas</v>
      </c>
      <c r="D283" s="28" t="s">
        <v>1699</v>
      </c>
    </row>
    <row r="284" spans="1:4" ht="36" x14ac:dyDescent="0.25">
      <c r="A284" s="183" t="str">
        <f>'3 priedo 1 lentele'!A284</f>
        <v>2.4.2.1.25</v>
      </c>
      <c r="B284" s="272" t="str">
        <f>'3 priedo 1 lentele'!B284</f>
        <v>R026609-270000-0025</v>
      </c>
      <c r="C284" s="28" t="str">
        <f>'3 priedo 1 lentele'!C284</f>
        <v>Pirminės asmens sveikatos priežiūros veiklos efektyvumo didinimas UAB „Signata“ poliklinikoje</v>
      </c>
      <c r="D284" s="28" t="s">
        <v>1700</v>
      </c>
    </row>
    <row r="285" spans="1:4" ht="24" x14ac:dyDescent="0.25">
      <c r="A285" s="183" t="str">
        <f>'3 priedo 1 lentele'!A285</f>
        <v>2.4.2.1.26</v>
      </c>
      <c r="B285" s="272" t="str">
        <f>'3 priedo 1 lentele'!B285</f>
        <v>R026609-270000-0026</v>
      </c>
      <c r="C285" s="28" t="str">
        <f>'3 priedo 1 lentele'!C285</f>
        <v>IĮ Jūsų šeimos klinikos teikiamų paslaugų efektyvumo didinimas</v>
      </c>
      <c r="D285" s="28" t="s">
        <v>1701</v>
      </c>
    </row>
    <row r="286" spans="1:4" ht="48" x14ac:dyDescent="0.25">
      <c r="A286" s="183" t="str">
        <f>'3 priedo 1 lentele'!A286</f>
        <v>2.4.2.1.27</v>
      </c>
      <c r="B286" s="272" t="str">
        <f>'3 priedo 1 lentele'!B286</f>
        <v>R026609-270000-0027</v>
      </c>
      <c r="C286" s="28" t="str">
        <f>'3 priedo 1 lentele'!C286</f>
        <v>Uždarosios akcinės bendrovės „Bendrosios medicinos praktika“ teikiamų pirminės asmens sveikatos priežiūros paslaugų efektyvumo didinimas</v>
      </c>
      <c r="D286" s="28" t="s">
        <v>1702</v>
      </c>
    </row>
    <row r="287" spans="1:4" ht="24" x14ac:dyDescent="0.25">
      <c r="A287" s="183" t="str">
        <f>'3 priedo 1 lentele'!A287</f>
        <v>2.4.2.1.28</v>
      </c>
      <c r="B287" s="272" t="str">
        <f>'3 priedo 1 lentele'!B287</f>
        <v>R026609-270000-0028</v>
      </c>
      <c r="C287" s="28" t="str">
        <f>'3 priedo 1 lentele'!C287</f>
        <v>UAB „Pasirink“ teikiamų paslaugų efektyvumo didinimas</v>
      </c>
      <c r="D287" s="28" t="s">
        <v>1703</v>
      </c>
    </row>
    <row r="288" spans="1:4" ht="36" x14ac:dyDescent="0.25">
      <c r="A288" s="183" t="str">
        <f>'3 priedo 1 lentele'!A288</f>
        <v>2.4.2.1.29</v>
      </c>
      <c r="B288" s="272" t="str">
        <f>'3 priedo 1 lentele'!B288</f>
        <v>R026609-270000-0029</v>
      </c>
      <c r="C288" s="28" t="str">
        <f>'3 priedo 1 lentele'!C288</f>
        <v>Pirminės asmens sveikatos priežiūros veiklos efektyvumo didinimas UAB Aušros medicinos centre</v>
      </c>
      <c r="D288" s="28" t="s">
        <v>1673</v>
      </c>
    </row>
    <row r="289" spans="1:4" ht="36" x14ac:dyDescent="0.25">
      <c r="A289" s="183" t="str">
        <f>'3 priedo 1 lentele'!A289</f>
        <v>2.4.2.1.30</v>
      </c>
      <c r="B289" s="272" t="str">
        <f>'3 priedo 1 lentele'!B289</f>
        <v>R026609-270000-0030</v>
      </c>
      <c r="C289" s="183" t="str">
        <f>'3 priedo 1 lentele'!C289</f>
        <v>UAB „Ave vita“ klinikos teikiamų pirminės asmens sveikatos priežiūros paslaugų efektyvumo didinimas</v>
      </c>
      <c r="D289" s="183" t="s">
        <v>1704</v>
      </c>
    </row>
    <row r="290" spans="1:4" ht="36" x14ac:dyDescent="0.25">
      <c r="A290" s="183" t="str">
        <f>'3 priedo 1 lentele'!A290</f>
        <v>2.4.2.1.31</v>
      </c>
      <c r="B290" s="272" t="str">
        <f>'3 priedo 1 lentele'!B290</f>
        <v>R026609-270000-0031</v>
      </c>
      <c r="C290" s="28" t="str">
        <f>'3 priedo 1 lentele'!C290</f>
        <v>Pirminės asmens sveikatos priežiūros veiklos efektyvumo didinimas UAB „Ars medica“ aptarnaujamoje teritorijoje Kaune</v>
      </c>
      <c r="D290" s="28" t="s">
        <v>1705</v>
      </c>
    </row>
    <row r="291" spans="1:4" ht="36" x14ac:dyDescent="0.25">
      <c r="A291" s="183" t="str">
        <f>'3 priedo 1 lentele'!A291</f>
        <v>2.4.2.1.32</v>
      </c>
      <c r="B291" s="272" t="str">
        <f>'3 priedo 1 lentele'!B291</f>
        <v>R026609-270000-0032</v>
      </c>
      <c r="C291" s="28" t="str">
        <f>'3 priedo 1 lentele'!C291</f>
        <v>UAB „Sveikatos ratas“ pirminės ambulatorinės asmens sveikatos priežiūros veiklos efektyvumo gerinimas</v>
      </c>
      <c r="D291" s="28" t="s">
        <v>1706</v>
      </c>
    </row>
    <row r="292" spans="1:4" ht="36" x14ac:dyDescent="0.25">
      <c r="A292" s="183" t="str">
        <f>'3 priedo 1 lentele'!A292</f>
        <v>2.4.2.1.33</v>
      </c>
      <c r="B292" s="272" t="str">
        <f>'3 priedo 1 lentele'!B292</f>
        <v>R026609-270000-0033</v>
      </c>
      <c r="C292" s="28" t="str">
        <f>'3 priedo 1 lentele'!C292</f>
        <v>UAB ŠEIMOS MEDICINOS CENTRO „VIVAT VITA“ teikiamų paslaugų efektyvumo didinimas</v>
      </c>
      <c r="D292" s="28" t="s">
        <v>1707</v>
      </c>
    </row>
    <row r="293" spans="1:4" ht="24" x14ac:dyDescent="0.25">
      <c r="A293" s="183" t="str">
        <f>'3 priedo 1 lentele'!A293</f>
        <v>2.4.2.1.34</v>
      </c>
      <c r="B293" s="272" t="str">
        <f>'3 priedo 1 lentele'!B293</f>
        <v>R026609-270000-0034</v>
      </c>
      <c r="C293" s="28" t="str">
        <f>'3 priedo 1 lentele'!C293</f>
        <v>UAB „Eikime kartu“ teikiamų paslaugų efektyvumo didinimas</v>
      </c>
      <c r="D293" s="28" t="s">
        <v>1703</v>
      </c>
    </row>
    <row r="294" spans="1:4" ht="24" x14ac:dyDescent="0.25">
      <c r="A294" s="183" t="str">
        <f>'3 priedo 1 lentele'!A294</f>
        <v>2.4.2.1.35</v>
      </c>
      <c r="B294" s="272" t="str">
        <f>'3 priedo 1 lentele'!B294</f>
        <v>R026609-270000-0035</v>
      </c>
      <c r="C294" s="28" t="str">
        <f>'3 priedo 1 lentele'!C294</f>
        <v>UAB Panemunės šeimos sveikatos centro teikiamų paslaugų efektyvumo didinimas</v>
      </c>
      <c r="D294" s="28" t="s">
        <v>1708</v>
      </c>
    </row>
    <row r="295" spans="1:4" ht="24" x14ac:dyDescent="0.25">
      <c r="A295" s="183" t="str">
        <f>'3 priedo 1 lentele'!A295</f>
        <v>2.4.2.1.36</v>
      </c>
      <c r="B295" s="272" t="str">
        <f>'3 priedo 1 lentele'!B295</f>
        <v>R026609-270000-0036</v>
      </c>
      <c r="C295" s="28" t="str">
        <f>'3 priedo 1 lentele'!C295</f>
        <v>UAB „Marių klinika“ teikiamų paslaugų efektyvumo didinimas</v>
      </c>
      <c r="D295" s="28" t="s">
        <v>1709</v>
      </c>
    </row>
    <row r="296" spans="1:4" ht="24" x14ac:dyDescent="0.25">
      <c r="A296" s="183" t="str">
        <f>'3 priedo 1 lentele'!A296</f>
        <v>2.4.2.1.37</v>
      </c>
      <c r="B296" s="272" t="str">
        <f>'3 priedo 1 lentele'!B296</f>
        <v>R026609-270000-0038</v>
      </c>
      <c r="C296" s="28" t="str">
        <f>'3 priedo 1 lentele'!C296</f>
        <v>UAB Romainių šeimos klinikos Kauno mieste veiklos efektyvumo didinimas.</v>
      </c>
      <c r="D296" s="28" t="s">
        <v>1673</v>
      </c>
    </row>
    <row r="297" spans="1:4" ht="24" x14ac:dyDescent="0.25">
      <c r="A297" s="183" t="str">
        <f>'3 priedo 1 lentele'!A297</f>
        <v>2.4.2.1.38</v>
      </c>
      <c r="B297" s="272" t="str">
        <f>'3 priedo 1 lentele'!B297</f>
        <v>R026609-270000-0039</v>
      </c>
      <c r="C297" s="28" t="str">
        <f>'3 priedo 1 lentele'!C297</f>
        <v>V. Rožukienės Ąžuolyno šeimos sveikatos centro teikiamų paslaugų efektyvumo didinimas</v>
      </c>
      <c r="D297" s="28" t="s">
        <v>1673</v>
      </c>
    </row>
    <row r="298" spans="1:4" ht="24" x14ac:dyDescent="0.25">
      <c r="A298" s="183" t="str">
        <f>'3 priedo 1 lentele'!A298</f>
        <v>2.4.2.1.39</v>
      </c>
      <c r="B298" s="272" t="str">
        <f>'3 priedo 1 lentele'!B298</f>
        <v>R026609-270000-0040</v>
      </c>
      <c r="C298" s="28" t="str">
        <f>'3 priedo 1 lentele'!C298</f>
        <v>Pirminės asmens sveikatos priežiūros veiklos efektyvumo didinimas UAB „Rasos klinika“</v>
      </c>
      <c r="D298" s="28" t="s">
        <v>1673</v>
      </c>
    </row>
    <row r="299" spans="1:4" ht="24" x14ac:dyDescent="0.25">
      <c r="A299" s="183" t="str">
        <f>'3 priedo 1 lentele'!A299</f>
        <v>2.4.2.1.40</v>
      </c>
      <c r="B299" s="272" t="str">
        <f>'3 priedo 1 lentele'!B299</f>
        <v>R026609-270000-0041</v>
      </c>
      <c r="C299" s="28" t="str">
        <f>'3 priedo 1 lentele'!C299</f>
        <v>V. Šimkaus šeimos medicinos centro teikiamų paslaugų efektyvumo didinimas</v>
      </c>
      <c r="D299" s="28" t="s">
        <v>1710</v>
      </c>
    </row>
    <row r="300" spans="1:4" ht="36" x14ac:dyDescent="0.25">
      <c r="A300" s="183" t="str">
        <f>'3 priedo 1 lentele'!A300</f>
        <v>2.4.2.1.41</v>
      </c>
      <c r="B300" s="272" t="str">
        <f>'3 priedo 1 lentele'!B300</f>
        <v>R026609-270000-0042</v>
      </c>
      <c r="C300" s="28" t="str">
        <f>'3 priedo 1 lentele'!C300</f>
        <v>Pirminės asmens sveikatos priežiūros veiklos efektyvumo didinimas  D.Vaikšnienės šeimos klinikoje</v>
      </c>
      <c r="D300" s="28" t="s">
        <v>1673</v>
      </c>
    </row>
    <row r="301" spans="1:4" ht="36" x14ac:dyDescent="0.25">
      <c r="A301" s="183" t="str">
        <f>'3 priedo 1 lentele'!A301</f>
        <v>2.4.2.1.42</v>
      </c>
      <c r="B301" s="272" t="str">
        <f>'3 priedo 1 lentele'!B301</f>
        <v>R026609-270000-0043</v>
      </c>
      <c r="C301" s="28" t="str">
        <f>'3 priedo 1 lentele'!C301</f>
        <v xml:space="preserve">Priklausomybės nuo opioidų pakaitinio gydymo kabinetų įrengimas UAB Baltijos psichikos sveikatos centre </v>
      </c>
      <c r="D301" s="28" t="s">
        <v>1673</v>
      </c>
    </row>
    <row r="302" spans="1:4" ht="24" x14ac:dyDescent="0.25">
      <c r="A302" s="183" t="str">
        <f>'3 priedo 1 lentele'!A302</f>
        <v>2.4.2.1.43</v>
      </c>
      <c r="B302" s="272" t="str">
        <f>'3 priedo 1 lentele'!B302</f>
        <v>R026609-270000-0044</v>
      </c>
      <c r="C302" s="28" t="str">
        <f>'3 priedo 1 lentele'!C302</f>
        <v>Pirminės asmens sveikatos priežiūros veiklos efektyvumo didinimas Kauno klinikose</v>
      </c>
      <c r="D302" s="28" t="s">
        <v>1673</v>
      </c>
    </row>
    <row r="303" spans="1:4" x14ac:dyDescent="0.25">
      <c r="A303" s="244" t="str">
        <f>'3 priedo 1 lentele'!A303</f>
        <v>2.4.2.2.</v>
      </c>
      <c r="B303" s="252">
        <f>'3 priedo 1 lentele'!B303</f>
        <v>0</v>
      </c>
      <c r="C303" s="244" t="str">
        <f>'3 priedo 1 lentele'!C303</f>
        <v xml:space="preserve">Priemonė: E- sveikatos paslaugų plėtra </v>
      </c>
      <c r="D303" s="244"/>
    </row>
    <row r="304" spans="1:4" ht="24" x14ac:dyDescent="0.25">
      <c r="A304" s="244" t="str">
        <f>'3 priedo 1 lentele'!A304</f>
        <v>2.4.2.3.</v>
      </c>
      <c r="B304" s="252">
        <f>'3 priedo 1 lentele'!B304</f>
        <v>0</v>
      </c>
      <c r="C304" s="244" t="str">
        <f>'3 priedo 1 lentele'!C304</f>
        <v>Priemonė: Ligų prevencijos, sveikatos priežiūros programų plėtra</v>
      </c>
      <c r="D304" s="244"/>
    </row>
    <row r="305" spans="1:4" ht="96" x14ac:dyDescent="0.25">
      <c r="A305" s="183" t="str">
        <f>'3 priedo 1 lentele'!A305</f>
        <v>2.4.2.3.1</v>
      </c>
      <c r="B305" s="272" t="str">
        <f>'3 priedo 1 lentele'!B305</f>
        <v>R026615-470000-0001</v>
      </c>
      <c r="C305" s="23" t="str">
        <f>'3 priedo 1 lentele'!C305</f>
        <v>Ambulatorinių sveikatos priežiūros paslaugų prieinamumo tuberkulioze sergantiems asmenims gerinimas Prienų rajone</v>
      </c>
      <c r="D305" s="40" t="s">
        <v>1839</v>
      </c>
    </row>
    <row r="306" spans="1:4" ht="180" x14ac:dyDescent="0.25">
      <c r="A306" s="183" t="str">
        <f>'3 priedo 1 lentele'!A306</f>
        <v>2.4.2.3.2</v>
      </c>
      <c r="B306" s="272" t="str">
        <f>'3 priedo 1 lentele'!B306</f>
        <v>R026615-470000-0002</v>
      </c>
      <c r="C306" s="23" t="str">
        <f>'3 priedo 1 lentele'!C306</f>
        <v>Priemonių, gerinančių ambulatorinių sveikatos priežiūros paslaugų prieinamumą tuberkulioze sergantiems asmenims, įgyvendinimas Kaišiadorių rajone</v>
      </c>
      <c r="D306" s="40" t="s">
        <v>1838</v>
      </c>
    </row>
    <row r="307" spans="1:4" ht="60" x14ac:dyDescent="0.25">
      <c r="A307" s="183" t="str">
        <f>'3 priedo 1 lentele'!A307</f>
        <v>2.4.2.3.3</v>
      </c>
      <c r="B307" s="272" t="str">
        <f>'3 priedo 1 lentele'!B307</f>
        <v>R026615-470000-0003</v>
      </c>
      <c r="C307" s="23" t="str">
        <f>'3 priedo 1 lentele'!C307</f>
        <v>Paslaugų prieinamumo gerinimas tuberkulioze sergantiems asmenims Raseinių rajone</v>
      </c>
      <c r="D307" s="40" t="s">
        <v>1840</v>
      </c>
    </row>
    <row r="308" spans="1:4" ht="204" x14ac:dyDescent="0.25">
      <c r="A308" s="183" t="str">
        <f>'3 priedo 1 lentele'!A308</f>
        <v>2.4.2.3.4</v>
      </c>
      <c r="B308" s="272" t="str">
        <f>'3 priedo 1 lentele'!B308</f>
        <v>R026615-470000-0004</v>
      </c>
      <c r="C308" s="23" t="str">
        <f>'3 priedo 1 lentele'!C308</f>
        <v>Ambulatorinių sveikatos priežiūros paslaugų prieinamumo gerinimas Jonavos rajone tuberkulioze sergantiems asmenims</v>
      </c>
      <c r="D308" s="40" t="s">
        <v>1834</v>
      </c>
    </row>
    <row r="309" spans="1:4" ht="108" x14ac:dyDescent="0.25">
      <c r="A309" s="183" t="str">
        <f>'3 priedo 1 lentele'!A309</f>
        <v>2.4.2.3.5</v>
      </c>
      <c r="B309" s="272" t="str">
        <f>'3 priedo 1 lentele'!B309</f>
        <v>R026615-470000-0005</v>
      </c>
      <c r="C309" s="23" t="str">
        <f>'3 priedo 1 lentele'!C309</f>
        <v>Priemonių, gerinančių ambulatorinių sveikatos priežiūros paslaugų prieinamumą tuberkulioze sergantiems asmenims, įgyvendinimas Kauno mieste</v>
      </c>
      <c r="D309" s="40" t="s">
        <v>1837</v>
      </c>
    </row>
    <row r="310" spans="1:4" ht="108" x14ac:dyDescent="0.25">
      <c r="A310" s="183" t="str">
        <f>'3 priedo 1 lentele'!A310</f>
        <v>2.4.2.3.6</v>
      </c>
      <c r="B310" s="272" t="str">
        <f>'3 priedo 1 lentele'!B310</f>
        <v>R026615-470000-0006</v>
      </c>
      <c r="C310" s="23" t="str">
        <f>'3 priedo 1 lentele'!C310</f>
        <v>Tiesiogiai stebimo gydymo kurso tuberkulioze sergančių Kauno rajono gyventojų tęstinio gydymo užtikrinimas</v>
      </c>
      <c r="D310" s="40" t="s">
        <v>1835</v>
      </c>
    </row>
    <row r="311" spans="1:4" ht="72" x14ac:dyDescent="0.25">
      <c r="A311" s="183" t="str">
        <f>'3 priedo 1 lentele'!A311</f>
        <v>2.4.2.3.7</v>
      </c>
      <c r="B311" s="272" t="str">
        <f>'3 priedo 1 lentele'!B311</f>
        <v>R026615-470000-0007</v>
      </c>
      <c r="C311" s="23" t="str">
        <f>'3 priedo 1 lentele'!C311</f>
        <v>Priemonių, gerinančių ambulatorinių sveikatos priežiūros paslaugų prieinamumą tuberkulioze sergantiems asmenims, įgyvendinimas Kėdainių r.</v>
      </c>
      <c r="D311" s="40" t="s">
        <v>1836</v>
      </c>
    </row>
    <row r="312" spans="1:4" ht="48" x14ac:dyDescent="0.25">
      <c r="A312" s="223" t="str">
        <f>'3 priedo 1 lentele'!A312</f>
        <v>2.5</v>
      </c>
      <c r="B312" s="229">
        <f>'3 priedo 1 lentele'!B312</f>
        <v>0</v>
      </c>
      <c r="C312" s="223" t="str">
        <f>'3 priedo 1 lentele'!C312</f>
        <v>Tikslas: Plėtoti socialinę infrastruktūrą ir bendruomenines iniciatyvas, skirtas gyventojų gyvenimo kokybės ir gyvenamosios aplinkos gerinimui</v>
      </c>
      <c r="D312" s="223"/>
    </row>
    <row r="313" spans="1:4" ht="36" x14ac:dyDescent="0.25">
      <c r="A313" s="212" t="str">
        <f>'3 priedo 1 lentele'!A313</f>
        <v>2.5.1</v>
      </c>
      <c r="B313" s="213">
        <f>'3 priedo 1 lentele'!B313</f>
        <v>0</v>
      </c>
      <c r="C313" s="212" t="str">
        <f>'3 priedo 1 lentele'!C313</f>
        <v>Uždavinys: Atnaujinti ir plėtoti gyvenamąją, kultūros ir sporto infrastruktūrą, gerinti paslaugų kokybę</v>
      </c>
      <c r="D313" s="212"/>
    </row>
    <row r="314" spans="1:4" ht="24" x14ac:dyDescent="0.25">
      <c r="A314" s="244" t="str">
        <f>'3 priedo 1 lentele'!A314</f>
        <v>2.5.1.1.</v>
      </c>
      <c r="B314" s="252">
        <f>'3 priedo 1 lentele'!B314</f>
        <v>0</v>
      </c>
      <c r="C314" s="244" t="str">
        <f>'3 priedo 1 lentele'!C314</f>
        <v>Priemonė: Viešosios kultūros infrastruktūros modernizavimas ir plėtra</v>
      </c>
      <c r="D314" s="244"/>
    </row>
    <row r="315" spans="1:4" ht="36" x14ac:dyDescent="0.25">
      <c r="A315" s="28" t="str">
        <f>'3 priedo 1 lentele'!A315</f>
        <v>2.5.1.1.1</v>
      </c>
      <c r="B315" s="160" t="str">
        <f>'3 priedo 1 lentele'!B315</f>
        <v>R023000-023300-0002</v>
      </c>
      <c r="C315" s="28" t="str">
        <f>'3 priedo 1 lentele'!C315</f>
        <v>Pastato, esančio Bažnyčios g. 3, Domeikavoje, Kauno r.,  rekonstravimas,  pritaikant jį Domeikavos kultūros centro veiklai</v>
      </c>
      <c r="D315" s="40" t="s">
        <v>1748</v>
      </c>
    </row>
    <row r="316" spans="1:4" ht="24" x14ac:dyDescent="0.25">
      <c r="A316" s="28" t="str">
        <f>'3 priedo 1 lentele'!A316</f>
        <v>2.5.1.1.2</v>
      </c>
      <c r="B316" s="160" t="str">
        <f>'3 priedo 1 lentele'!B316</f>
        <v>R023000-020000-0001</v>
      </c>
      <c r="C316" s="19" t="str">
        <f>'3 priedo 1 lentele'!C316</f>
        <v xml:space="preserve">Raseinių rajono kultūros centro Raseiniuose, Vytauto Didžiojo g. 10, rekonstravimas </v>
      </c>
      <c r="D316" s="40" t="s">
        <v>1748</v>
      </c>
    </row>
    <row r="317" spans="1:4" ht="36" x14ac:dyDescent="0.25">
      <c r="A317" s="28" t="str">
        <f>'3 priedo 1 lentele'!A317</f>
        <v>2.5.1.1.3</v>
      </c>
      <c r="B317" s="160" t="str">
        <f>'3 priedo 1 lentele'!B317</f>
        <v>R023304-330000-0001</v>
      </c>
      <c r="C317" s="28" t="str">
        <f>'3 priedo 1 lentele'!C317</f>
        <v xml:space="preserve">Nacionalinio M. K. Čiurlionio dailės muziejaus padalinio M. Žilinsko dailės galerijos modernizavimas </v>
      </c>
      <c r="D317" s="40" t="s">
        <v>1748</v>
      </c>
    </row>
    <row r="318" spans="1:4" ht="24" x14ac:dyDescent="0.25">
      <c r="A318" s="28" t="str">
        <f>'3 priedo 1 lentele'!A318</f>
        <v>2.5.1.1.4</v>
      </c>
      <c r="B318" s="160" t="str">
        <f>'3 priedo 1 lentele'!B318</f>
        <v>R023304-330000-0002</v>
      </c>
      <c r="C318" s="28" t="str">
        <f>'3 priedo 1 lentele'!C318</f>
        <v>Kauno apskrities viešosios bibliotekos modernizavimas</v>
      </c>
      <c r="D318" s="40" t="s">
        <v>1748</v>
      </c>
    </row>
    <row r="319" spans="1:4" ht="24" x14ac:dyDescent="0.25">
      <c r="A319" s="28" t="str">
        <f>'3 priedo 1 lentele'!A319</f>
        <v>2.5.1.1.5</v>
      </c>
      <c r="B319" s="160" t="str">
        <f>'3 priedo 1 lentele'!B319</f>
        <v>R023304-330000-0003</v>
      </c>
      <c r="C319" s="28" t="str">
        <f>'3 priedo 1 lentele'!C319</f>
        <v>Kauno valstybinio lėlių teatro pastato atnaujinimas</v>
      </c>
      <c r="D319" s="40" t="s">
        <v>1748</v>
      </c>
    </row>
    <row r="320" spans="1:4" ht="24" x14ac:dyDescent="0.25">
      <c r="A320" s="28" t="str">
        <f>'3 priedo 1 lentele'!A320</f>
        <v>2.5.1.1.6</v>
      </c>
      <c r="B320" s="160" t="str">
        <f>'3 priedo 1 lentele'!B320</f>
        <v>R023304-330000-0004</v>
      </c>
      <c r="C320" s="28" t="str">
        <f>'3 priedo 1 lentele'!C320</f>
        <v>Kauno valstybinio muzikinio teatro modernizavimas</v>
      </c>
      <c r="D320" s="40" t="s">
        <v>1748</v>
      </c>
    </row>
    <row r="321" spans="1:4" ht="24" x14ac:dyDescent="0.25">
      <c r="A321" s="28" t="str">
        <f>'3 priedo 1 lentele'!A321</f>
        <v>2.5.1.1.7</v>
      </c>
      <c r="B321" s="160" t="str">
        <f>'3 priedo 1 lentele'!B321</f>
        <v>R023304-330000-0005</v>
      </c>
      <c r="C321" s="28" t="str">
        <f>'3 priedo 1 lentele'!C321</f>
        <v>Kauno IX forto muziejaus modernizavimas</v>
      </c>
      <c r="D321" s="40" t="s">
        <v>1748</v>
      </c>
    </row>
    <row r="322" spans="1:4" ht="24" x14ac:dyDescent="0.25">
      <c r="A322" s="28" t="str">
        <f>'3 priedo 1 lentele'!A322</f>
        <v>2.5.1.1.8</v>
      </c>
      <c r="B322" s="160" t="str">
        <f>'3 priedo 1 lentele'!B322</f>
        <v>R023304-330000-0006</v>
      </c>
      <c r="C322" s="28" t="str">
        <f>'3 priedo 1 lentele'!C322</f>
        <v>Lietuvos aviacijos muziejaus modernizavimas</v>
      </c>
      <c r="D322" s="40" t="s">
        <v>1748</v>
      </c>
    </row>
    <row r="323" spans="1:4" ht="48" x14ac:dyDescent="0.25">
      <c r="A323" s="244" t="str">
        <f>'3 priedo 1 lentele'!A323</f>
        <v>2.5.1.2.</v>
      </c>
      <c r="B323" s="252">
        <f>'3 priedo 1 lentele'!B323</f>
        <v>0</v>
      </c>
      <c r="C323" s="244" t="str">
        <f>'3 priedo 1 lentele'!C323</f>
        <v>Priemonė: Renginių, populiarinančių kūno kultūrą, sportą (tame tarpe – ir neįgaliųjų) ir sveiką gyvenseną organizavimas ir skatinimas Kauno regione</v>
      </c>
      <c r="D323" s="244"/>
    </row>
    <row r="324" spans="1:4" ht="24" x14ac:dyDescent="0.25">
      <c r="A324" s="244" t="str">
        <f>'3 priedo 1 lentele'!A324</f>
        <v>2.5.1.3.</v>
      </c>
      <c r="B324" s="252">
        <f>'3 priedo 1 lentele'!B324</f>
        <v>0</v>
      </c>
      <c r="C324" s="244" t="str">
        <f>'3 priedo 1 lentele'!C324</f>
        <v>Priemonė: Inžinerinių tinklų įrengimas Kauno regiono savivaldybėse</v>
      </c>
      <c r="D324" s="244"/>
    </row>
    <row r="325" spans="1:4" ht="60" x14ac:dyDescent="0.25">
      <c r="A325" s="183" t="str">
        <f>'3 priedo 1 lentele'!A325</f>
        <v>2.5.1.3.1</v>
      </c>
      <c r="B325" s="160" t="str">
        <f>'3 priedo 1 lentele'!B325</f>
        <v>R020007-080000-0001</v>
      </c>
      <c r="C325" s="28" t="str">
        <f>'3 priedo 1 lentele'!C325</f>
        <v>Paviršinių (lietaus) nuotekų infrastruktūros plėtra, rekonstrukcija ir inventorizacija Jonavos mieste</v>
      </c>
      <c r="D325" s="28" t="s">
        <v>1644</v>
      </c>
    </row>
    <row r="326" spans="1:4" ht="264" x14ac:dyDescent="0.25">
      <c r="A326" s="183" t="str">
        <f>'3 priedo 1 lentele'!A326</f>
        <v>2.5.1.3.2</v>
      </c>
      <c r="B326" s="160" t="str">
        <f>'3 priedo 1 lentele'!B326</f>
        <v>R020007-080000-0002</v>
      </c>
      <c r="C326" s="23" t="str">
        <f>'3 priedo 1 lentele'!C326</f>
        <v>Kėdainių miesto paviršinių nuotekų tinklų rekonstrukcija ir plėtra</v>
      </c>
      <c r="D326" s="40" t="s">
        <v>1841</v>
      </c>
    </row>
    <row r="327" spans="1:4" ht="24" x14ac:dyDescent="0.25">
      <c r="A327" s="244" t="str">
        <f>'3 priedo 1 lentele'!A327</f>
        <v>2.5.1.4.</v>
      </c>
      <c r="B327" s="252">
        <f>'3 priedo 1 lentele'!B327</f>
        <v>0</v>
      </c>
      <c r="C327" s="244" t="str">
        <f>'3 priedo 1 lentele'!C327</f>
        <v>Priemonė: Visuomeninės infrastuktūros kompleksinis atnaujinimas ir plėtra</v>
      </c>
      <c r="D327" s="244"/>
    </row>
    <row r="328" spans="1:4" ht="108" x14ac:dyDescent="0.25">
      <c r="A328" s="183" t="str">
        <f>'3 priedo 1 lentele'!A328</f>
        <v>2.5.1.4.1</v>
      </c>
      <c r="B328" s="160" t="str">
        <f>'3 priedo 1 lentele'!B328</f>
        <v>R029908-290000-0001</v>
      </c>
      <c r="C328" s="28" t="str">
        <f>'3 priedo 1 lentele'!C328</f>
        <v>Ruklos miestelio kompleksinis atnaujinimas</v>
      </c>
      <c r="D328" s="40" t="s">
        <v>1842</v>
      </c>
    </row>
    <row r="329" spans="1:4" ht="128.25" customHeight="1" x14ac:dyDescent="0.25">
      <c r="A329" s="183" t="str">
        <f>'3 priedo 1 lentele'!A329</f>
        <v>2.5.1.4.2</v>
      </c>
      <c r="B329" s="160" t="str">
        <f>'3 priedo 1 lentele'!B329</f>
        <v>R029908-342900-0002</v>
      </c>
      <c r="C329" s="34" t="str">
        <f>'3 priedo 1 lentele'!C329</f>
        <v>Viduklės miestelio bendruomeninės infrastruktūros gerinimas</v>
      </c>
      <c r="D329" s="34" t="s">
        <v>1731</v>
      </c>
    </row>
    <row r="330" spans="1:4" ht="72" x14ac:dyDescent="0.25">
      <c r="A330" s="183" t="str">
        <f>'3 priedo 1 lentele'!A330</f>
        <v>2.5.1.4.3</v>
      </c>
      <c r="B330" s="160" t="str">
        <f>'3 priedo 1 lentele'!B330</f>
        <v>R029908-290000-0003</v>
      </c>
      <c r="C330" s="34" t="str">
        <f>'3 priedo 1 lentele'!C330</f>
        <v>Ariogalos miesto bendruomeninės infrastruktūros gerinimas</v>
      </c>
      <c r="D330" s="40" t="s">
        <v>1843</v>
      </c>
    </row>
    <row r="331" spans="1:4" ht="24" x14ac:dyDescent="0.25">
      <c r="A331" s="183" t="str">
        <f>'3 priedo 1 lentele'!A331</f>
        <v>2.5.1.4.4</v>
      </c>
      <c r="B331" s="160" t="str">
        <f>'3 priedo 1 lentele'!B331</f>
        <v>R020007-080000-0003</v>
      </c>
      <c r="C331" s="199" t="str">
        <f>'3 priedo 1 lentele'!C331</f>
        <v>Paviršinių nuotekų tinklų rekonstrukcija ir plėtra Kaune</v>
      </c>
      <c r="D331" s="199" t="s">
        <v>1645</v>
      </c>
    </row>
    <row r="332" spans="1:4" ht="108" x14ac:dyDescent="0.25">
      <c r="A332" s="183" t="str">
        <f>'3 priedo 1 lentele'!A332</f>
        <v>2.5.1.4.5</v>
      </c>
      <c r="B332" s="160" t="str">
        <f>'3 priedo 1 lentele'!B332</f>
        <v>R029908-301232-0004</v>
      </c>
      <c r="C332" s="23" t="str">
        <f>'3 priedo 1 lentele'!C332</f>
        <v>Kauno rajono Ežerėlio miesto atnaujinimas</v>
      </c>
      <c r="D332" s="40" t="s">
        <v>1844</v>
      </c>
    </row>
    <row r="333" spans="1:4" ht="108" x14ac:dyDescent="0.25">
      <c r="A333" s="183" t="str">
        <f>'3 priedo 1 lentele'!A333</f>
        <v>2.5.1.4.6</v>
      </c>
      <c r="B333" s="160" t="str">
        <f>'3 priedo 1 lentele'!B333</f>
        <v>R029908-301232-0005</v>
      </c>
      <c r="C333" s="183" t="str">
        <f>'3 priedo 1 lentele'!C333</f>
        <v>Kauno rajono Vilkijos miesto atnaujinimas</v>
      </c>
      <c r="D333" s="40" t="s">
        <v>1845</v>
      </c>
    </row>
    <row r="334" spans="1:4" ht="84" x14ac:dyDescent="0.25">
      <c r="A334" s="183" t="str">
        <f>'3 priedo 1 lentele'!A334</f>
        <v>2.5.1.4.7</v>
      </c>
      <c r="B334" s="160" t="str">
        <f>'3 priedo 1 lentele'!B334</f>
        <v>R029908-290000-0006</v>
      </c>
      <c r="C334" s="28" t="str">
        <f>'3 priedo 1 lentele'!C334</f>
        <v>Gudienos kaimo gyvenamosios vietovės atnaujinimas</v>
      </c>
      <c r="D334" s="40" t="s">
        <v>1846</v>
      </c>
    </row>
    <row r="335" spans="1:4" ht="24" x14ac:dyDescent="0.25">
      <c r="A335" s="183" t="str">
        <f>'3 priedo 1 lentele'!A335</f>
        <v>2.5.1.4.8</v>
      </c>
      <c r="B335" s="160" t="str">
        <f>'3 priedo 1 lentele'!B335</f>
        <v>R029908-290000-0007</v>
      </c>
      <c r="C335" s="28" t="str">
        <f>'3 priedo 1 lentele'!C335</f>
        <v>Rumšiškių miestelio bendruomeninės ir viešosios infrastruktūros gerinimas</v>
      </c>
      <c r="D335" s="40" t="s">
        <v>1748</v>
      </c>
    </row>
    <row r="336" spans="1:4" ht="132" x14ac:dyDescent="0.25">
      <c r="A336" s="183" t="str">
        <f>'3 priedo 1 lentele'!A336</f>
        <v>2.5.1.4.9</v>
      </c>
      <c r="B336" s="160" t="str">
        <f>'3 priedo 1 lentele'!B336</f>
        <v>R029908-070000-0008</v>
      </c>
      <c r="C336" s="28" t="str">
        <f>'3 priedo 1 lentele'!C336</f>
        <v>Jiezno miesto viešųjų erdvių sutvarkymas</v>
      </c>
      <c r="D336" s="40" t="s">
        <v>1847</v>
      </c>
    </row>
    <row r="337" spans="1:4" ht="36" x14ac:dyDescent="0.25">
      <c r="A337" s="234" t="str">
        <f>'3 priedo 1 lentele'!A337</f>
        <v>2.5.2</v>
      </c>
      <c r="B337" s="213">
        <f>'3 priedo 1 lentele'!B337</f>
        <v>0</v>
      </c>
      <c r="C337" s="234" t="str">
        <f>'3 priedo 1 lentele'!C337</f>
        <v>Uždavinys: Remti bendruomenines iniciatyvas ir prevencines bei edukacines programas</v>
      </c>
      <c r="D337" s="234"/>
    </row>
    <row r="338" spans="1:4" ht="24" x14ac:dyDescent="0.25">
      <c r="A338" s="244" t="str">
        <f>'3 priedo 1 lentele'!A338</f>
        <v>2.5.2.1.</v>
      </c>
      <c r="B338" s="252">
        <f>'3 priedo 1 lentele'!B338</f>
        <v>0</v>
      </c>
      <c r="C338" s="244" t="str">
        <f>'3 priedo 1 lentele'!C338</f>
        <v xml:space="preserve">Priemonė: Bendruomenių namų kūrimas  ir statyba </v>
      </c>
      <c r="D338" s="244"/>
    </row>
    <row r="339" spans="1:4" ht="48" x14ac:dyDescent="0.25">
      <c r="A339" s="244" t="str">
        <f>'3 priedo 1 lentele'!A339</f>
        <v>2.5.2.2.</v>
      </c>
      <c r="B339" s="252">
        <f>'3 priedo 1 lentele'!B339</f>
        <v>0</v>
      </c>
      <c r="C339" s="244" t="str">
        <f>'3 priedo 1 lentele'!C339</f>
        <v xml:space="preserve">Priemonė: Naujų inovatyvių vietos gyventojų bendruomenės iniciatyvų, nukreiptų į gyvenimo aplinkos ir kokybės gerinimą, skatinimas </v>
      </c>
      <c r="D339" s="244"/>
    </row>
    <row r="340" spans="1:4" ht="24" x14ac:dyDescent="0.25">
      <c r="A340" s="231" t="str">
        <f>'3 priedo 1 lentele'!A340</f>
        <v>2.6</v>
      </c>
      <c r="B340" s="229">
        <f>'3 priedo 1 lentele'!B340</f>
        <v>0</v>
      </c>
      <c r="C340" s="223" t="str">
        <f>'3 priedo 1 lentele'!C340</f>
        <v>Tikslas: Visapusiškai vystyti ir modernizuoti kaimo vietoves ir verslą kaime</v>
      </c>
      <c r="D340" s="223"/>
    </row>
    <row r="341" spans="1:4" ht="24" x14ac:dyDescent="0.25">
      <c r="A341" s="234" t="str">
        <f>'3 priedo 1 lentele'!A341</f>
        <v>2.6.1</v>
      </c>
      <c r="B341" s="213">
        <f>'3 priedo 1 lentele'!B341</f>
        <v>0</v>
      </c>
      <c r="C341" s="234" t="str">
        <f>'3 priedo 1 lentele'!C341</f>
        <v xml:space="preserve">Uždavinys: Stiprinti kaimo bendruomenes bei gerinti bendruomeninę infrastruktūrą. </v>
      </c>
      <c r="D341" s="234"/>
    </row>
    <row r="342" spans="1:4" ht="36" x14ac:dyDescent="0.25">
      <c r="A342" s="244" t="str">
        <f>'3 priedo 1 lentele'!A342</f>
        <v>2.6.1.1.</v>
      </c>
      <c r="B342" s="252">
        <f>'3 priedo 1 lentele'!B342</f>
        <v>0</v>
      </c>
      <c r="C342" s="244" t="str">
        <f>'3 priedo 1 lentele'!C342</f>
        <v>Priemonė: Kaimo bendruomenių aktyvumo skatinimas ir telkimas plėtojant vietos partnerystę</v>
      </c>
      <c r="D342" s="244"/>
    </row>
    <row r="343" spans="1:4" ht="24" x14ac:dyDescent="0.25">
      <c r="A343" s="244" t="str">
        <f>'3 priedo 1 lentele'!A343</f>
        <v>2.6.1.2.</v>
      </c>
      <c r="B343" s="252">
        <f>'3 priedo 1 lentele'!B343</f>
        <v>0</v>
      </c>
      <c r="C343" s="244" t="str">
        <f>'3 priedo 1 lentele'!C343</f>
        <v>Priemonė: Kaimo infrastruktūros gerinimas ir plėtra</v>
      </c>
      <c r="D343" s="244"/>
    </row>
    <row r="344" spans="1:4" ht="24" x14ac:dyDescent="0.25">
      <c r="A344" s="23" t="str">
        <f>'3 priedo 1 lentele'!A344</f>
        <v>2.6.1.2.1</v>
      </c>
      <c r="B344" s="160" t="str">
        <f>'3 priedo 1 lentele'!B344</f>
        <v>R02ZM07-330000-0002</v>
      </c>
      <c r="C344" s="58" t="str">
        <f>'3 priedo 1 lentele'!C344</f>
        <v>Bukonių kultūros centro pastato atnaujinimas ir pritaikymas bendruomenės poreikiams</v>
      </c>
      <c r="D344" s="40" t="s">
        <v>1748</v>
      </c>
    </row>
    <row r="345" spans="1:4" ht="24" x14ac:dyDescent="0.25">
      <c r="A345" s="23" t="str">
        <f>'3 priedo 1 lentele'!A345</f>
        <v>2.6.1.2.2</v>
      </c>
      <c r="B345" s="160" t="str">
        <f>'3 priedo 1 lentele'!B345</f>
        <v>R02ZM07-500000-0003</v>
      </c>
      <c r="C345" s="58" t="str">
        <f>'3 priedo 1 lentele'!C345</f>
        <v>Užusalių pagrindinės mokyklos atnaujinimas ir pritaikymas bendruomenės poreikiams</v>
      </c>
      <c r="D345" s="40" t="s">
        <v>1748</v>
      </c>
    </row>
    <row r="346" spans="1:4" ht="24" x14ac:dyDescent="0.25">
      <c r="A346" s="23" t="str">
        <f>'3 priedo 1 lentele'!A346</f>
        <v>2.6.1.2.3</v>
      </c>
      <c r="B346" s="160" t="str">
        <f>'3 priedo 1 lentele'!B346</f>
        <v>R02ZM07-290000-0004</v>
      </c>
      <c r="C346" s="60" t="str">
        <f>'3 priedo 1 lentele'!C346</f>
        <v>Berteškių kaimo bendruomenės namų aplinkos sutvarkymas ir pritaikymas gyventojų poreikiams</v>
      </c>
      <c r="D346" s="40" t="s">
        <v>1748</v>
      </c>
    </row>
    <row r="347" spans="1:4" ht="36" x14ac:dyDescent="0.25">
      <c r="A347" s="23" t="str">
        <f>'3 priedo 1 lentele'!A347</f>
        <v>2.6.1.2.4</v>
      </c>
      <c r="B347" s="160" t="str">
        <f>'3 priedo 1 lentele'!B347</f>
        <v>R02ZM07-500000-0005</v>
      </c>
      <c r="C347" s="60" t="str">
        <f>'3 priedo 1 lentele'!C347</f>
        <v>Raseinių rajono Mituvos upelio baseino ir kitų melioracijos griovių bei juose esančių statinių rekonstravimas</v>
      </c>
      <c r="D347" s="40" t="s">
        <v>1748</v>
      </c>
    </row>
    <row r="348" spans="1:4" ht="24" x14ac:dyDescent="0.25">
      <c r="A348" s="23" t="str">
        <f>'3 priedo 1 lentele'!A348</f>
        <v>2.6.1.2.5</v>
      </c>
      <c r="B348" s="160" t="str">
        <f>'3 priedo 1 lentele'!B348</f>
        <v>R02ZM07-290000-0006</v>
      </c>
      <c r="C348" s="60" t="str">
        <f>'3 priedo 1 lentele'!C348</f>
        <v>Katauskių kaimo viešosios erdvės sutvarkymas ir pritaikymas gyventojų poreikiams</v>
      </c>
      <c r="D348" s="40" t="s">
        <v>1748</v>
      </c>
    </row>
    <row r="349" spans="1:4" ht="24" x14ac:dyDescent="0.25">
      <c r="A349" s="23" t="str">
        <f>'3 priedo 1 lentele'!A349</f>
        <v>2.6.1.2.6</v>
      </c>
      <c r="B349" s="160" t="str">
        <f>'3 priedo 1 lentele'!B349</f>
        <v>R02ZM07-020000-0007</v>
      </c>
      <c r="C349" s="60" t="str">
        <f>'3 priedo 1 lentele'!C349</f>
        <v>Kalnujų seniūnijos administracinio pastato sutvarkymas</v>
      </c>
      <c r="D349" s="40" t="s">
        <v>1748</v>
      </c>
    </row>
    <row r="350" spans="1:4" ht="36" x14ac:dyDescent="0.25">
      <c r="A350" s="23" t="str">
        <f>'3 priedo 1 lentele'!A350</f>
        <v>2.6.1.2.7</v>
      </c>
      <c r="B350" s="160" t="str">
        <f>'3 priedo 1 lentele'!B350</f>
        <v>R02ZM07-340000-0008</v>
      </c>
      <c r="C350" s="60" t="str">
        <f>'3 priedo 1 lentele'!C350</f>
        <v>Raseinių rajono kultūros centro Betygalos kultūros namų infrastruktūros pritaikymas visuomenės poreikiams</v>
      </c>
      <c r="D350" s="40" t="s">
        <v>1748</v>
      </c>
    </row>
    <row r="351" spans="1:4" ht="24" x14ac:dyDescent="0.25">
      <c r="A351" s="23" t="str">
        <f>'3 priedo 1 lentele'!A351</f>
        <v>2.6.1.2.8</v>
      </c>
      <c r="B351" s="160" t="str">
        <f>'3 priedo 1 lentele'!B351</f>
        <v>R02ZM07-500000-0009</v>
      </c>
      <c r="C351" s="60" t="str">
        <f>'3 priedo 1 lentele'!C351</f>
        <v>Požečių gyvenvietės drenažo rekonstravimas</v>
      </c>
      <c r="D351" s="40" t="s">
        <v>1748</v>
      </c>
    </row>
    <row r="352" spans="1:4" ht="24" x14ac:dyDescent="0.25">
      <c r="A352" s="23" t="str">
        <f>'3 priedo 1 lentele'!A352</f>
        <v>2.6.1.2.9</v>
      </c>
      <c r="B352" s="160" t="str">
        <f>'3 priedo 1 lentele'!B352</f>
        <v>R02ZM07-500000-0010</v>
      </c>
      <c r="C352" s="60" t="str">
        <f>'3 priedo 1 lentele'!C352</f>
        <v>Verėduvos gyvenvietės drenažo sistemos įrengimas</v>
      </c>
      <c r="D352" s="40" t="s">
        <v>1748</v>
      </c>
    </row>
    <row r="353" spans="1:4" ht="96" x14ac:dyDescent="0.25">
      <c r="A353" s="183" t="str">
        <f>'3 priedo 1 lentele'!A353</f>
        <v>2.6.1.2.10</v>
      </c>
      <c r="B353" s="160" t="str">
        <f>'3 priedo 1 lentele'!B353</f>
        <v>R029908-342900-0009</v>
      </c>
      <c r="C353" s="60" t="str">
        <f>'3 priedo 1 lentele'!C353</f>
        <v>Kompleksiškas Pelėdnagių kaimo viešųjų erdvių sutvarkymas</v>
      </c>
      <c r="D353" s="40" t="s">
        <v>1848</v>
      </c>
    </row>
    <row r="354" spans="1:4" ht="24" x14ac:dyDescent="0.25">
      <c r="A354" s="183" t="str">
        <f>'3 priedo 1 lentele'!A354</f>
        <v>2.6.1.2.11</v>
      </c>
      <c r="B354" s="160" t="str">
        <f>'3 priedo 1 lentele'!B354</f>
        <v>R02ZM07-290000-0011</v>
      </c>
      <c r="C354" s="60" t="str">
        <f>'3 priedo 1 lentele'!C354</f>
        <v>Poilsio zonos prie Sujainių tvenkinio sutvarkymas</v>
      </c>
      <c r="D354" s="40" t="s">
        <v>1748</v>
      </c>
    </row>
    <row r="355" spans="1:4" ht="24" x14ac:dyDescent="0.25">
      <c r="A355" s="183" t="str">
        <f>'3 priedo 1 lentele'!A355</f>
        <v>2.6.1.2.12</v>
      </c>
      <c r="B355" s="160" t="str">
        <f>'3 priedo 1 lentele'!B355</f>
        <v>R02ZM07-290000-0012</v>
      </c>
      <c r="C355" s="19" t="str">
        <f>'3 priedo 1 lentele'!C355</f>
        <v>Betygalos miestelio viešosios infrastruktūros sutvarkymas</v>
      </c>
      <c r="D355" s="40" t="s">
        <v>1748</v>
      </c>
    </row>
    <row r="356" spans="1:4" ht="24" x14ac:dyDescent="0.25">
      <c r="A356" s="183" t="str">
        <f>'3 priedo 1 lentele'!A356</f>
        <v>2.6.1.2.13</v>
      </c>
      <c r="B356" s="160" t="str">
        <f>'3 priedo 1 lentele'!B356</f>
        <v>R02ZM07-500000-0013</v>
      </c>
      <c r="C356" s="60" t="str">
        <f>'3 priedo 1 lentele'!C356</f>
        <v>Berteškių kaimo vandens kokybės gerinimas</v>
      </c>
      <c r="D356" s="40" t="s">
        <v>1748</v>
      </c>
    </row>
    <row r="357" spans="1:4" ht="24" x14ac:dyDescent="0.25">
      <c r="A357" s="183" t="str">
        <f>'3 priedo 1 lentele'!A357</f>
        <v>2.6.1.2.14</v>
      </c>
      <c r="B357" s="160" t="str">
        <f>'3 priedo 1 lentele'!B357</f>
        <v>R02ZM07-290000-0014</v>
      </c>
      <c r="C357" s="60" t="str">
        <f>'3 priedo 1 lentele'!C357</f>
        <v>Girkalnio miestelio tvenkinio išvalymas ir poilsio zonos įrengimas</v>
      </c>
      <c r="D357" s="40" t="s">
        <v>1748</v>
      </c>
    </row>
    <row r="358" spans="1:4" ht="24" x14ac:dyDescent="0.25">
      <c r="A358" s="183" t="str">
        <f>'3 priedo 1 lentele'!A358</f>
        <v>2.6.1.2.15</v>
      </c>
      <c r="B358" s="160" t="str">
        <f>'3 priedo 1 lentele'!B358</f>
        <v>R02ZM07-290000-0015</v>
      </c>
      <c r="C358" s="60" t="str">
        <f>'3 priedo 1 lentele'!C358</f>
        <v>Viešosios erdvės Užkalnių kaime sutvarkymas ir pritaikymas gyventojų poilsiui ir sportui</v>
      </c>
      <c r="D358" s="40" t="s">
        <v>1748</v>
      </c>
    </row>
    <row r="359" spans="1:4" ht="24" x14ac:dyDescent="0.25">
      <c r="A359" s="183" t="str">
        <f>'3 priedo 1 lentele'!A359</f>
        <v>2.6.1.2.16</v>
      </c>
      <c r="B359" s="160" t="str">
        <f>'3 priedo 1 lentele'!B359</f>
        <v>R02ZM07-290000-0016</v>
      </c>
      <c r="C359" s="60" t="str">
        <f>'3 priedo 1 lentele'!C359</f>
        <v>Kalnųjų miestelio viešosios erdvės atnaujinimas ir pritaikymas visuomenės poreikiams</v>
      </c>
      <c r="D359" s="40" t="s">
        <v>1748</v>
      </c>
    </row>
    <row r="360" spans="1:4" ht="24" x14ac:dyDescent="0.25">
      <c r="A360" s="183" t="str">
        <f>'3 priedo 1 lentele'!A360</f>
        <v>2.6.1.2.17</v>
      </c>
      <c r="B360" s="160" t="str">
        <f>'3 priedo 1 lentele'!B360</f>
        <v>R02ZM07-290000-0017</v>
      </c>
      <c r="C360" s="60" t="str">
        <f>'3 priedo 1 lentele'!C360</f>
        <v>Viešosios poilsio zonos įrengimas Norgėlų kaime</v>
      </c>
      <c r="D360" s="40" t="s">
        <v>1748</v>
      </c>
    </row>
    <row r="361" spans="1:4" ht="24" x14ac:dyDescent="0.25">
      <c r="A361" s="183" t="str">
        <f>'3 priedo 1 lentele'!A361</f>
        <v>2.6.1.2.18</v>
      </c>
      <c r="B361" s="160" t="str">
        <f>'3 priedo 1 lentele'!B361</f>
        <v>R02ZM07-290000-0018</v>
      </c>
      <c r="C361" s="58" t="str">
        <f>'3 priedo 1 lentele'!C361</f>
        <v>Poilsio zonos įrengimas prie Žaiginio tvenkinio</v>
      </c>
      <c r="D361" s="40" t="s">
        <v>1748</v>
      </c>
    </row>
    <row r="362" spans="1:4" ht="24" x14ac:dyDescent="0.25">
      <c r="A362" s="183" t="str">
        <f>'3 priedo 1 lentele'!A362</f>
        <v>2.6.1.2.19</v>
      </c>
      <c r="B362" s="160" t="str">
        <f>'3 priedo 1 lentele'!B362</f>
        <v>R02ZM07-290000-0019</v>
      </c>
      <c r="C362" s="58" t="str">
        <f>'3 priedo 1 lentele'!C362</f>
        <v>Gėluvos kaimo viešosios erdvės sutvarkymas ir pritaikymas gyventojų poreikiams</v>
      </c>
      <c r="D362" s="40" t="s">
        <v>1748</v>
      </c>
    </row>
    <row r="363" spans="1:4" ht="24" x14ac:dyDescent="0.25">
      <c r="A363" s="183" t="str">
        <f>'3 priedo 1 lentele'!A363</f>
        <v>2.6.1.2.20</v>
      </c>
      <c r="B363" s="160" t="str">
        <f>'3 priedo 1 lentele'!B363</f>
        <v>R02ZM07-290000-0020</v>
      </c>
      <c r="C363" s="58" t="str">
        <f>'3 priedo 1 lentele'!C363</f>
        <v>Butkiškės kaimo viešosios erdvės sutvarkymas ir pritaikymas gyventojų poreikiams</v>
      </c>
      <c r="D363" s="40" t="s">
        <v>1748</v>
      </c>
    </row>
    <row r="364" spans="1:4" ht="24" x14ac:dyDescent="0.25">
      <c r="A364" s="183" t="str">
        <f>'3 priedo 1 lentele'!A364</f>
        <v>2.6.1.2.21</v>
      </c>
      <c r="B364" s="160" t="str">
        <f>'3 priedo 1 lentele'!B364</f>
        <v>R02ZM07-290000-0021</v>
      </c>
      <c r="C364" s="58" t="str">
        <f>'3 priedo 1 lentele'!C364</f>
        <v>Kaulakių kaimo viešosios infrastruktūros sutvarkymas ir pritaikymas gyventojų poreikiams</v>
      </c>
      <c r="D364" s="40" t="s">
        <v>1748</v>
      </c>
    </row>
    <row r="365" spans="1:4" ht="24" x14ac:dyDescent="0.25">
      <c r="A365" s="183" t="str">
        <f>'3 priedo 1 lentele'!A365</f>
        <v>2.6.1.2.22</v>
      </c>
      <c r="B365" s="160" t="str">
        <f>'3 priedo 1 lentele'!B365</f>
        <v>R02ZM07-330000-0022</v>
      </c>
      <c r="C365" s="58" t="str">
        <f>'3 priedo 1 lentele'!C365</f>
        <v>Stakliškių kultūros ir laisvalaikio centro kapitalinis remontas</v>
      </c>
      <c r="D365" s="40" t="s">
        <v>1748</v>
      </c>
    </row>
    <row r="366" spans="1:4" ht="24" x14ac:dyDescent="0.25">
      <c r="A366" s="183" t="str">
        <f>'3 priedo 1 lentele'!A366</f>
        <v>2.6.1.2.23</v>
      </c>
      <c r="B366" s="160" t="str">
        <f>'3 priedo 1 lentele'!B366</f>
        <v>R02ZM07-330000-0023</v>
      </c>
      <c r="C366" s="58" t="str">
        <f>'3 priedo 1 lentele'!C366</f>
        <v>Veiverių kultūros ir laisvalaikio centro Skriaudžiuose kapitalinis remontas</v>
      </c>
      <c r="D366" s="40" t="s">
        <v>1748</v>
      </c>
    </row>
    <row r="367" spans="1:4" ht="24" x14ac:dyDescent="0.25">
      <c r="A367" s="183" t="str">
        <f>'3 priedo 1 lentele'!A367</f>
        <v>2.6.1.2.24</v>
      </c>
      <c r="B367" s="160" t="str">
        <f>'3 priedo 1 lentele'!B367</f>
        <v>R02ZM07-500000-0024</v>
      </c>
      <c r="C367" s="58" t="str">
        <f>'3 priedo 1 lentele'!C367</f>
        <v>Geriamojo vandens tiekimo sistemos Vėžionių kaime įrengimas</v>
      </c>
      <c r="D367" s="40" t="s">
        <v>1748</v>
      </c>
    </row>
    <row r="368" spans="1:4" ht="24" x14ac:dyDescent="0.25">
      <c r="A368" s="183" t="str">
        <f>'3 priedo 1 lentele'!A368</f>
        <v>2.6.1.2.25</v>
      </c>
      <c r="B368" s="160" t="str">
        <f>'3 priedo 1 lentele'!B368</f>
        <v>R02ZM07-500000-0025</v>
      </c>
      <c r="C368" s="58" t="str">
        <f>'3 priedo 1 lentele'!C368</f>
        <v>Prienų r. Stakliškių gimnazijos ikimokyklinio ugdymo skyriaus modernizavimas</v>
      </c>
      <c r="D368" s="40" t="s">
        <v>1748</v>
      </c>
    </row>
    <row r="369" spans="1:4" ht="24" x14ac:dyDescent="0.25">
      <c r="A369" s="183" t="str">
        <f>'3 priedo 1 lentele'!A369</f>
        <v>2.6.1.2.26</v>
      </c>
      <c r="B369" s="160" t="str">
        <f>'3 priedo 1 lentele'!B369</f>
        <v>R02ZM07-290000-0026</v>
      </c>
      <c r="C369" s="58" t="str">
        <f>'3 priedo 1 lentele'!C369</f>
        <v>Šiluvos miestelio viešosios infrastruktūros sutvarkymas</v>
      </c>
      <c r="D369" s="40" t="s">
        <v>1748</v>
      </c>
    </row>
    <row r="370" spans="1:4" ht="139.5" customHeight="1" x14ac:dyDescent="0.25">
      <c r="A370" s="183" t="str">
        <f>'3 priedo 1 lentele'!A370</f>
        <v>2.6.1.2.27</v>
      </c>
      <c r="B370" s="160" t="str">
        <f>'3 priedo 1 lentele'!B370</f>
        <v>R029908-340000-0010</v>
      </c>
      <c r="C370" s="58" t="str">
        <f>'3 priedo 1 lentele'!C370</f>
        <v>Kompleksiškas Vilainių kaimo viešųjų erdvių sutvarkymas</v>
      </c>
      <c r="D370" s="40" t="s">
        <v>1849</v>
      </c>
    </row>
    <row r="371" spans="1:4" ht="18.75" customHeight="1" x14ac:dyDescent="0.25">
      <c r="A371" s="183" t="str">
        <f>'3 priedo 1 lentele'!A371</f>
        <v>2.6.1.2.28</v>
      </c>
      <c r="B371" s="160" t="str">
        <f>'3 priedo 1 lentele'!B371</f>
        <v>R02ZM07-120000-0027</v>
      </c>
      <c r="C371" s="58" t="str">
        <f>'3 priedo 1 lentele'!C371</f>
        <v>Vietinės reikšmės kelio BR-27 rekonstravimas</v>
      </c>
      <c r="D371" s="40" t="s">
        <v>1748</v>
      </c>
    </row>
    <row r="372" spans="1:4" ht="24.75" customHeight="1" x14ac:dyDescent="0.25">
      <c r="A372" s="183" t="str">
        <f>'3 priedo 1 lentele'!A372</f>
        <v>2.6.1.2.29</v>
      </c>
      <c r="B372" s="160" t="str">
        <f>'3 priedo 1 lentele'!B372</f>
        <v>R02ZM07-070000-0028</v>
      </c>
      <c r="C372" s="58" t="str">
        <f>'3 priedo 1 lentele'!C372</f>
        <v>Vandens tiekimo infrastruktūros plėtra Birštono savivaldybės kaimiškose teritorijose</v>
      </c>
      <c r="D372" s="40" t="s">
        <v>1748</v>
      </c>
    </row>
    <row r="373" spans="1:4" ht="27" customHeight="1" x14ac:dyDescent="0.25">
      <c r="A373" s="183" t="str">
        <f>'3 priedo 1 lentele'!A373</f>
        <v>2.6.1.2.30</v>
      </c>
      <c r="B373" s="160" t="str">
        <f>'3 priedo 1 lentele'!B373</f>
        <v>R02ZM07-290000-0029</v>
      </c>
      <c r="C373" s="58" t="str">
        <f>'3 priedo 1 lentele'!C373</f>
        <v>Apšvietimo inžinerinių tinklų atnaujinimas arba plėtra Kėdainių rajono Dotnuvos seniūnijoje</v>
      </c>
      <c r="D373" s="40" t="s">
        <v>1748</v>
      </c>
    </row>
    <row r="374" spans="1:4" ht="26.25" customHeight="1" x14ac:dyDescent="0.25">
      <c r="A374" s="183" t="str">
        <f>'3 priedo 1 lentele'!A374</f>
        <v>2.6.1.2.31</v>
      </c>
      <c r="B374" s="160" t="str">
        <f>'3 priedo 1 lentele'!B374</f>
        <v>R02ZM07-290000-0030</v>
      </c>
      <c r="C374" s="58" t="str">
        <f>'3 priedo 1 lentele'!C374</f>
        <v>Apšvietimo inžinerinių tinklų atnaujinimas arba plėtra Kėdainių rajono Pelėdnagių seniūnijoje</v>
      </c>
      <c r="D374" s="40" t="s">
        <v>1748</v>
      </c>
    </row>
    <row r="375" spans="1:4" ht="38.25" customHeight="1" x14ac:dyDescent="0.25">
      <c r="A375" s="183" t="str">
        <f>'3 priedo 1 lentele'!A375</f>
        <v>2.6.1.2.32</v>
      </c>
      <c r="B375" s="160" t="str">
        <f>'3 priedo 1 lentele'!B375</f>
        <v>R02ZM07-290000-0031</v>
      </c>
      <c r="C375" s="58" t="str">
        <f>'3 priedo 1 lentele'!C375</f>
        <v>Apšvietimo inžinerinių tinklų atnaujinimas arba plėtra Kėdainių rajono Truskavos ir Josvainių seniūnijose</v>
      </c>
      <c r="D375" s="40" t="s">
        <v>1748</v>
      </c>
    </row>
    <row r="376" spans="1:4" ht="39.75" customHeight="1" x14ac:dyDescent="0.25">
      <c r="A376" s="183" t="str">
        <f>'3 priedo 1 lentele'!A376</f>
        <v>2.6.1.2.33</v>
      </c>
      <c r="B376" s="160" t="str">
        <f>'3 priedo 1 lentele'!B376</f>
        <v>R02ZM07-290000-0032</v>
      </c>
      <c r="C376" s="58" t="str">
        <f>'3 priedo 1 lentele'!C376</f>
        <v>Apšvietimo inžinerinių tinklų atnaujinimas arba plėtra Kėdainių rajono Pernaravos, Gudžiūnų, Vilainių, Krakių ir Surviliškio seniūnijose</v>
      </c>
      <c r="D376" s="40" t="s">
        <v>1748</v>
      </c>
    </row>
    <row r="377" spans="1:4" ht="28.5" customHeight="1" x14ac:dyDescent="0.25">
      <c r="A377" s="183" t="str">
        <f>'3 priedo 1 lentele'!A377</f>
        <v>2.6.1.2.34</v>
      </c>
      <c r="B377" s="160" t="str">
        <f>'3 priedo 1 lentele'!B377</f>
        <v>R02ZM07-290000-0033</v>
      </c>
      <c r="C377" s="58" t="str">
        <f>'3 priedo 1 lentele'!C377</f>
        <v>Apšvietimo inžinerinių tinklų atnaujinimas arba plėtra Šėtos seniūnijoje</v>
      </c>
      <c r="D377" s="40" t="s">
        <v>1748</v>
      </c>
    </row>
    <row r="378" spans="1:4" ht="40.5" customHeight="1" x14ac:dyDescent="0.25">
      <c r="A378" s="183" t="str">
        <f>'3 priedo 1 lentele'!A378</f>
        <v>2.6.1.2.35</v>
      </c>
      <c r="B378" s="160" t="str">
        <f>'3 priedo 1 lentele'!B378</f>
        <v>R02ZM07-290000-0034</v>
      </c>
      <c r="C378" s="58" t="str">
        <f>'3 priedo 1 lentele'!C378</f>
        <v>Atvirų viešųjų erdvių sutvarkymas arba sukūrimas Kėdainių rajono Surviliškio seniūnijoje, pritaikant jas kaimo bendruomenės poreikiams bei laisvalaikiui</v>
      </c>
      <c r="D378" s="40" t="s">
        <v>1748</v>
      </c>
    </row>
    <row r="379" spans="1:4" ht="39.75" customHeight="1" x14ac:dyDescent="0.25">
      <c r="A379" s="183" t="str">
        <f>'3 priedo 1 lentele'!A379</f>
        <v>2.6.1.2.36</v>
      </c>
      <c r="B379" s="160" t="str">
        <f>'3 priedo 1 lentele'!B379</f>
        <v>R02ZM07-290000-0035</v>
      </c>
      <c r="C379" s="58" t="str">
        <f>'3 priedo 1 lentele'!C379</f>
        <v>Atvirų viešųjų erdvių sutvarkymas arba sukūrimas Kėdainių rajono Šėtos miestelyje, pritaikant jas kaimo bendruomenės poreikiams bei laisvalaikiui</v>
      </c>
      <c r="D379" s="40" t="s">
        <v>1748</v>
      </c>
    </row>
    <row r="380" spans="1:4" ht="39" customHeight="1" x14ac:dyDescent="0.25">
      <c r="A380" s="183" t="str">
        <f>'3 priedo 1 lentele'!A380</f>
        <v>2.6.1.2.37</v>
      </c>
      <c r="B380" s="160" t="str">
        <f>'3 priedo 1 lentele'!B380</f>
        <v>R02ZM07-290000-0036</v>
      </c>
      <c r="C380" s="58" t="str">
        <f>'3 priedo 1 lentele'!C380</f>
        <v>Atvirų viešųjų erdvių sutvarkymas arba sukūrimas Kėdainių rajono Gudžiūnų seniūnijoje, pritaikant jas kaimo bendruomenės poreikiams bei laisvalaikiui</v>
      </c>
      <c r="D380" s="40" t="s">
        <v>1748</v>
      </c>
    </row>
    <row r="381" spans="1:4" ht="40.5" customHeight="1" x14ac:dyDescent="0.25">
      <c r="A381" s="183" t="str">
        <f>'3 priedo 1 lentele'!A381</f>
        <v>2.6.1.2.38</v>
      </c>
      <c r="B381" s="160" t="str">
        <f>'3 priedo 1 lentele'!B381</f>
        <v>R02ZM07-290000-0037</v>
      </c>
      <c r="C381" s="58" t="str">
        <f>'3 priedo 1 lentele'!C381</f>
        <v>Atvirų viešųjų erdvių sutvarkymas arba sukūrimas Kėdainių rajono Dotnuvos seniūnijoje, pritaikant jas kaimo bendruomenės poreikiams bei laisvalaikiui</v>
      </c>
      <c r="D381" s="40" t="s">
        <v>1748</v>
      </c>
    </row>
    <row r="382" spans="1:4" ht="56.25" customHeight="1" x14ac:dyDescent="0.25">
      <c r="A382" s="183" t="str">
        <f>'3 priedo 1 lentele'!A382</f>
        <v>2.6.1.2.39</v>
      </c>
      <c r="B382" s="160" t="str">
        <f>'3 priedo 1 lentele'!B382</f>
        <v>R02ZM07-290000-0038</v>
      </c>
      <c r="C382" s="58" t="str">
        <f>'3 priedo 1 lentele'!C382</f>
        <v>Atvirų viešųjų erdvių sutvarkymas arba sukūrimas Kėdainių rajono Josvainių ir Krakių seniūnijose, pritaikant jas kaimo bendruomenės poreikiams bei laisvalaikiui</v>
      </c>
      <c r="D382" s="40" t="s">
        <v>1748</v>
      </c>
    </row>
    <row r="383" spans="1:4" ht="56.25" customHeight="1" x14ac:dyDescent="0.25">
      <c r="A383" s="183" t="str">
        <f>'3 priedo 1 lentele'!A383</f>
        <v>2.6.1.2.40</v>
      </c>
      <c r="B383" s="160" t="str">
        <f>'3 priedo 1 lentele'!B383</f>
        <v>R02ZM07-290000-0039</v>
      </c>
      <c r="C383" s="58" t="str">
        <f>'3 priedo 1 lentele'!C383</f>
        <v>Atvirų viešųjų erdvių sutvarkymas arba sukūrimas Kėdainių rajono Pernaravos, Pelėdnagių, Vilainių ir Truskavos seniūnijose, pritaikant jas kaimo bendruomenės poreikiams bei laisvalaikiui</v>
      </c>
      <c r="D383" s="40" t="s">
        <v>1748</v>
      </c>
    </row>
    <row r="384" spans="1:4" ht="39.75" customHeight="1" x14ac:dyDescent="0.25">
      <c r="A384" s="183" t="str">
        <f>'3 priedo 1 lentele'!A384</f>
        <v>2.6.1.2.41</v>
      </c>
      <c r="B384" s="160" t="str">
        <f>'3 priedo 1 lentele'!B384</f>
        <v>R02ZM07-330000-0040</v>
      </c>
      <c r="C384" s="58" t="str">
        <f>'3 priedo 1 lentele'!C384</f>
        <v>Kėdainių rajono Krakių miestelio kultūros centro kapitalinis remontas, pritaikant jį kaimo bendruomenės poreikiams</v>
      </c>
      <c r="D384" s="40" t="s">
        <v>1748</v>
      </c>
    </row>
    <row r="385" spans="1:4" ht="51" customHeight="1" x14ac:dyDescent="0.25">
      <c r="A385" s="183" t="str">
        <f>'3 priedo 1 lentele'!A385</f>
        <v>2.6.1.2.42</v>
      </c>
      <c r="B385" s="160" t="str">
        <f>'3 priedo 1 lentele'!B385</f>
        <v>R02ZM07-320000-0041</v>
      </c>
      <c r="C385" s="58" t="str">
        <f>'3 priedo 1 lentele'!C385</f>
        <v>Kėdainių rajono Dotnuvos seniūnijos Akademijos miestelio visuomeninės paskirties pastato atnaujinimas (modernizavimas), pritaikant jį kaimo bendruomenės poreikiams</v>
      </c>
      <c r="D385" s="40" t="s">
        <v>1748</v>
      </c>
    </row>
    <row r="386" spans="1:4" ht="39" customHeight="1" x14ac:dyDescent="0.25">
      <c r="A386" s="183" t="str">
        <f>'3 priedo 1 lentele'!A386</f>
        <v>2.6.1.2.43</v>
      </c>
      <c r="B386" s="160" t="str">
        <f>'3 priedo 1 lentele'!B386</f>
        <v>R02ZM07-330000-0042</v>
      </c>
      <c r="C386" s="58" t="str">
        <f>'3 priedo 1 lentele'!C386</f>
        <v>Kėdainių rajono Truskavos seniūnijos pastato išplėtimas, pritaikant jį kaimo bendruomenės poreikiams bei kultūrinei veiklai</v>
      </c>
      <c r="D386" s="40" t="s">
        <v>1748</v>
      </c>
    </row>
    <row r="387" spans="1:4" ht="51.75" customHeight="1" x14ac:dyDescent="0.25">
      <c r="A387" s="183" t="str">
        <f>'3 priedo 1 lentele'!A387</f>
        <v>2.6.1.2.44</v>
      </c>
      <c r="B387" s="160" t="str">
        <f>'3 priedo 1 lentele'!B387</f>
        <v>R02ZM07-330000-0043</v>
      </c>
      <c r="C387" s="58" t="str">
        <f>'3 priedo 1 lentele'!C387</f>
        <v>Kėdainių rajono Krakių seniūnijos Ažytėnų kaimo visuomeninės paskirties pastato atnaujinimas (modernizavimas), pritaikant jį kaimo bendruomenės poreikiams</v>
      </c>
      <c r="D387" s="40" t="s">
        <v>1748</v>
      </c>
    </row>
    <row r="388" spans="1:4" ht="39" customHeight="1" x14ac:dyDescent="0.25">
      <c r="A388" s="183" t="str">
        <f>'3 priedo 1 lentele'!A388</f>
        <v>2.6.1.2.45</v>
      </c>
      <c r="B388" s="160" t="str">
        <f>'3 priedo 1 lentele'!B388</f>
        <v>R02ZM07-500000-0044</v>
      </c>
      <c r="C388" s="58" t="str">
        <f>'3 priedo 1 lentele'!C388</f>
        <v>Geriamojo vandens geležies šalinimo sistemų nauja statyba ir (arba) rekonstrukcija, artezinio gręžinio įrengimas Kasčiukiškių kaime</v>
      </c>
      <c r="D388" s="40" t="s">
        <v>1748</v>
      </c>
    </row>
    <row r="389" spans="1:4" ht="39" customHeight="1" x14ac:dyDescent="0.25">
      <c r="A389" s="183" t="str">
        <f>'3 priedo 1 lentele'!A389</f>
        <v>2.6.1.2.46</v>
      </c>
      <c r="B389" s="160" t="str">
        <f>'3 priedo 1 lentele'!B389</f>
        <v>R02ZM07-500000-0045</v>
      </c>
      <c r="C389" s="58" t="str">
        <f>'3 priedo 1 lentele'!C389</f>
        <v>Geriamojo vandens geležies šalinimo sistemų nauja statyba ir (arba) rekonstrukcija, artezinio gręžinio įrengimas Neprėkštos kaime</v>
      </c>
      <c r="D389" s="40" t="s">
        <v>1748</v>
      </c>
    </row>
    <row r="390" spans="1:4" ht="39" customHeight="1" x14ac:dyDescent="0.25">
      <c r="A390" s="183" t="str">
        <f>'3 priedo 1 lentele'!A390</f>
        <v>2.6.1.2.47</v>
      </c>
      <c r="B390" s="160" t="str">
        <f>'3 priedo 1 lentele'!B390</f>
        <v>R02ZM07-500000-0046</v>
      </c>
      <c r="C390" s="58" t="str">
        <f>'3 priedo 1 lentele'!C390</f>
        <v>Geriamojo vandens geležies šalinimo sistemų nauja statyba ir (arba) rekonstrukcija, artezinio gręžinio įrengimas Nemaitonių kaime</v>
      </c>
      <c r="D390" s="40" t="s">
        <v>1748</v>
      </c>
    </row>
    <row r="391" spans="1:4" ht="38.25" customHeight="1" x14ac:dyDescent="0.25">
      <c r="A391" s="183" t="str">
        <f>'3 priedo 1 lentele'!A391</f>
        <v>2.6.1.2.48</v>
      </c>
      <c r="B391" s="160" t="str">
        <f>'3 priedo 1 lentele'!B391</f>
        <v>R02ZM07-500000-0047</v>
      </c>
      <c r="C391" s="58" t="str">
        <f>'3 priedo 1 lentele'!C391</f>
        <v>Geriamojo vandens geležies šalinimo sistemų nauja statyba ir (arba) rekonstrukcija, artezinio gręžinio įrengimas Vilūnų kaime</v>
      </c>
      <c r="D391" s="40" t="s">
        <v>1748</v>
      </c>
    </row>
    <row r="392" spans="1:4" ht="39.75" customHeight="1" x14ac:dyDescent="0.25">
      <c r="A392" s="183" t="str">
        <f>'3 priedo 1 lentele'!A392</f>
        <v>2.6.1.2.49</v>
      </c>
      <c r="B392" s="160" t="str">
        <f>'3 priedo 1 lentele'!B392</f>
        <v>R02ZM07-500000-0048</v>
      </c>
      <c r="C392" s="58" t="str">
        <f>'3 priedo 1 lentele'!C392</f>
        <v>Geriamojo vandens geležies šalinimo sistemų nauja statyba ir (arba) rekonstrukcija, artezinio gręžinio įrengimas Tauckūnų kaime</v>
      </c>
      <c r="D392" s="40" t="s">
        <v>1748</v>
      </c>
    </row>
    <row r="393" spans="1:4" ht="38.25" customHeight="1" x14ac:dyDescent="0.25">
      <c r="A393" s="183" t="str">
        <f>'3 priedo 1 lentele'!A393</f>
        <v>2.6.1.2.50</v>
      </c>
      <c r="B393" s="160" t="str">
        <f>'3 priedo 1 lentele'!B393</f>
        <v>R02ZM07-500000-0049</v>
      </c>
      <c r="C393" s="58" t="str">
        <f>'3 priedo 1 lentele'!C393</f>
        <v>Geriamojo vandens geležies šalinimo sistemų nauja statyba ir (arba) rekonstrukcija, artezinio gręžinio įrengimas Mikalaučiškių kaime</v>
      </c>
      <c r="D393" s="40" t="s">
        <v>1748</v>
      </c>
    </row>
    <row r="394" spans="1:4" ht="41.25" customHeight="1" x14ac:dyDescent="0.25">
      <c r="A394" s="183" t="str">
        <f>'3 priedo 1 lentele'!A394</f>
        <v>2.6.1.2.51</v>
      </c>
      <c r="B394" s="160" t="str">
        <f>'3 priedo 1 lentele'!B394</f>
        <v>R02ZM07-500000-0050</v>
      </c>
      <c r="C394" s="58" t="str">
        <f>'3 priedo 1 lentele'!C394</f>
        <v>Geriamojo vandens geležies šalinimo sistemų nauja statyba ir (arba) rekonstrukcija, artezinio gręžinio įrengimas Guronių (Žaslių gel. stotis) kaime</v>
      </c>
      <c r="D394" s="40" t="s">
        <v>1748</v>
      </c>
    </row>
    <row r="395" spans="1:4" ht="24.75" customHeight="1" x14ac:dyDescent="0.25">
      <c r="A395" s="183" t="str">
        <f>'3 priedo 1 lentele'!A395</f>
        <v>2.6.1.2.52</v>
      </c>
      <c r="B395" s="160" t="str">
        <f>'3 priedo 1 lentele'!B395</f>
        <v>R02ZM07-500000-0051</v>
      </c>
      <c r="C395" s="58" t="str">
        <f>'3 priedo 1 lentele'!C395</f>
        <v>Žaslių pagrindinės mokyklos dienos centro sporto aikštyno atnaujinimas</v>
      </c>
      <c r="D395" s="40" t="s">
        <v>1748</v>
      </c>
    </row>
    <row r="396" spans="1:4" ht="39.75" customHeight="1" x14ac:dyDescent="0.25">
      <c r="A396" s="183" t="str">
        <f>'3 priedo 1 lentele'!A396</f>
        <v>2.6.1.2.53</v>
      </c>
      <c r="B396" s="160" t="str">
        <f>'3 priedo 1 lentele'!B396</f>
        <v>R02ZM07-500000-0052</v>
      </c>
      <c r="C396" s="58" t="str">
        <f>'3 priedo 1 lentele'!C396</f>
        <v>Kaišiadorių r. Pravieniškių lopšelio-darželio „Ąžuoliukas“ gražios ir saugios lauko aplinkos sukūrimas</v>
      </c>
      <c r="D396" s="40" t="s">
        <v>1748</v>
      </c>
    </row>
    <row r="397" spans="1:4" ht="39" customHeight="1" x14ac:dyDescent="0.25">
      <c r="A397" s="183" t="str">
        <f>'3 priedo 1 lentele'!A397</f>
        <v>2.6.1.2.54</v>
      </c>
      <c r="B397" s="160" t="str">
        <f>'3 priedo 1 lentele'!B397</f>
        <v>R02ZM07-320000-0053</v>
      </c>
      <c r="C397" s="58" t="str">
        <f>'3 priedo 1 lentele'!C397</f>
        <v>Kauno r. Pabiržio kaimo viešosios infrastruktūros sutvarkymas ir pritaikymas aktyvaus laisvalaikio ir
kultūrinei veiklai</v>
      </c>
      <c r="D397" s="40" t="s">
        <v>1748</v>
      </c>
    </row>
    <row r="398" spans="1:4" ht="28.5" customHeight="1" x14ac:dyDescent="0.25">
      <c r="A398" s="183" t="str">
        <f>'3 priedo 1 lentele'!A398</f>
        <v>2.6.1.2.55</v>
      </c>
      <c r="B398" s="160" t="str">
        <f>'3 priedo 1 lentele'!B398</f>
        <v>R02ZM07-410000-0054</v>
      </c>
      <c r="C398" s="58" t="str">
        <f>'3 priedo 1 lentele'!C398</f>
        <v>Kauno r. Kačerginės miestelio viešosios infrastruktūros</v>
      </c>
      <c r="D398" s="40" t="s">
        <v>1748</v>
      </c>
    </row>
    <row r="399" spans="1:4" ht="49.5" customHeight="1" x14ac:dyDescent="0.25">
      <c r="A399" s="183" t="str">
        <f>'3 priedo 1 lentele'!A399</f>
        <v>2.6.1.2.56</v>
      </c>
      <c r="B399" s="160" t="str">
        <f>'3 priedo 1 lentele'!B399</f>
        <v>R02ZM07-232200-0055</v>
      </c>
      <c r="C399" s="58" t="str">
        <f>'3 priedo 1 lentele'!C399</f>
        <v>Kauno r. Ilgakiemio kaimo viešosios infrastruktūros sutvarkymas ir pritaikymas kaimo bendruomenės
poreikiams</v>
      </c>
      <c r="D399" s="40" t="s">
        <v>1748</v>
      </c>
    </row>
    <row r="400" spans="1:4" ht="39.75" customHeight="1" x14ac:dyDescent="0.25">
      <c r="A400" s="183" t="str">
        <f>'3 priedo 1 lentele'!A400</f>
        <v>2.6.1.2.57</v>
      </c>
      <c r="B400" s="160" t="str">
        <f>'3 priedo 1 lentele'!B400</f>
        <v>R02ZM07-230000-0056</v>
      </c>
      <c r="C400" s="58" t="str">
        <f>'3 priedo 1 lentele'!C400</f>
        <v>Kauno r. Voškonių kaimo viešosios infrastruktūros sutvarkymas ir pritaikymas kaimo bendruomenės
poreikiams</v>
      </c>
      <c r="D400" s="40" t="s">
        <v>1748</v>
      </c>
    </row>
    <row r="401" spans="1:4" ht="51.75" customHeight="1" x14ac:dyDescent="0.25">
      <c r="A401" s="183" t="str">
        <f>'3 priedo 1 lentele'!A401</f>
        <v>2.6.1.2.58</v>
      </c>
      <c r="B401" s="160" t="str">
        <f>'3 priedo 1 lentele'!B401</f>
        <v>R02ZM07-220000-0057</v>
      </c>
      <c r="C401" s="58" t="str">
        <f>'3 priedo 1 lentele'!C401</f>
        <v>Kauno r. Piliuonos miestelio viešosios infrastruktūros sutvarkymas ir pritaikymas aktyvaus laisvalaikio
ir kultūrinei veiklai</v>
      </c>
      <c r="D401" s="40" t="s">
        <v>1748</v>
      </c>
    </row>
    <row r="402" spans="1:4" ht="26.25" customHeight="1" x14ac:dyDescent="0.25">
      <c r="A402" s="183" t="str">
        <f>'3 priedo 1 lentele'!A402</f>
        <v>2.6.1.2.59</v>
      </c>
      <c r="B402" s="160" t="str">
        <f>'3 priedo 1 lentele'!B402</f>
        <v>R02ZM07-440000-0058</v>
      </c>
      <c r="C402" s="58" t="str">
        <f>'3 priedo 1 lentele'!C402</f>
        <v>Kauno r. Pyplių piliakalnio ir jo prieigų sutvarkymas ir pritaikymas lankymui</v>
      </c>
      <c r="D402" s="40" t="s">
        <v>1748</v>
      </c>
    </row>
    <row r="403" spans="1:4" ht="37.5" customHeight="1" x14ac:dyDescent="0.25">
      <c r="A403" s="183" t="str">
        <f>'3 priedo 1 lentele'!A403</f>
        <v>2.6.1.2.60</v>
      </c>
      <c r="B403" s="160" t="str">
        <f>'3 priedo 1 lentele'!B403</f>
        <v>R02ZM07-440000-0059</v>
      </c>
      <c r="C403" s="58" t="str">
        <f>'3 priedo 1 lentele'!C403</f>
        <v>Kauno r. Zapyškio senojo miesto teritorijos atgaivinimas ir pritaikymas bendruomenės poreikiams</v>
      </c>
      <c r="D403" s="40" t="s">
        <v>1748</v>
      </c>
    </row>
    <row r="404" spans="1:4" ht="49.5" customHeight="1" x14ac:dyDescent="0.25">
      <c r="A404" s="183" t="str">
        <f>'3 priedo 1 lentele'!A404</f>
        <v>2.6.1.2.61</v>
      </c>
      <c r="B404" s="160" t="str">
        <f>'3 priedo 1 lentele'!B404</f>
        <v>R02ZM07-320000-0060</v>
      </c>
      <c r="C404" s="58" t="str">
        <f>'3 priedo 1 lentele'!C404</f>
        <v>Kauno r. Linksmakalnio kaimo viešosios infrastruktūros sutvarkymas ir pritaikymas aktyvaus laisvalaikio
ir kultūrinei veiklai</v>
      </c>
      <c r="D404" s="40" t="s">
        <v>1748</v>
      </c>
    </row>
    <row r="405" spans="1:4" ht="24" x14ac:dyDescent="0.25">
      <c r="A405" s="244" t="str">
        <f>'3 priedo 1 lentele'!A405</f>
        <v>2.6.1.3.</v>
      </c>
      <c r="B405" s="252">
        <f>'3 priedo 1 lentele'!B405</f>
        <v>0</v>
      </c>
      <c r="C405" s="244" t="str">
        <f>'3 priedo 1 lentele'!C405</f>
        <v>Priemonė: Kultūros paveldo išsaugojimas kaimo vietovėse.</v>
      </c>
      <c r="D405" s="244"/>
    </row>
    <row r="406" spans="1:4" ht="50.25" customHeight="1" x14ac:dyDescent="0.25">
      <c r="A406" s="234" t="str">
        <f>'3 priedo 1 lentele'!A406</f>
        <v>2.6.2</v>
      </c>
      <c r="B406" s="213">
        <f>'3 priedo 1 lentele'!B406</f>
        <v>0</v>
      </c>
      <c r="C406" s="234" t="str">
        <f>'3 priedo 1 lentele'!C406</f>
        <v xml:space="preserve">Uždavinys: Padidinti žemės ūkio produktų gamybos efektyvumą ir konkurencingumą, plėtoti ne žemės ūkio verslus ir žemės ūkiui alternatyvią ekonominę veiklą kaimo vietovėse.  </v>
      </c>
      <c r="D406" s="234"/>
    </row>
    <row r="407" spans="1:4" ht="36" x14ac:dyDescent="0.25">
      <c r="A407" s="244" t="str">
        <f>'3 priedo 1 lentele'!A407</f>
        <v>2.6.2.1.</v>
      </c>
      <c r="B407" s="252">
        <f>'3 priedo 1 lentele'!B407</f>
        <v>0</v>
      </c>
      <c r="C407" s="244" t="str">
        <f>'3 priedo 1 lentele'!C407</f>
        <v>Priemonė: Žemės ūkio gamybos struktūrų gyvybingumo didinimas, modernizavimas ir žemės ūkio gamybos ekologizavimas</v>
      </c>
      <c r="D407" s="244"/>
    </row>
    <row r="408" spans="1:4" ht="24" x14ac:dyDescent="0.25">
      <c r="A408" s="244" t="str">
        <f>'3 priedo 1 lentele'!A408</f>
        <v>2.6.2.2.</v>
      </c>
      <c r="B408" s="252">
        <f>'3 priedo 1 lentele'!B408</f>
        <v>0</v>
      </c>
      <c r="C408" s="244" t="str">
        <f>'3 priedo 1 lentele'!C408</f>
        <v>Priemonė: Paslaugų verslų ir kitų ne žemės ūkio verslų plėtra kaimo vietovėse</v>
      </c>
      <c r="D408" s="244"/>
    </row>
    <row r="409" spans="1:4" ht="51" customHeight="1" x14ac:dyDescent="0.25">
      <c r="A409" s="244" t="str">
        <f>'3 priedo 1 lentele'!A409</f>
        <v>2.6.2.3.</v>
      </c>
      <c r="B409" s="252">
        <f>'3 priedo 1 lentele'!B409</f>
        <v>0</v>
      </c>
      <c r="C409" s="244" t="str">
        <f>'3 priedo 1 lentele'!C409</f>
        <v>Priemonė: Produkcijos iš atsinaujinančių išteklių gamybos plėtra ir panaudojimas, alternatyvios energetikos gamybos ir vartojimo skatinimas  kaimo vietovėse</v>
      </c>
      <c r="D409" s="244"/>
    </row>
    <row r="410" spans="1:4" ht="24" x14ac:dyDescent="0.25">
      <c r="A410" s="217" t="str">
        <f>'3 priedo 1 lentele'!A410</f>
        <v>3.</v>
      </c>
      <c r="B410" s="221">
        <f>'3 priedo 1 lentele'!B410</f>
        <v>0</v>
      </c>
      <c r="C410" s="217" t="str">
        <f>'3 priedo 1 lentele'!C410</f>
        <v>PRIORITETAS: ŽMOGAUS IR APLINKOS SANTARA</v>
      </c>
      <c r="D410" s="217"/>
    </row>
    <row r="411" spans="1:4" ht="36" x14ac:dyDescent="0.25">
      <c r="A411" s="223" t="str">
        <f>'3 priedo 1 lentele'!A411</f>
        <v>3.1</v>
      </c>
      <c r="B411" s="224">
        <f>'3 priedo 1 lentele'!B411</f>
        <v>0</v>
      </c>
      <c r="C411" s="223" t="str">
        <f>'3 priedo 1 lentele'!C411</f>
        <v>Tikslas: Skatinti darnų išteklių naudojimą, utikrinti ekosistemų stabilumą Kauno regione</v>
      </c>
      <c r="D411" s="223"/>
    </row>
    <row r="412" spans="1:4" ht="48" x14ac:dyDescent="0.25">
      <c r="A412" s="212" t="str">
        <f>'3 priedo 1 lentele'!A412</f>
        <v>3.1.1</v>
      </c>
      <c r="B412" s="233">
        <f>'3 priedo 1 lentele'!B412</f>
        <v>0</v>
      </c>
      <c r="C412" s="212" t="str">
        <f>'3 priedo 1 lentele'!C412</f>
        <v>Uždavinys: Įdiegti ir plėtoti šiuolaikišką regiono atliekų tvarkymo, oro taršos kontrolės ir triukšmo prevencines sistemas, skatinti aplinkosauginį švietimą</v>
      </c>
      <c r="D412" s="212"/>
    </row>
    <row r="413" spans="1:4" ht="36" x14ac:dyDescent="0.25">
      <c r="A413" s="244" t="str">
        <f>'3 priedo 1 lentele'!A413</f>
        <v>3.1.1.1.</v>
      </c>
      <c r="B413" s="245">
        <f>'3 priedo 1 lentele'!B413</f>
        <v>0</v>
      </c>
      <c r="C413" s="244" t="str">
        <f>'3 priedo 1 lentele'!C413</f>
        <v>Priemonė: Atliekų tvarkymo sistemos modernizavimas ir infrastruktūros tobulinimas</v>
      </c>
      <c r="D413" s="244"/>
    </row>
    <row r="414" spans="1:4" ht="168" x14ac:dyDescent="0.25">
      <c r="A414" s="29" t="str">
        <f>'3 priedo 1 lentele'!A414</f>
        <v>3.1.1.1.1</v>
      </c>
      <c r="B414" s="160" t="str">
        <f>'3 priedo 1 lentele'!B414</f>
        <v>R020008-050000-0001</v>
      </c>
      <c r="C414" s="29" t="str">
        <f>'3 priedo 1 lentele'!C414</f>
        <v>Pirminio rūšiavimo infrastruktūros plėtra Jonavos rajone ir atliekų rūšiavimo skatinimas</v>
      </c>
      <c r="D414" s="40" t="s">
        <v>1853</v>
      </c>
    </row>
    <row r="415" spans="1:4" ht="72" x14ac:dyDescent="0.25">
      <c r="A415" s="29" t="str">
        <f>'3 priedo 1 lentele'!A415</f>
        <v>3.1.1.1.2</v>
      </c>
      <c r="B415" s="160" t="str">
        <f>'3 priedo 1 lentele'!B415</f>
        <v>R020008-050000-0002</v>
      </c>
      <c r="C415" s="19" t="str">
        <f>'3 priedo 1 lentele'!C415</f>
        <v>Komunalinių atliekų tvarkymo infrastruktūros atnaujinimas ir plėtra Raseinių rajono savivaldybėje</v>
      </c>
      <c r="D415" s="40" t="s">
        <v>1855</v>
      </c>
    </row>
    <row r="416" spans="1:4" ht="96" x14ac:dyDescent="0.25">
      <c r="A416" s="29" t="str">
        <f>'3 priedo 1 lentele'!A416</f>
        <v>3.1.1.1.3</v>
      </c>
      <c r="B416" s="160" t="str">
        <f>'3 priedo 1 lentele'!B416</f>
        <v>R020008-050000-0003</v>
      </c>
      <c r="C416" s="23" t="str">
        <f>'3 priedo 1 lentele'!C416</f>
        <v>Komunalinių atliekų konteinerių aikštelių įrengimas Kauno mieste</v>
      </c>
      <c r="D416" s="40" t="s">
        <v>1851</v>
      </c>
    </row>
    <row r="417" spans="1:4" ht="192" x14ac:dyDescent="0.25">
      <c r="A417" s="132" t="str">
        <f>'3 priedo 1 lentele'!A417</f>
        <v>3.1.1.1.4.</v>
      </c>
      <c r="B417" s="160" t="str">
        <f>'3 priedo 1 lentele'!B417</f>
        <v>R020008-050000-0004</v>
      </c>
      <c r="C417" s="133" t="str">
        <f>'3 priedo 1 lentele'!C417</f>
        <v>Komunalinių atliekų tvarkymo infrastruktūros plėtra Kauno rajono savivaldybėje</v>
      </c>
      <c r="D417" s="40" t="s">
        <v>1850</v>
      </c>
    </row>
    <row r="418" spans="1:4" ht="264" x14ac:dyDescent="0.25">
      <c r="A418" s="132" t="str">
        <f>'3 priedo 1 lentele'!A418</f>
        <v>3.1.1.1.5</v>
      </c>
      <c r="B418" s="160" t="str">
        <f>'3 priedo 1 lentele'!B418</f>
        <v>R020008-050000-0005</v>
      </c>
      <c r="C418" s="133" t="str">
        <f>'3 priedo 1 lentele'!C418</f>
        <v>Komunalinių atliekų tvarkymo infrastruktūros atnaujinimas ir plėtra Kauno regione (Prienų raj. ir Birštono savivaldybėse)</v>
      </c>
      <c r="D418" s="40" t="s">
        <v>1854</v>
      </c>
    </row>
    <row r="419" spans="1:4" ht="125.25" customHeight="1" x14ac:dyDescent="0.25">
      <c r="A419" s="132" t="str">
        <f>'3 priedo 1 lentele'!A419</f>
        <v>3.1.1.1.6</v>
      </c>
      <c r="B419" s="160" t="str">
        <f>'3 priedo 1 lentele'!B419</f>
        <v>R020008-050000-0006</v>
      </c>
      <c r="C419" s="134" t="str">
        <f>'3 priedo 1 lentele'!C419</f>
        <v>Komunalinių atliekų tvarkymo infrastruktūros plėtra Kaišiadorių rajono savivaldybėje</v>
      </c>
      <c r="D419" s="40" t="s">
        <v>1852</v>
      </c>
    </row>
    <row r="420" spans="1:4" ht="147.75" customHeight="1" x14ac:dyDescent="0.25">
      <c r="A420" s="136" t="str">
        <f>'3 priedo 1 lentele'!A420</f>
        <v xml:space="preserve">3.1.1.1.7. </v>
      </c>
      <c r="B420" s="160" t="str">
        <f>'3 priedo 1 lentele'!B420</f>
        <v>R020008-050000-0007</v>
      </c>
      <c r="C420" s="137" t="str">
        <f>'3 priedo 1 lentele'!C420</f>
        <v xml:space="preserve">Komunalinių atliekų tvarkymo  infrastruktūros atnaujinimas ir plėtra Kėdainių rajono savivaldybėje  </v>
      </c>
      <c r="D420" s="40" t="s">
        <v>1856</v>
      </c>
    </row>
    <row r="421" spans="1:4" ht="51" customHeight="1" x14ac:dyDescent="0.25">
      <c r="A421" s="244" t="str">
        <f>'3 priedo 1 lentele'!A421</f>
        <v>3.1.1.2.</v>
      </c>
      <c r="B421" s="245">
        <f>'3 priedo 1 lentele'!B421</f>
        <v>0</v>
      </c>
      <c r="C421" s="244" t="str">
        <f>'3 priedo 1 lentele'!C421</f>
        <v>Priemonė: Alternatyvių atliekų tvarkymo (įskaitant ir atliekų deginimą), atliekų perdirbimo ir antrinio panaudojimo metodų skatinimas ir diegimas</v>
      </c>
      <c r="D421" s="244"/>
    </row>
    <row r="422" spans="1:4" ht="24" x14ac:dyDescent="0.25">
      <c r="A422" s="244" t="str">
        <f>'3 priedo 1 lentele'!A422</f>
        <v>3.1.1.3.</v>
      </c>
      <c r="B422" s="245">
        <f>'3 priedo 1 lentele'!B422</f>
        <v>0</v>
      </c>
      <c r="C422" s="244" t="str">
        <f>'3 priedo 1 lentele'!C422</f>
        <v xml:space="preserve">Priemonė: Oro taršos kontrolės sistemos diegimas ir plėtra </v>
      </c>
      <c r="D422" s="244"/>
    </row>
    <row r="423" spans="1:4" ht="24" x14ac:dyDescent="0.25">
      <c r="A423" s="37" t="str">
        <f>'3 priedo 1 lentele'!A423</f>
        <v>3.1.1.3.1</v>
      </c>
      <c r="B423" s="160" t="str">
        <f>'3 priedo 1 lentele'!B423</f>
        <v>R020021-370000-0001</v>
      </c>
      <c r="C423" s="23" t="str">
        <f>'3 priedo 1 lentele'!C423</f>
        <v>Aplinkos oro kokybės gerinimas Kauno mieste</v>
      </c>
      <c r="D423" s="299" t="s">
        <v>1748</v>
      </c>
    </row>
    <row r="424" spans="1:4" ht="39" customHeight="1" x14ac:dyDescent="0.25">
      <c r="A424" s="244" t="str">
        <f>'3 priedo 1 lentele'!A424</f>
        <v>3.1.1.4.</v>
      </c>
      <c r="B424" s="245">
        <f>'3 priedo 1 lentele'!B424</f>
        <v>0</v>
      </c>
      <c r="C424" s="244" t="str">
        <f>'3 priedo 1 lentele'!C424</f>
        <v xml:space="preserve">Priemonė: Aplinkai ir sveikatai palankaus gyvenimo būdo propagavimas, bendruomeninės sveikatos stiprinimo veiklos skatinimas </v>
      </c>
      <c r="D424" s="244"/>
    </row>
    <row r="425" spans="1:4" ht="36" x14ac:dyDescent="0.25">
      <c r="A425" s="212" t="str">
        <f>'3 priedo 1 lentele'!A425</f>
        <v>3.1.2</v>
      </c>
      <c r="B425" s="233">
        <f>'3 priedo 1 lentele'!B425</f>
        <v>0</v>
      </c>
      <c r="C425" s="212" t="str">
        <f>'3 priedo 1 lentele'!C425</f>
        <v>Uždavinys: Modernizuoti ir plėsti geriamojo vandens tiekimo ir nuotekų tvarkymo infrastruktūrą.</v>
      </c>
      <c r="D425" s="212"/>
    </row>
    <row r="426" spans="1:4" ht="27.75" customHeight="1" x14ac:dyDescent="0.25">
      <c r="A426" s="244" t="str">
        <f>'3 priedo 1 lentele'!A426</f>
        <v>3.1.2.1.</v>
      </c>
      <c r="B426" s="245">
        <f>'3 priedo 1 lentele'!B426</f>
        <v>0</v>
      </c>
      <c r="C426" s="244" t="str">
        <f>'3 priedo 1 lentele'!C426</f>
        <v>Priemonė: Buitinių nuotekų valymo įrenginių statyba ir rekonstravimas</v>
      </c>
      <c r="D426" s="244"/>
    </row>
    <row r="427" spans="1:4" ht="294" customHeight="1" x14ac:dyDescent="0.25">
      <c r="A427" s="29" t="str">
        <f>'3 priedo 1 lentele'!A427</f>
        <v>3.1.2.1.1.</v>
      </c>
      <c r="B427" s="160" t="str">
        <f>'3 priedo 1 lentele'!B427</f>
        <v>R020014-070600-0002</v>
      </c>
      <c r="C427" s="19" t="str">
        <f>'3 priedo 1 lentele'!C427</f>
        <v>Vandens tiekimo ir nuotekų tvarkymo infrastruktūros plėtra ir rekonstrukcija Raseinių rajono savivaldybėje</v>
      </c>
      <c r="D427" s="40" t="s">
        <v>1857</v>
      </c>
    </row>
    <row r="428" spans="1:4" ht="24" x14ac:dyDescent="0.25">
      <c r="A428" s="29" t="str">
        <f>'3 priedo 1 lentele'!A428</f>
        <v>3.1.2.1.2.</v>
      </c>
      <c r="B428" s="160" t="str">
        <f>'3 priedo 1 lentele'!B428</f>
        <v>R020014-060000-0003</v>
      </c>
      <c r="C428" s="19" t="str">
        <f>'3 priedo 1 lentele'!C428</f>
        <v>Žiežmarių nuotekų valyklos rekonstrukcija</v>
      </c>
      <c r="D428" s="40" t="s">
        <v>1748</v>
      </c>
    </row>
    <row r="429" spans="1:4" ht="50.25" customHeight="1" x14ac:dyDescent="0.25">
      <c r="A429" s="29" t="str">
        <f>'3 priedo 1 lentele'!A429</f>
        <v>3.1.2.1.3.</v>
      </c>
      <c r="B429" s="160" t="str">
        <f>'3 priedo 1 lentele'!B429</f>
        <v>R020014-070600-0004</v>
      </c>
      <c r="C429" s="19" t="str">
        <f>'3 priedo 1 lentele'!C429</f>
        <v>Vandens tiekimo ir nuotekų tvarkymo infrastruktūros plėtra ir rekonstrukcija Raseinių rajono savivaldybėje II etapas</v>
      </c>
      <c r="D429" s="19" t="s">
        <v>1690</v>
      </c>
    </row>
    <row r="430" spans="1:4" ht="36.75" customHeight="1" x14ac:dyDescent="0.25">
      <c r="A430" s="244" t="str">
        <f>'3 priedo 1 lentele'!A430</f>
        <v>3.1.2.2.</v>
      </c>
      <c r="B430" s="245">
        <f>'3 priedo 1 lentele'!B430</f>
        <v>0</v>
      </c>
      <c r="C430" s="244" t="str">
        <f>'3 priedo 1 lentele'!C430</f>
        <v>Priemonė: Centralizuotų vandentiekio  ir nuotekų tinklų plėtra, geriamojo vandens stočių įrengimas ir rekonstravimas</v>
      </c>
      <c r="D430" s="244"/>
    </row>
    <row r="431" spans="1:4" ht="206.25" customHeight="1" x14ac:dyDescent="0.25">
      <c r="A431" s="23" t="str">
        <f>'3 priedo 1 lentele'!A431</f>
        <v>3.1.2.2.1</v>
      </c>
      <c r="B431" s="160" t="str">
        <f>'3 priedo 1 lentele'!B431</f>
        <v>R020014-070650-0005</v>
      </c>
      <c r="C431" s="23" t="str">
        <f>'3 priedo 1 lentele'!C431</f>
        <v>Vandens tiekimo ir nuotekų tvarkymo infrastruktūros atnaujinimas ir plėtra Kauno rajone (2014-2020 m. I etapas)</v>
      </c>
      <c r="D431" s="40" t="s">
        <v>1858</v>
      </c>
    </row>
    <row r="432" spans="1:4" ht="24" x14ac:dyDescent="0.25">
      <c r="A432" s="183" t="str">
        <f>'3 priedo 1 lentele'!A432</f>
        <v>3.1.2.2.2</v>
      </c>
      <c r="B432" s="160" t="str">
        <f>'3 priedo 1 lentele'!B432</f>
        <v>R020014-070000-0010</v>
      </c>
      <c r="C432" s="28" t="str">
        <f>'3 priedo 1 lentele'!C432</f>
        <v>Voškonių k. vandens tiekimo ir nuotekų tvarkymo infrastruktūros plėtra</v>
      </c>
      <c r="D432" s="40" t="s">
        <v>1748</v>
      </c>
    </row>
    <row r="433" spans="1:4" ht="24" x14ac:dyDescent="0.25">
      <c r="A433" s="183" t="str">
        <f>'3 priedo 1 lentele'!A433</f>
        <v>3.1.2.2.3</v>
      </c>
      <c r="B433" s="160" t="str">
        <f>'3 priedo 1 lentele'!B433</f>
        <v>R020014-060000-0015</v>
      </c>
      <c r="C433" s="28" t="str">
        <f>'3 priedo 1 lentele'!C433</f>
        <v>Žiegždrių k. nuotekų valymo įrenginių rekonstrukcija</v>
      </c>
      <c r="D433" s="40" t="s">
        <v>1748</v>
      </c>
    </row>
    <row r="434" spans="1:4" ht="24" x14ac:dyDescent="0.25">
      <c r="A434" s="183" t="str">
        <f>'3 priedo 1 lentele'!A434</f>
        <v>3.1.2.2.4</v>
      </c>
      <c r="B434" s="160" t="str">
        <f>'3 priedo 1 lentele'!B434</f>
        <v>R020014-060750-0018</v>
      </c>
      <c r="C434" s="28" t="str">
        <f>'3 priedo 1 lentele'!C434</f>
        <v>Geriamojo vandens tiekimo, nuotekų tvarkymo infrastruktūros plėtra ir rekonstrukcija Kaune</v>
      </c>
      <c r="D434" s="28" t="s">
        <v>1646</v>
      </c>
    </row>
    <row r="435" spans="1:4" ht="24" x14ac:dyDescent="0.25">
      <c r="A435" s="183" t="str">
        <f>'3 priedo 1 lentele'!A435</f>
        <v>3.1.2.2.5</v>
      </c>
      <c r="B435" s="160" t="str">
        <f>'3 priedo 1 lentele'!B435</f>
        <v>R020014-070600-0019</v>
      </c>
      <c r="C435" s="23" t="str">
        <f>'3 priedo 1 lentele'!C435</f>
        <v xml:space="preserve">Vandentiekio ir nuotekų tinklų rekonstrukcija ir plėtra Kaišiadorių rajono savivaldybėje </v>
      </c>
      <c r="D435" s="23" t="s">
        <v>1719</v>
      </c>
    </row>
    <row r="436" spans="1:4" ht="304.5" customHeight="1" x14ac:dyDescent="0.25">
      <c r="A436" s="183" t="str">
        <f>'3 priedo 1 lentele'!A436</f>
        <v>3.1.2.2.6</v>
      </c>
      <c r="B436" s="160" t="str">
        <f>'3 priedo 1 lentele'!B436</f>
        <v>R020014-070600-0020</v>
      </c>
      <c r="C436" s="23" t="str">
        <f>'3 priedo 1 lentele'!C436</f>
        <v>Vandens tiekimo ir nuotekų tvarkymo infrastruktūros plėtra ir rekonstravimas Birštono savivaldybėje</v>
      </c>
      <c r="D436" s="40" t="s">
        <v>1859</v>
      </c>
    </row>
    <row r="437" spans="1:4" ht="36" x14ac:dyDescent="0.25">
      <c r="A437" s="183" t="str">
        <f>'3 priedo 1 lentele'!A437</f>
        <v>3.1.2.2.7</v>
      </c>
      <c r="B437" s="160" t="str">
        <f>'3 priedo 1 lentele'!B437</f>
        <v>R020013-070600-0001</v>
      </c>
      <c r="C437" s="28" t="str">
        <f>'3 priedo 1 lentele'!C437</f>
        <v>Vandens tiekimo ir nuotekų tvarkymo infrastruktūros atnaujinimas ir plėtra Raseinių rajone (Šiluvoje)</v>
      </c>
      <c r="D437" s="40" t="s">
        <v>1748</v>
      </c>
    </row>
    <row r="438" spans="1:4" ht="108.75" customHeight="1" x14ac:dyDescent="0.25">
      <c r="A438" s="183" t="str">
        <f>'3 priedo 1 lentele'!A438</f>
        <v>3.1.2.2.8</v>
      </c>
      <c r="B438" s="160" t="str">
        <f>'3 priedo 1 lentele'!B438</f>
        <v>R020014-060750-0021</v>
      </c>
      <c r="C438" s="28"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8" s="40" t="s">
        <v>1860</v>
      </c>
    </row>
    <row r="439" spans="1:4" ht="37.5" customHeight="1" x14ac:dyDescent="0.25">
      <c r="A439" s="183" t="str">
        <f>'3 priedo 1 lentele'!A439</f>
        <v>3.1.2.2.9</v>
      </c>
      <c r="B439" s="160" t="str">
        <f>'3 priedo 1 lentele'!B439</f>
        <v>R020014-060700-0022</v>
      </c>
      <c r="C439" s="28" t="str">
        <f>'3 priedo 1 lentele'!C439</f>
        <v>Vandens tiekimo ir nuotekų tvarkymo rekonstrukcija ir plėtra Jonavos mieste ir Jonavos rajone</v>
      </c>
      <c r="D439" s="28" t="s">
        <v>1732</v>
      </c>
    </row>
    <row r="440" spans="1:4" ht="73.5" customHeight="1" x14ac:dyDescent="0.25">
      <c r="A440" s="183" t="str">
        <f>'3 priedo 1 lentele'!A440</f>
        <v>3.1.2.2.10</v>
      </c>
      <c r="B440" s="272" t="str">
        <f>'3 priedo 1 lentele'!B440</f>
        <v>R020014-060750-0023</v>
      </c>
      <c r="C440" s="23" t="str">
        <f>'3 priedo 1 lentele'!C440</f>
        <v>Vandens tiekimo ir nuotekų tvarkymo infrastruktūros plėtra ir rekonstrukcija Prienų rajone</v>
      </c>
      <c r="D440" s="23" t="s">
        <v>1723</v>
      </c>
    </row>
    <row r="441" spans="1:4" ht="27" customHeight="1" x14ac:dyDescent="0.25">
      <c r="A441" s="183" t="str">
        <f>'3 priedo 1 lentele'!A441</f>
        <v>3.1.2.2.11</v>
      </c>
      <c r="B441" s="272" t="str">
        <f>'3 priedo 1 lentele'!B441</f>
        <v>R020014-060000-0024</v>
      </c>
      <c r="C441" s="23" t="str">
        <f>'3 priedo 1 lentele'!C441</f>
        <v>Vandens gerinimo įrenginių rekonstrukcijos Kaišiadorių mieste projektavimas ir statybos darbai</v>
      </c>
      <c r="D441" s="23" t="s">
        <v>1719</v>
      </c>
    </row>
    <row r="442" spans="1:4" ht="38.25" customHeight="1" x14ac:dyDescent="0.25">
      <c r="A442" s="183" t="str">
        <f>'3 priedo 1 lentele'!A442</f>
        <v>3.1.2.2.12</v>
      </c>
      <c r="B442" s="272" t="str">
        <f>'3 priedo 1 lentele'!B442</f>
        <v>R020014-070000-0025</v>
      </c>
      <c r="C442" s="23" t="str">
        <f>'3 priedo 1 lentele'!C442</f>
        <v>Vandens tiekimo ir nuotekų tvarkymo infrastruktūros plėtra Pravieniškių I kaime, Kaišiadorių r. sav.</v>
      </c>
      <c r="D442" s="23" t="s">
        <v>1720</v>
      </c>
    </row>
    <row r="443" spans="1:4" ht="24" x14ac:dyDescent="0.25">
      <c r="A443" s="183" t="str">
        <f>'3 priedo 1 lentele'!A443</f>
        <v>3.1.2.2.13</v>
      </c>
      <c r="B443" s="272" t="str">
        <f>'3 priedo 1 lentele'!B443</f>
        <v>R020014-060000-0026</v>
      </c>
      <c r="C443" s="23" t="str">
        <f>'3 priedo 1 lentele'!C443</f>
        <v>Nuotekų valymo įrenginių statyba Pravieniškių I kaime, Kaišiadorių r. sav.</v>
      </c>
      <c r="D443" s="40" t="s">
        <v>1748</v>
      </c>
    </row>
    <row r="444" spans="1:4" ht="24" x14ac:dyDescent="0.25">
      <c r="A444" s="183" t="str">
        <f>'3 priedo 1 lentele'!A444</f>
        <v>3.1.2.2.14</v>
      </c>
      <c r="B444" s="272" t="str">
        <f>'3 priedo 1 lentele'!B444</f>
        <v>R020014-070000-0027</v>
      </c>
      <c r="C444" s="28" t="str">
        <f>'3 priedo 1 lentele'!C444</f>
        <v>Raudondvario nuotekų tinklų plėtra</v>
      </c>
      <c r="D444" s="40" t="s">
        <v>1748</v>
      </c>
    </row>
    <row r="445" spans="1:4" ht="24" x14ac:dyDescent="0.25">
      <c r="A445" s="183" t="str">
        <f>'3 priedo 1 lentele'!A445</f>
        <v>3.1.2.2.15</v>
      </c>
      <c r="B445" s="272" t="str">
        <f>'3 priedo 1 lentele'!B445</f>
        <v>R020014-070000-0028</v>
      </c>
      <c r="C445" s="28" t="str">
        <f>'3 priedo 1 lentele'!C445</f>
        <v>Babtų mstl. nuotekų tinklų plėtra</v>
      </c>
      <c r="D445" s="28" t="s">
        <v>1722</v>
      </c>
    </row>
    <row r="446" spans="1:4" ht="25.5" customHeight="1" x14ac:dyDescent="0.25">
      <c r="A446" s="244" t="str">
        <f>'3 priedo 1 lentele'!A446</f>
        <v>3.1.2.3.</v>
      </c>
      <c r="B446" s="245">
        <f>'3 priedo 1 lentele'!B446</f>
        <v>0</v>
      </c>
      <c r="C446" s="244" t="str">
        <f>'3 priedo 1 lentele'!C446</f>
        <v>Priemonė: Dumblo bei biologiškai skaidžių atliekų tvarkymo infrastruktūros įrengimas</v>
      </c>
      <c r="D446" s="244"/>
    </row>
    <row r="447" spans="1:4" ht="27" customHeight="1" x14ac:dyDescent="0.25">
      <c r="A447" s="212" t="str">
        <f>'3 priedo 1 lentele'!A447</f>
        <v>3.1.3</v>
      </c>
      <c r="B447" s="233">
        <f>'3 priedo 1 lentele'!B447</f>
        <v>0</v>
      </c>
      <c r="C447" s="212" t="str">
        <f>'3 priedo 1 lentele'!C447</f>
        <v>Uždavinys: Skatinti ir remti veiksmingesnį energijos ir kitų gamtos išteklių naudojimą</v>
      </c>
      <c r="D447" s="212"/>
    </row>
    <row r="448" spans="1:4" ht="73.5" customHeight="1" x14ac:dyDescent="0.25">
      <c r="A448" s="244" t="str">
        <f>'3 priedo 1 lentele'!A448</f>
        <v>3.1.3.1.</v>
      </c>
      <c r="B448" s="245">
        <f>'3 priedo 1 lentele'!B448</f>
        <v>0</v>
      </c>
      <c r="C448" s="244" t="str">
        <f>'3 priedo 1 lentele'!C448</f>
        <v>Priemonė: Katilinių modernizavimas, jų pritaikymas atsinaujinančių energijos išteklių naudojimui, naujos kartos katilinių tinklo plėtojimas, esamų šilumos tinklų modernizavimas ir renovavimas, naujų tinklų kūrimas</v>
      </c>
      <c r="D448" s="244"/>
    </row>
    <row r="449" spans="1:4" ht="36" x14ac:dyDescent="0.25">
      <c r="A449" s="183" t="str">
        <f>'3 priedo 1 lentele'!A449</f>
        <v>3.1.3.1.1</v>
      </c>
      <c r="B449" s="160" t="str">
        <f>'3 priedo 1 lentele'!B449</f>
        <v>R021102-500000-0001</v>
      </c>
      <c r="C449" s="19" t="str">
        <f>'3 priedo 1 lentele'!C449</f>
        <v xml:space="preserve"> Raseinių rajono centralizuoto šilumos tiekimo tinklų modernizavimas, diegiant šiuolaikines technologijas. IV etapas.</v>
      </c>
      <c r="D449" s="40" t="s">
        <v>1748</v>
      </c>
    </row>
    <row r="450" spans="1:4" ht="24" x14ac:dyDescent="0.25">
      <c r="A450" s="183" t="str">
        <f>'3 priedo 1 lentele'!A450</f>
        <v>3.1.3.1.2</v>
      </c>
      <c r="B450" s="160" t="str">
        <f>'3 priedo 1 lentele'!B450</f>
        <v>R021102-500000-0002</v>
      </c>
      <c r="C450" s="19" t="str">
        <f>'3 priedo 1 lentele'!C450</f>
        <v xml:space="preserve">Viduklės katilinės modernizavimas pastatant 1.2 Mwgalios biokuro katilą, </v>
      </c>
      <c r="D450" s="40" t="s">
        <v>1748</v>
      </c>
    </row>
    <row r="451" spans="1:4" ht="36" customHeight="1" x14ac:dyDescent="0.25">
      <c r="A451" s="183" t="str">
        <f>'3 priedo 1 lentele'!A451</f>
        <v>3.1.3.1.3</v>
      </c>
      <c r="B451" s="160" t="str">
        <f>'3 priedo 1 lentele'!B451</f>
        <v>R020-500000-0001</v>
      </c>
      <c r="C451" s="38" t="str">
        <f>'3 priedo 1 lentele'!C451</f>
        <v>Raseinių rajono Nemakščių Martyno Mažvydo gimnazijos katilinės modernizavimas, pakeičiant krosninį kurą biokuru</v>
      </c>
      <c r="D451" s="40" t="s">
        <v>1748</v>
      </c>
    </row>
    <row r="452" spans="1:4" ht="38.25" customHeight="1" x14ac:dyDescent="0.25">
      <c r="A452" s="244" t="str">
        <f>'3 priedo 1 lentele'!A452</f>
        <v>3.1.3.2</v>
      </c>
      <c r="B452" s="245">
        <f>'3 priedo 1 lentele'!B452</f>
        <v>0</v>
      </c>
      <c r="C452" s="244" t="str">
        <f>'3 priedo 1 lentele'!C452</f>
        <v>Priemonė: Naujų viešojo transporto priemonių (autobusų ir troleibusų) įsigijimas, pirmenybę teikiant ekologiškoms transporto priemonėms</v>
      </c>
      <c r="D452" s="244"/>
    </row>
    <row r="453" spans="1:4" ht="24" x14ac:dyDescent="0.25">
      <c r="A453" s="183" t="str">
        <f>'3 priedo 1 lentele'!A453</f>
        <v>3.1.3.2.1</v>
      </c>
      <c r="B453" s="160" t="str">
        <f>'3 priedo 1 lentele'!B453</f>
        <v>R025517-100000-0001</v>
      </c>
      <c r="C453" s="28" t="str">
        <f>'3 priedo 1 lentele'!C453</f>
        <v>Naujų ekologiškų Kauno miesto viešojo transporto priemonių įsigijimas</v>
      </c>
      <c r="D453" s="28" t="s">
        <v>1652</v>
      </c>
    </row>
    <row r="454" spans="1:4" ht="62.25" customHeight="1" x14ac:dyDescent="0.25">
      <c r="A454" s="244" t="str">
        <f>'3 priedo 1 lentele'!A454</f>
        <v>3.1.3.3.</v>
      </c>
      <c r="B454" s="245">
        <f>'3 priedo 1 lentele'!B454</f>
        <v>0</v>
      </c>
      <c r="C454" s="244" t="str">
        <f>'3 priedo 1 lentele'!C454</f>
        <v>Priemonė: Šiuolaikiškų alternatyvios, atsinaujinančių šaltinių energijos gamybos metodų skatinimas ir diegimas, ekologiškai švaresnės energijos vartojimo skatinimas, visuomenės informavimas</v>
      </c>
      <c r="D454" s="244"/>
    </row>
    <row r="455" spans="1:4" ht="24" x14ac:dyDescent="0.25">
      <c r="A455" s="244" t="str">
        <f>'3 priedo 1 lentele'!A455</f>
        <v>3.1.3.4.</v>
      </c>
      <c r="B455" s="245">
        <f>'3 priedo 1 lentele'!B455</f>
        <v>0</v>
      </c>
      <c r="C455" s="244" t="str">
        <f>'3 priedo 1 lentele'!C455</f>
        <v>Priemonė: Atsinaujinančių energijos šaltinių plėtros planų ir programų rengimas</v>
      </c>
      <c r="D455" s="244"/>
    </row>
    <row r="456" spans="1:4" ht="36" x14ac:dyDescent="0.25">
      <c r="A456" s="212" t="str">
        <f>'3 priedo 1 lentele'!A456</f>
        <v>3.1.4</v>
      </c>
      <c r="B456" s="233">
        <f>'3 priedo 1 lentele'!B456</f>
        <v>0</v>
      </c>
      <c r="C456" s="212" t="str">
        <f>'3 priedo 1 lentele'!C456</f>
        <v>Uždavinys: Užtikrinti efektyvią kraštovaizdžio apsaugą, didinti ekologinį teritorijų stabilumą</v>
      </c>
      <c r="D456" s="212"/>
    </row>
    <row r="457" spans="1:4" ht="39.75" customHeight="1" x14ac:dyDescent="0.25">
      <c r="A457" s="244" t="str">
        <f>'3 priedo 1 lentele'!A457</f>
        <v>3.1.4.1.</v>
      </c>
      <c r="B457" s="245">
        <f>'3 priedo 1 lentele'!B457</f>
        <v>0</v>
      </c>
      <c r="C457" s="244" t="str">
        <f>'3 priedo 1 lentele'!C457</f>
        <v xml:space="preserve">Priemonė: Užterštų teritorijų (buvusių pesticidų sandėlių, nelegalių sąvartų ir pan.) identifikavimas, valymas ir sutvarkymas </v>
      </c>
      <c r="D457" s="244"/>
    </row>
    <row r="458" spans="1:4" ht="135" customHeight="1" x14ac:dyDescent="0.25">
      <c r="A458" s="183" t="str">
        <f>'3 priedo 1 lentele'!A458</f>
        <v>3.1.4.1.1</v>
      </c>
      <c r="B458" s="160" t="str">
        <f>'3 priedo 1 lentele'!B458</f>
        <v>R020019-380000-0001</v>
      </c>
      <c r="C458" s="34" t="str">
        <f>'3 priedo 1 lentele'!C458</f>
        <v>Bešeimininkių apleistų pastatų ir įrenginių likvidavimas Raseinių rajono savivaldybėje</v>
      </c>
      <c r="D458" s="40" t="s">
        <v>1861</v>
      </c>
    </row>
    <row r="459" spans="1:4" ht="36" x14ac:dyDescent="0.25">
      <c r="A459" s="183" t="str">
        <f>'3 priedo 1 lentele'!A459</f>
        <v>3.1.4.1.2</v>
      </c>
      <c r="B459" s="160" t="str">
        <f>'3 priedo 1 lentele'!B459</f>
        <v>R020020-400000-0001</v>
      </c>
      <c r="C459" s="142" t="str">
        <f>'3 priedo 1 lentele'!C459</f>
        <v>Užterštos naftos bazės teritorijos Raseinių r. sav., Viduklės geležinkelio stoties teritorijoje, sutvarkymas</v>
      </c>
      <c r="D459" s="40" t="s">
        <v>1748</v>
      </c>
    </row>
    <row r="460" spans="1:4" ht="25.5" customHeight="1" x14ac:dyDescent="0.25">
      <c r="A460" s="183" t="str">
        <f>'3 priedo 1 lentele'!A460</f>
        <v>3.1.4.1.3</v>
      </c>
      <c r="B460" s="160" t="str">
        <f>'3 priedo 1 lentele'!B460</f>
        <v>R020020-400000-0002</v>
      </c>
      <c r="C460" s="34" t="str">
        <f>'3 priedo 1 lentele'!C460</f>
        <v>Užterštų teritorijų sutvarkymas Kaišiadorių rajono Varkalių ir Pakertų kaimuose</v>
      </c>
      <c r="D460" s="40" t="s">
        <v>1748</v>
      </c>
    </row>
    <row r="461" spans="1:4" ht="28.5" customHeight="1" x14ac:dyDescent="0.25">
      <c r="A461" s="183" t="str">
        <f>'3 priedo 1 lentele'!A461</f>
        <v>3.1.4.1.4</v>
      </c>
      <c r="B461" s="160" t="str">
        <f>'3 priedo 1 lentele'!B461</f>
        <v>R020020-400000-0003</v>
      </c>
      <c r="C461" s="34" t="str">
        <f>'3 priedo 1 lentele'!C461</f>
        <v>Buvusio pesticidų sandėlio teritorijos Kauno r.sav., Taurakiemio sen., Margininkų k., sutvarkymas</v>
      </c>
      <c r="D461" s="40" t="s">
        <v>1748</v>
      </c>
    </row>
    <row r="462" spans="1:4" ht="36" x14ac:dyDescent="0.25">
      <c r="A462" s="183" t="str">
        <f>'3 priedo 1 lentele'!A462</f>
        <v>3.1.4.1.5</v>
      </c>
      <c r="B462" s="160" t="str">
        <f>'3 priedo 1 lentele'!B462</f>
        <v>R020019-380000-0002</v>
      </c>
      <c r="C462" s="19" t="str">
        <f>'3 priedo 1 lentele'!C462</f>
        <v xml:space="preserve">Bešeimininkių apleistų pastatų likvidavimas Kėdainių rajone   </v>
      </c>
      <c r="D462" s="19" t="s">
        <v>1724</v>
      </c>
    </row>
    <row r="463" spans="1:4" ht="86.25" customHeight="1" x14ac:dyDescent="0.25">
      <c r="A463" s="183" t="str">
        <f>'3 priedo 1 lentele'!A463</f>
        <v>3.1.4.1.6</v>
      </c>
      <c r="B463" s="160" t="str">
        <f>'3 priedo 1 lentele'!B463</f>
        <v>R020019-380000-0003</v>
      </c>
      <c r="C463" s="19" t="str">
        <f>'3 priedo 1 lentele'!C463</f>
        <v>Atvirais kasiniais pažeistų žemių sutvarkymas Kėdainių rajone</v>
      </c>
      <c r="D463" s="40" t="s">
        <v>1862</v>
      </c>
    </row>
    <row r="464" spans="1:4" ht="29.25" customHeight="1" x14ac:dyDescent="0.25">
      <c r="A464" s="183" t="str">
        <f>'3 priedo 1 lentele'!A464</f>
        <v>3.1.4.1.7</v>
      </c>
      <c r="B464" s="272" t="str">
        <f>'3 priedo 1 lentele'!B464</f>
        <v>R020020-400000-4000</v>
      </c>
      <c r="C464" s="19" t="str">
        <f>'3 priedo 1 lentele'!C464</f>
        <v>Užterštos teritorijos Raseinių r. sav., Ariogalos sen., Kilupių k. sutvarkymas</v>
      </c>
      <c r="D464" s="19" t="s">
        <v>1683</v>
      </c>
    </row>
    <row r="465" spans="1:4" s="532" customFormat="1" ht="29.25" customHeight="1" x14ac:dyDescent="0.25">
      <c r="A465" s="456" t="str">
        <f>'3 priedo 1 lentele'!A465</f>
        <v>3.1.4.1.8</v>
      </c>
      <c r="B465" s="610" t="str">
        <f>'3 priedo 1 lentele'!B465</f>
        <v>R020019-380000-9995</v>
      </c>
      <c r="C465" s="610" t="str">
        <f>'3 priedo 1 lentele'!C465</f>
        <v>Bešeimininkių apleistų pastatų likvidavimas Kėdainių rajone (II)</v>
      </c>
      <c r="D465" s="611" t="s">
        <v>2296</v>
      </c>
    </row>
    <row r="466" spans="1:4" s="532" customFormat="1" ht="29.25" customHeight="1" x14ac:dyDescent="0.25">
      <c r="A466" s="456" t="str">
        <f>'3 priedo 1 lentele'!A466</f>
        <v>3.1.4.1.9</v>
      </c>
      <c r="B466" s="610" t="str">
        <f>'3 priedo 1 lentele'!B466</f>
        <v>R020019-380000-9996</v>
      </c>
      <c r="C466" s="610" t="str">
        <f>'3 priedo 1 lentele'!C466</f>
        <v>Bešeimininkių apleistų pastatų ir įrenginių likvidavimas Raseinių rajono savivaldybėje, II etapas</v>
      </c>
      <c r="D466" s="611" t="s">
        <v>2307</v>
      </c>
    </row>
    <row r="467" spans="1:4" ht="39.75" customHeight="1" x14ac:dyDescent="0.25">
      <c r="A467" s="244" t="str">
        <f>'3 priedo 1 lentele'!A467</f>
        <v>3.1.4.2.</v>
      </c>
      <c r="B467" s="245">
        <f>'3 priedo 1 lentele'!B467</f>
        <v>0</v>
      </c>
      <c r="C467" s="244" t="str">
        <f>'3 priedo 1 lentele'!C467</f>
        <v>Priemonė: Miestų, miestelių ir urbanizuotų teritorijų žaliųjų plotų inventorizacija, tvarkymas ir atkūrimas</v>
      </c>
      <c r="D467" s="244"/>
    </row>
    <row r="468" spans="1:4" ht="36" customHeight="1" x14ac:dyDescent="0.25">
      <c r="A468" s="244" t="str">
        <f>'3 priedo 1 lentele'!A468</f>
        <v>3.1.4.3.</v>
      </c>
      <c r="B468" s="245">
        <f>'3 priedo 1 lentele'!B468</f>
        <v>0</v>
      </c>
      <c r="C468" s="244" t="str">
        <f>'3 priedo 1 lentele'!C468</f>
        <v xml:space="preserve">Priemonė: Gamtos ir kultūros (archeologinio, urbanistikos) paveldo objektų apsauga ir naudojimas </v>
      </c>
      <c r="D468" s="244"/>
    </row>
    <row r="469" spans="1:4" ht="38.25" customHeight="1" x14ac:dyDescent="0.25">
      <c r="A469" s="244" t="str">
        <f>'3 priedo 1 lentele'!A469</f>
        <v>3.1.4.4.</v>
      </c>
      <c r="B469" s="245">
        <f>'3 priedo 1 lentele'!B469</f>
        <v>0</v>
      </c>
      <c r="C469" s="244" t="str">
        <f>'3 priedo 1 lentele'!C469</f>
        <v>Priemonė: Kraštovaizdžio formavimas ir ekologinės būklės gerinimas gamtinio karkaso teritorijose</v>
      </c>
      <c r="D469" s="244"/>
    </row>
    <row r="470" spans="1:4" ht="100.5" customHeight="1" x14ac:dyDescent="0.25">
      <c r="A470" s="183" t="str">
        <f>'3 priedo 1 lentele'!A470</f>
        <v>3.1.4.4.1.</v>
      </c>
      <c r="B470" s="160" t="str">
        <f>'3 priedo 1 lentele'!B470</f>
        <v>R020019-380000-0004</v>
      </c>
      <c r="C470" s="23" t="str">
        <f>'3 priedo 1 lentele'!C470</f>
        <v>Nemuno pakrančių kraštovaizdžio sutvarkymas</v>
      </c>
      <c r="D470" s="40" t="s">
        <v>1863</v>
      </c>
    </row>
    <row r="471" spans="1:4" ht="87.75" customHeight="1" x14ac:dyDescent="0.25">
      <c r="A471" s="183" t="str">
        <f>'3 priedo 1 lentele'!A471</f>
        <v>3.1.4.4.2.</v>
      </c>
      <c r="B471" s="160" t="str">
        <f>'3 priedo 1 lentele'!B471</f>
        <v>R020019-380000-0005</v>
      </c>
      <c r="C471" s="23" t="str">
        <f>'3 priedo 1 lentele'!C471</f>
        <v>Kauno miesto savivaldybės Nemuno ir Nevėžio santakos kraštovaizdžio draustinio kraštovaizdžio formavimas ir ekologinės būklės gerinimas</v>
      </c>
      <c r="D471" s="40" t="s">
        <v>1864</v>
      </c>
    </row>
    <row r="472" spans="1:4" ht="27" customHeight="1" x14ac:dyDescent="0.25">
      <c r="A472" s="183" t="str">
        <f>'3 priedo 1 lentele'!A472</f>
        <v>3.1.4.4.3</v>
      </c>
      <c r="B472" s="160" t="str">
        <f>'3 priedo 1 lentele'!B472</f>
        <v>R020019-500000-0006</v>
      </c>
      <c r="C472" s="23" t="str">
        <f>'3 priedo 1 lentele'!C472</f>
        <v>Dešiniosios Nemuno pakrantės kraštovaizdžio sutvarkymas Prienų miesto teritorijoje</v>
      </c>
      <c r="D472" s="40" t="s">
        <v>1692</v>
      </c>
    </row>
    <row r="473" spans="1:4" ht="96.75" customHeight="1" x14ac:dyDescent="0.25">
      <c r="A473" s="183" t="str">
        <f>'3 priedo 1 lentele'!A473</f>
        <v>3.1.4.4.4</v>
      </c>
      <c r="B473" s="160" t="str">
        <f>'3 priedo 1 lentele'!B473</f>
        <v>R020019-290000-0007</v>
      </c>
      <c r="C473" s="28" t="str">
        <f>'3 priedo 1 lentele'!C473</f>
        <v>Kraštovaizdžio formavimas ir ekologinės būklės gerinimas Taurostos parke Jonavoje</v>
      </c>
      <c r="D473" s="40" t="s">
        <v>1865</v>
      </c>
    </row>
    <row r="474" spans="1:4" ht="27" customHeight="1" x14ac:dyDescent="0.25">
      <c r="A474" s="183" t="str">
        <f>'3 priedo 1 lentele'!A474</f>
        <v>3.1.4.4.5</v>
      </c>
      <c r="B474" s="272" t="str">
        <f>'3 priedo 1 lentele'!B474</f>
        <v>R020019-380000-1000</v>
      </c>
      <c r="C474" s="28" t="str">
        <f>'3 priedo 1 lentele'!C474</f>
        <v>Kraštovaizdžio formavimas ir tvarkymas Žaslių seniūnijoje, Kaišiadorių rajone</v>
      </c>
      <c r="D474" s="28" t="s">
        <v>1691</v>
      </c>
    </row>
    <row r="475" spans="1:4" ht="27" customHeight="1" x14ac:dyDescent="0.25">
      <c r="A475" s="472" t="str">
        <f>'3 priedo 1 lentele'!A475</f>
        <v>3.1.4.4.6</v>
      </c>
      <c r="B475" s="490" t="str">
        <f>'3 priedo 1 lentele'!B475</f>
        <v>R020019-380000-1001</v>
      </c>
      <c r="C475" s="606" t="str">
        <f>'3 priedo 1 lentele'!C475</f>
        <v>Kraštovaizdžio tvarkymas Kauno rajono savivaldybėje</v>
      </c>
      <c r="D475" s="606" t="s">
        <v>2311</v>
      </c>
    </row>
    <row r="476" spans="1:4" ht="27" customHeight="1" x14ac:dyDescent="0.25">
      <c r="A476" s="472" t="str">
        <f>'3 priedo 1 lentele'!A476</f>
        <v>3.1.4.4.7</v>
      </c>
      <c r="B476" s="490" t="str">
        <f>'3 priedo 1 lentele'!B476</f>
        <v>R020019-280000-1002</v>
      </c>
      <c r="C476" s="606" t="str">
        <f>'3 priedo 1 lentele'!C476</f>
        <v>Kraštovaizdžio ir ekologinės būklės gerinimas Prienų rajone</v>
      </c>
      <c r="D476" s="606" t="s">
        <v>2314</v>
      </c>
    </row>
    <row r="477" spans="1:4" ht="51" customHeight="1" x14ac:dyDescent="0.25">
      <c r="A477" s="232" t="str">
        <f>'3 priedo 1 lentele'!A477</f>
        <v>3.2</v>
      </c>
      <c r="B477" s="229">
        <f>'3 priedo 1 lentele'!B477</f>
        <v>0</v>
      </c>
      <c r="C477" s="223" t="str">
        <f>'3 priedo 1 lentele'!C477</f>
        <v>Tikslas: Parengti regiono įvairių lygmenų teritorijų bei socialinės ekonominės plėtros planavimo dokumentus, diegti ir tobulinti planavimo sistemas</v>
      </c>
      <c r="D477" s="223"/>
    </row>
    <row r="478" spans="1:4" ht="78.75" customHeight="1" x14ac:dyDescent="0.25">
      <c r="A478" s="212" t="str">
        <f>'3 priedo 1 lentele'!A478</f>
        <v>3.2.1</v>
      </c>
      <c r="B478" s="213">
        <f>'3 priedo 1 lentele'!B478</f>
        <v>0</v>
      </c>
      <c r="C478" s="212"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478" s="212"/>
    </row>
    <row r="479" spans="1:4" ht="42.75" customHeight="1" x14ac:dyDescent="0.25">
      <c r="A479" s="244" t="str">
        <f>'3 priedo 1 lentele'!A479</f>
        <v>3.2.1.1.</v>
      </c>
      <c r="B479" s="252">
        <f>'3 priedo 1 lentele'!B479</f>
        <v>0</v>
      </c>
      <c r="C479" s="244" t="str">
        <f>'3 priedo 1 lentele'!C479</f>
        <v>Priemonė: Kauno regiono savivaldybių teritorijų ir jų dalių (miestų ir miestelių) bendrųjų planų parengimas ir atnaujinimas</v>
      </c>
      <c r="D479" s="244"/>
    </row>
    <row r="480" spans="1:4" ht="88.5" customHeight="1" x14ac:dyDescent="0.25">
      <c r="A480" s="23" t="str">
        <f>'3 priedo 1 lentele'!A480</f>
        <v>3.2.1.1.1</v>
      </c>
      <c r="B480" s="160" t="str">
        <f>'3 priedo 1 lentele'!B480</f>
        <v>R020019-500000-0009</v>
      </c>
      <c r="C480" s="23" t="str">
        <f>'3 priedo 1 lentele'!C480</f>
        <v>Kraštovaizdžio ir gamtinio karkaso sprendinių keitimas Birštono kurorto ir savivaldybės bendruosiuose planuose</v>
      </c>
      <c r="D480" s="40" t="s">
        <v>1866</v>
      </c>
    </row>
    <row r="481" spans="1:5" ht="39.75" customHeight="1" x14ac:dyDescent="0.25">
      <c r="A481" s="23" t="str">
        <f>'3 priedo 1 lentele'!A481</f>
        <v>3.2.1.1.2</v>
      </c>
      <c r="B481" s="160" t="str">
        <f>'3 priedo 1 lentele'!B481</f>
        <v>R020019-500000-0010</v>
      </c>
      <c r="C481" s="23" t="str">
        <f>'3 priedo 1 lentele'!C481</f>
        <v>Prienų rajono savivaldybės teritorijos ir Prienų miesto bendrųjų planų koregavimas kraštovaizdžio ir gamtinio karkaso formavimo aspektais</v>
      </c>
      <c r="D481" s="23" t="s">
        <v>1693</v>
      </c>
    </row>
    <row r="482" spans="1:5" ht="106.5" customHeight="1" x14ac:dyDescent="0.25">
      <c r="A482" s="23" t="str">
        <f>'3 priedo 1 lentele'!A482</f>
        <v>3.2.1.1.3</v>
      </c>
      <c r="B482" s="160" t="str">
        <f>'3 priedo 1 lentele'!B482</f>
        <v>R020019-500000-0011</v>
      </c>
      <c r="C482" s="23" t="str">
        <f>'3 priedo 1 lentele'!C482</f>
        <v>Kraštovaizdžio ir gamtinio karkaso sprendinių koregavimas arba keitimas Kaišiadorių rajono savivaldybės ir jos dalių bendruosiuose planuose</v>
      </c>
      <c r="D482" s="40" t="s">
        <v>1867</v>
      </c>
    </row>
    <row r="483" spans="1:5" ht="51.75" customHeight="1" x14ac:dyDescent="0.25">
      <c r="A483" s="244" t="str">
        <f>'3 priedo 1 lentele'!A483</f>
        <v>3.2.1.2.</v>
      </c>
      <c r="B483" s="252">
        <f>'3 priedo 1 lentele'!B483</f>
        <v>0</v>
      </c>
      <c r="C483" s="244" t="str">
        <f>'3 priedo 1 lentele'!C483</f>
        <v>Priemonė: Kauno regiono savivaldybių teritorijų i ir jų dalių (miestų ir miestelių) išvystymo specialiųjų ir detaliųjų planų parengimas</v>
      </c>
      <c r="D483" s="244"/>
    </row>
    <row r="484" spans="1:5" ht="24" x14ac:dyDescent="0.25">
      <c r="A484" s="244" t="str">
        <f>'3 priedo 1 lentele'!A484</f>
        <v>3.2.1.3.</v>
      </c>
      <c r="B484" s="252">
        <f>'3 priedo 1 lentele'!B484</f>
        <v>0</v>
      </c>
      <c r="C484" s="244" t="str">
        <f>'3 priedo 1 lentele'!C484</f>
        <v>Priemonė: Kauno apskrities bendrojo plano atnaujinimas</v>
      </c>
      <c r="D484" s="244"/>
    </row>
    <row r="485" spans="1:5" ht="39" customHeight="1" x14ac:dyDescent="0.25">
      <c r="A485" s="244" t="str">
        <f>'3 priedo 1 lentele'!A485</f>
        <v>3.2.1.4.</v>
      </c>
      <c r="B485" s="252">
        <f>'3 priedo 1 lentele'!B485</f>
        <v>0</v>
      </c>
      <c r="C485" s="244" t="str">
        <f>'3 priedo 1 lentele'!C485</f>
        <v xml:space="preserve">Priemonė: Kauno regiono savivaldybių strateginių plėtros, veiklos planų ir sektorinių tyrimų dokumentų parengimas ir atnaujinimas </v>
      </c>
      <c r="D485" s="244"/>
    </row>
    <row r="486" spans="1:5" ht="36" x14ac:dyDescent="0.25">
      <c r="A486" s="212" t="str">
        <f>'3 priedo 1 lentele'!A486</f>
        <v>3.2.2</v>
      </c>
      <c r="B486" s="213">
        <f>'3 priedo 1 lentele'!B486</f>
        <v>0</v>
      </c>
      <c r="C486" s="212" t="str">
        <f>'3 priedo 1 lentele'!C486</f>
        <v>Uždavinys: Diegti ir tobulinti sistemas, susijusias su viešojo administravimo efektyvumu</v>
      </c>
      <c r="D486" s="212"/>
    </row>
    <row r="487" spans="1:5" ht="53.25" customHeight="1" x14ac:dyDescent="0.25">
      <c r="A487" s="244" t="str">
        <f>'3 priedo 1 lentele'!A487</f>
        <v>3.2.2.1.</v>
      </c>
      <c r="B487" s="252">
        <f>'3 priedo 1 lentele'!B487</f>
        <v>0</v>
      </c>
      <c r="C487" s="244" t="str">
        <f>'3 priedo 1 lentele'!C487</f>
        <v xml:space="preserve">Priemonė: Veiklos valdymo, finansų apskaitos, viešųjų paslaugų kokybės ir strateginio planavimo sistemos optimizavimas ir modernizavimas Kauno regiono savivaldybėse </v>
      </c>
      <c r="D487" s="244"/>
    </row>
    <row r="488" spans="1:5" ht="16.5" customHeight="1" x14ac:dyDescent="0.25">
      <c r="A488" s="244" t="str">
        <f>'3 priedo 1 lentele'!A488</f>
        <v>3.2.2.2.</v>
      </c>
      <c r="B488" s="252">
        <f>'3 priedo 1 lentele'!B488</f>
        <v>0</v>
      </c>
      <c r="C488" s="244" t="str">
        <f>'3 priedo 1 lentele'!C488</f>
        <v xml:space="preserve">Priemonė: Nuotolinio darbo sistemos įdiegimas </v>
      </c>
      <c r="D488" s="244"/>
    </row>
    <row r="489" spans="1:5" customFormat="1" ht="15" customHeight="1" x14ac:dyDescent="0.25">
      <c r="B489" s="555"/>
      <c r="C489" s="556"/>
      <c r="D489" s="556"/>
      <c r="E489" s="557"/>
    </row>
    <row r="490" spans="1:5" ht="15.75" x14ac:dyDescent="0.25">
      <c r="A490" s="283" t="s">
        <v>1630</v>
      </c>
    </row>
  </sheetData>
  <mergeCells count="5">
    <mergeCell ref="B489:E489"/>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1"/>
  <sheetViews>
    <sheetView topLeftCell="A472" workbookViewId="0">
      <selection activeCell="D476" sqref="D476"/>
    </sheetView>
  </sheetViews>
  <sheetFormatPr defaultRowHeight="15" x14ac:dyDescent="0.25"/>
  <cols>
    <col min="1" max="1" width="4.42578125" style="301" customWidth="1"/>
    <col min="2" max="3" width="12.28515625" style="301" customWidth="1"/>
    <col min="4" max="4" width="19.85546875" style="301" customWidth="1"/>
    <col min="5" max="5" width="10.85546875" style="301" customWidth="1"/>
    <col min="6" max="8" width="4.28515625" style="301" customWidth="1"/>
    <col min="9" max="9" width="10.85546875" style="301" customWidth="1"/>
    <col min="10" max="13" width="13.42578125" style="301" customWidth="1"/>
    <col min="14" max="14" width="12.7109375" style="301" customWidth="1"/>
    <col min="15" max="15" width="14.28515625" style="301" customWidth="1"/>
    <col min="16" max="16" width="11" style="301" customWidth="1"/>
    <col min="17" max="17" width="12.85546875" style="301" customWidth="1"/>
    <col min="18" max="18" width="13.140625" style="301" customWidth="1"/>
    <col min="19" max="20" width="12.5703125" style="301" customWidth="1"/>
    <col min="21" max="21" width="12.28515625" style="301" customWidth="1"/>
    <col min="22" max="22" width="10.85546875" style="301" customWidth="1"/>
    <col min="23" max="16384" width="9.140625" style="301"/>
  </cols>
  <sheetData>
    <row r="1" spans="2:22" ht="15.75" x14ac:dyDescent="0.25">
      <c r="B1" s="300"/>
      <c r="C1" s="300"/>
      <c r="D1" s="300"/>
      <c r="E1" s="300"/>
      <c r="F1" s="300"/>
      <c r="G1" s="300"/>
      <c r="H1" s="300"/>
      <c r="I1" s="300"/>
      <c r="S1" s="302" t="s">
        <v>261</v>
      </c>
      <c r="T1" s="302"/>
      <c r="V1" s="300"/>
    </row>
    <row r="2" spans="2:22" ht="15.75" x14ac:dyDescent="0.25">
      <c r="B2" s="300"/>
      <c r="C2" s="300"/>
      <c r="D2" s="300"/>
      <c r="E2" s="300"/>
      <c r="F2" s="300"/>
      <c r="G2" s="300"/>
      <c r="H2" s="300"/>
      <c r="I2" s="300"/>
      <c r="S2" s="302" t="s">
        <v>262</v>
      </c>
      <c r="T2" s="302"/>
      <c r="V2" s="300"/>
    </row>
    <row r="3" spans="2:22" ht="15.75" x14ac:dyDescent="0.25">
      <c r="B3" s="300"/>
      <c r="C3" s="300"/>
      <c r="D3" s="300"/>
      <c r="E3" s="300"/>
      <c r="F3" s="300"/>
      <c r="G3" s="300"/>
      <c r="H3" s="300"/>
      <c r="I3" s="300"/>
      <c r="S3" s="302" t="s">
        <v>1868</v>
      </c>
      <c r="T3" s="302"/>
      <c r="V3" s="300"/>
    </row>
    <row r="4" spans="2:22" ht="15.75" x14ac:dyDescent="0.25">
      <c r="B4" s="300"/>
      <c r="C4" s="300"/>
      <c r="D4" s="300"/>
      <c r="E4" s="300"/>
      <c r="F4" s="300"/>
      <c r="G4" s="300"/>
      <c r="H4" s="300"/>
      <c r="I4" s="300"/>
      <c r="S4" s="302"/>
      <c r="T4" s="302"/>
      <c r="V4" s="300"/>
    </row>
    <row r="5" spans="2:22" ht="15.75" x14ac:dyDescent="0.25">
      <c r="B5" s="303" t="s">
        <v>1869</v>
      </c>
      <c r="C5" s="300"/>
      <c r="D5" s="300"/>
      <c r="E5" s="300"/>
      <c r="F5" s="300"/>
      <c r="G5" s="300"/>
      <c r="H5" s="300"/>
      <c r="I5" s="300"/>
      <c r="V5" s="300"/>
    </row>
    <row r="6" spans="2:22" ht="15.75" customHeight="1" x14ac:dyDescent="0.25">
      <c r="B6" s="304" t="s">
        <v>1870</v>
      </c>
      <c r="C6" s="300"/>
      <c r="D6" s="300"/>
      <c r="E6" s="300"/>
      <c r="F6" s="300"/>
      <c r="G6" s="300"/>
      <c r="H6" s="300"/>
      <c r="I6" s="300"/>
      <c r="V6" s="300"/>
    </row>
    <row r="7" spans="2:22" ht="23.25" customHeight="1" x14ac:dyDescent="0.25">
      <c r="B7" s="560" t="s">
        <v>1871</v>
      </c>
      <c r="C7" s="560" t="s">
        <v>1578</v>
      </c>
      <c r="D7" s="560" t="s">
        <v>1579</v>
      </c>
      <c r="E7" s="560" t="s">
        <v>530</v>
      </c>
      <c r="F7" s="560" t="s">
        <v>1024</v>
      </c>
      <c r="G7" s="562" t="s">
        <v>1583</v>
      </c>
      <c r="H7" s="562" t="s">
        <v>1584</v>
      </c>
      <c r="I7" s="560" t="s">
        <v>1872</v>
      </c>
      <c r="J7" s="567" t="s">
        <v>1873</v>
      </c>
      <c r="K7" s="568"/>
      <c r="L7" s="568"/>
      <c r="M7" s="569"/>
      <c r="N7" s="567" t="s">
        <v>1874</v>
      </c>
      <c r="O7" s="568"/>
      <c r="P7" s="568"/>
      <c r="Q7" s="569"/>
      <c r="R7" s="567" t="s">
        <v>1875</v>
      </c>
      <c r="S7" s="570"/>
      <c r="T7" s="570"/>
      <c r="U7" s="570"/>
      <c r="V7" s="560" t="s">
        <v>1876</v>
      </c>
    </row>
    <row r="8" spans="2:22" ht="12" customHeight="1" x14ac:dyDescent="0.25">
      <c r="B8" s="561"/>
      <c r="C8" s="561"/>
      <c r="D8" s="561"/>
      <c r="E8" s="561"/>
      <c r="F8" s="561"/>
      <c r="G8" s="563"/>
      <c r="H8" s="563"/>
      <c r="I8" s="561"/>
      <c r="J8" s="565" t="s">
        <v>183</v>
      </c>
      <c r="K8" s="562" t="s">
        <v>1877</v>
      </c>
      <c r="L8" s="562" t="s">
        <v>1878</v>
      </c>
      <c r="M8" s="565" t="s">
        <v>1879</v>
      </c>
      <c r="N8" s="565" t="s">
        <v>183</v>
      </c>
      <c r="O8" s="562" t="s">
        <v>1877</v>
      </c>
      <c r="P8" s="562" t="s">
        <v>1878</v>
      </c>
      <c r="Q8" s="565" t="s">
        <v>1879</v>
      </c>
      <c r="R8" s="572" t="s">
        <v>1880</v>
      </c>
      <c r="S8" s="562" t="s">
        <v>1881</v>
      </c>
      <c r="T8" s="562" t="s">
        <v>1878</v>
      </c>
      <c r="U8" s="565" t="s">
        <v>1882</v>
      </c>
      <c r="V8" s="561"/>
    </row>
    <row r="9" spans="2:22" ht="79.5" customHeight="1" x14ac:dyDescent="0.25">
      <c r="B9" s="561"/>
      <c r="C9" s="561"/>
      <c r="D9" s="561"/>
      <c r="E9" s="561"/>
      <c r="F9" s="561"/>
      <c r="G9" s="564"/>
      <c r="H9" s="564"/>
      <c r="I9" s="561"/>
      <c r="J9" s="571"/>
      <c r="K9" s="564"/>
      <c r="L9" s="564"/>
      <c r="M9" s="571"/>
      <c r="N9" s="571"/>
      <c r="O9" s="564"/>
      <c r="P9" s="564"/>
      <c r="Q9" s="571"/>
      <c r="R9" s="565"/>
      <c r="S9" s="573"/>
      <c r="T9" s="573"/>
      <c r="U9" s="566"/>
      <c r="V9" s="561"/>
    </row>
    <row r="10" spans="2:22" ht="36" x14ac:dyDescent="0.25">
      <c r="B10" s="217" t="str">
        <f>'3 priedo 1 lentele'!A10</f>
        <v>1.</v>
      </c>
      <c r="C10" s="217">
        <f>'3 priedo 1 lentele'!B10</f>
        <v>0</v>
      </c>
      <c r="D10" s="217" t="str">
        <f>'3 priedo 1 lentele'!C10</f>
        <v>PRIORITETAS:                  PAŽANGI EKONOMIKA</v>
      </c>
      <c r="E10" s="217">
        <f>'3 priedo 1 lentele'!D10</f>
        <v>0</v>
      </c>
      <c r="F10" s="217">
        <f>'3 priedo 1 lentele'!I10</f>
        <v>0</v>
      </c>
      <c r="G10" s="217">
        <f>'3 priedo 1 lentele'!J10</f>
        <v>0</v>
      </c>
      <c r="H10" s="217">
        <f>'3 priedo 1 lentele'!K10</f>
        <v>0</v>
      </c>
      <c r="I10" s="217"/>
      <c r="J10" s="220">
        <f>'3 priedo 1 lentele'!O10</f>
        <v>175942968.80000001</v>
      </c>
      <c r="K10" s="220">
        <f>'3 priedo 1 lentele'!P10</f>
        <v>94436716.569999993</v>
      </c>
      <c r="L10" s="220">
        <f>'3 priedo 1 lentele'!Q10</f>
        <v>7774318.2200000007</v>
      </c>
      <c r="M10" s="220">
        <f>'3 priedo 1 lentele'!R10</f>
        <v>73731934.01000002</v>
      </c>
      <c r="N10" s="307">
        <f t="shared" ref="N10:V10" si="0">N11+N23+N59+N120</f>
        <v>107102599</v>
      </c>
      <c r="O10" s="307">
        <f t="shared" si="0"/>
        <v>67987940.409999996</v>
      </c>
      <c r="P10" s="307">
        <f t="shared" si="0"/>
        <v>5110969.3100000005</v>
      </c>
      <c r="Q10" s="307">
        <f t="shared" si="0"/>
        <v>34003689.280000001</v>
      </c>
      <c r="R10" s="307">
        <f t="shared" si="0"/>
        <v>13079459.329999998</v>
      </c>
      <c r="S10" s="307">
        <f t="shared" si="0"/>
        <v>10171851.399999999</v>
      </c>
      <c r="T10" s="307">
        <f t="shared" si="0"/>
        <v>775816.99</v>
      </c>
      <c r="U10" s="307">
        <f t="shared" si="0"/>
        <v>2131790.92</v>
      </c>
      <c r="V10" s="307">
        <f t="shared" si="0"/>
        <v>0</v>
      </c>
    </row>
    <row r="11" spans="2:22" ht="72" x14ac:dyDescent="0.25">
      <c r="B11" s="223" t="str">
        <f>'3 priedo 1 lentele'!A11</f>
        <v>1.1</v>
      </c>
      <c r="C11" s="223">
        <f>'3 priedo 1 lentele'!B11</f>
        <v>0</v>
      </c>
      <c r="D11" s="223" t="str">
        <f>'3 priedo 1 lentele'!C11</f>
        <v xml:space="preserve">Tikslas: Plėtoti Kauno regioną kaip mokslo ir verlo partneryste pagrįstą aukštos pridėtinės vertės pramonės kraštą </v>
      </c>
      <c r="E11" s="223">
        <f>'3 priedo 1 lentele'!D11</f>
        <v>0</v>
      </c>
      <c r="F11" s="223">
        <f>'3 priedo 1 lentele'!I11</f>
        <v>0</v>
      </c>
      <c r="G11" s="223">
        <f>'3 priedo 1 lentele'!J11</f>
        <v>0</v>
      </c>
      <c r="H11" s="223">
        <f>'3 priedo 1 lentele'!K11</f>
        <v>0</v>
      </c>
      <c r="I11" s="223"/>
      <c r="J11" s="226">
        <f>'3 priedo 1 lentele'!O11</f>
        <v>42435715.870000005</v>
      </c>
      <c r="K11" s="226">
        <f>'3 priedo 1 lentele'!P11</f>
        <v>4250000</v>
      </c>
      <c r="L11" s="226">
        <f>'3 priedo 1 lentele'!Q11</f>
        <v>375000</v>
      </c>
      <c r="M11" s="226">
        <f>'3 priedo 1 lentele'!R11</f>
        <v>37810715.870000005</v>
      </c>
      <c r="N11" s="309">
        <f>N12+N16</f>
        <v>6291653.9299999997</v>
      </c>
      <c r="O11" s="309">
        <f t="shared" ref="O11:V11" si="1">O12+O16</f>
        <v>4250000</v>
      </c>
      <c r="P11" s="309">
        <f t="shared" si="1"/>
        <v>375000</v>
      </c>
      <c r="Q11" s="309">
        <f t="shared" si="1"/>
        <v>1666653.93</v>
      </c>
      <c r="R11" s="309">
        <f t="shared" si="1"/>
        <v>0</v>
      </c>
      <c r="S11" s="309">
        <f t="shared" si="1"/>
        <v>0</v>
      </c>
      <c r="T11" s="309">
        <f t="shared" si="1"/>
        <v>0</v>
      </c>
      <c r="U11" s="309">
        <f t="shared" si="1"/>
        <v>0</v>
      </c>
      <c r="V11" s="309">
        <f t="shared" si="1"/>
        <v>0</v>
      </c>
    </row>
    <row r="12" spans="2:22" ht="84" x14ac:dyDescent="0.25">
      <c r="B12" s="212" t="str">
        <f>'3 priedo 1 lentele'!A12</f>
        <v>1.1.1</v>
      </c>
      <c r="C12" s="234">
        <f>'3 priedo 1 lentele'!B12</f>
        <v>0</v>
      </c>
      <c r="D12" s="234" t="str">
        <f>'3 priedo 1 lentele'!C12</f>
        <v>Uždavinys: Šalies ir tarptautiniu mastu įtvirtinti Kauno regiono, kaip modernios ir konkurencingos pramonės krašto, įvaizdį.</v>
      </c>
      <c r="E12" s="234">
        <f>'3 priedo 1 lentele'!D12</f>
        <v>0</v>
      </c>
      <c r="F12" s="234">
        <f>'3 priedo 1 lentele'!I12</f>
        <v>0</v>
      </c>
      <c r="G12" s="234">
        <f>'3 priedo 1 lentele'!J12</f>
        <v>0</v>
      </c>
      <c r="H12" s="234">
        <f>'3 priedo 1 lentele'!K12</f>
        <v>0</v>
      </c>
      <c r="I12" s="234"/>
      <c r="J12" s="235">
        <f>'3 priedo 1 lentele'!O12</f>
        <v>0</v>
      </c>
      <c r="K12" s="235">
        <f>'3 priedo 1 lentele'!P12</f>
        <v>0</v>
      </c>
      <c r="L12" s="235">
        <f>'3 priedo 1 lentele'!Q12</f>
        <v>0</v>
      </c>
      <c r="M12" s="235">
        <f>'3 priedo 1 lentele'!R12</f>
        <v>0</v>
      </c>
      <c r="N12" s="311">
        <f>N13+N14+N15</f>
        <v>0</v>
      </c>
      <c r="O12" s="311">
        <f t="shared" ref="O12:V12" si="2">O13+O14+O15</f>
        <v>0</v>
      </c>
      <c r="P12" s="311">
        <f t="shared" si="2"/>
        <v>0</v>
      </c>
      <c r="Q12" s="311">
        <f t="shared" si="2"/>
        <v>0</v>
      </c>
      <c r="R12" s="311">
        <f t="shared" si="2"/>
        <v>0</v>
      </c>
      <c r="S12" s="311">
        <f t="shared" si="2"/>
        <v>0</v>
      </c>
      <c r="T12" s="311">
        <f t="shared" si="2"/>
        <v>0</v>
      </c>
      <c r="U12" s="311">
        <f t="shared" si="2"/>
        <v>0</v>
      </c>
      <c r="V12" s="311">
        <f t="shared" si="2"/>
        <v>0</v>
      </c>
    </row>
    <row r="13" spans="2:22" ht="84" x14ac:dyDescent="0.25">
      <c r="B13" s="244" t="str">
        <f>'3 priedo 1 lentele'!A13</f>
        <v>1.1.1.1.</v>
      </c>
      <c r="C13" s="244">
        <f>'3 priedo 1 lentele'!B13</f>
        <v>0</v>
      </c>
      <c r="D13" s="244" t="str">
        <f>'3 priedo 1 lentele'!C13</f>
        <v>Priemonė: Aukštųjų, profesinio rengimo mokyklų, mokslo institucijų, verslo, savivaldos ir kitų institucijų bendradarbiavimo plėtra</v>
      </c>
      <c r="E13" s="244">
        <f>'3 priedo 1 lentele'!D13</f>
        <v>0</v>
      </c>
      <c r="F13" s="244">
        <f>'3 priedo 1 lentele'!I13</f>
        <v>0</v>
      </c>
      <c r="G13" s="244">
        <f>'3 priedo 1 lentele'!J13</f>
        <v>0</v>
      </c>
      <c r="H13" s="244">
        <f>'3 priedo 1 lentele'!K13</f>
        <v>0</v>
      </c>
      <c r="I13" s="244"/>
      <c r="J13" s="246">
        <f>'3 priedo 1 lentele'!O13</f>
        <v>0</v>
      </c>
      <c r="K13" s="246">
        <f>'3 priedo 1 lentele'!P13</f>
        <v>0</v>
      </c>
      <c r="L13" s="246">
        <f>'3 priedo 1 lentele'!Q13</f>
        <v>0</v>
      </c>
      <c r="M13" s="246">
        <f>'3 priedo 1 lentele'!R13</f>
        <v>0</v>
      </c>
      <c r="N13" s="313"/>
      <c r="O13" s="313"/>
      <c r="P13" s="313"/>
      <c r="Q13" s="313"/>
      <c r="R13" s="313"/>
      <c r="S13" s="313"/>
      <c r="T13" s="313"/>
      <c r="U13" s="313"/>
      <c r="V13" s="312"/>
    </row>
    <row r="14" spans="2:22" ht="60" x14ac:dyDescent="0.25">
      <c r="B14" s="244" t="str">
        <f>'3 priedo 1 lentele'!A14</f>
        <v>1.1.1.2.</v>
      </c>
      <c r="C14" s="244">
        <f>'3 priedo 1 lentele'!B14</f>
        <v>0</v>
      </c>
      <c r="D14" s="244" t="str">
        <f>'3 priedo 1 lentele'!C14</f>
        <v>Priemonė: Bendrų verslo įmonių, mokslo ir studijų institucijų projektų rengimas ir įgyvendinimas</v>
      </c>
      <c r="E14" s="244">
        <f>'3 priedo 1 lentele'!D14</f>
        <v>0</v>
      </c>
      <c r="F14" s="244">
        <f>'3 priedo 1 lentele'!I14</f>
        <v>0</v>
      </c>
      <c r="G14" s="244">
        <f>'3 priedo 1 lentele'!J14</f>
        <v>0</v>
      </c>
      <c r="H14" s="244">
        <f>'3 priedo 1 lentele'!K14</f>
        <v>0</v>
      </c>
      <c r="I14" s="244"/>
      <c r="J14" s="246">
        <f>'3 priedo 1 lentele'!O14</f>
        <v>0</v>
      </c>
      <c r="K14" s="246">
        <f>'3 priedo 1 lentele'!P14</f>
        <v>0</v>
      </c>
      <c r="L14" s="246">
        <f>'3 priedo 1 lentele'!Q14</f>
        <v>0</v>
      </c>
      <c r="M14" s="246">
        <f>'3 priedo 1 lentele'!R14</f>
        <v>0</v>
      </c>
      <c r="N14" s="313"/>
      <c r="O14" s="313"/>
      <c r="P14" s="313"/>
      <c r="Q14" s="313"/>
      <c r="R14" s="313"/>
      <c r="S14" s="313"/>
      <c r="T14" s="313"/>
      <c r="U14" s="313"/>
      <c r="V14" s="312"/>
    </row>
    <row r="15" spans="2:22" ht="60" x14ac:dyDescent="0.25">
      <c r="B15" s="244" t="str">
        <f>'3 priedo 1 lentele'!A15</f>
        <v>1.1.1.3.</v>
      </c>
      <c r="C15" s="244">
        <f>'3 priedo 1 lentele'!B15</f>
        <v>0</v>
      </c>
      <c r="D15" s="244" t="str">
        <f>'3 priedo 1 lentele'!C15</f>
        <v>Priemonė: Regiono verslo įmonių teigiamo įvaizdžio formavimas ir bendradarbiavimo skatinimas</v>
      </c>
      <c r="E15" s="244">
        <f>'3 priedo 1 lentele'!D15</f>
        <v>0</v>
      </c>
      <c r="F15" s="244">
        <f>'3 priedo 1 lentele'!I15</f>
        <v>0</v>
      </c>
      <c r="G15" s="244">
        <f>'3 priedo 1 lentele'!J15</f>
        <v>0</v>
      </c>
      <c r="H15" s="244">
        <f>'3 priedo 1 lentele'!K15</f>
        <v>0</v>
      </c>
      <c r="I15" s="244"/>
      <c r="J15" s="246">
        <f>'3 priedo 1 lentele'!O15</f>
        <v>0</v>
      </c>
      <c r="K15" s="246">
        <f>'3 priedo 1 lentele'!P15</f>
        <v>0</v>
      </c>
      <c r="L15" s="246">
        <f>'3 priedo 1 lentele'!Q15</f>
        <v>0</v>
      </c>
      <c r="M15" s="246">
        <f>'3 priedo 1 lentele'!R15</f>
        <v>0</v>
      </c>
      <c r="N15" s="313"/>
      <c r="O15" s="313"/>
      <c r="P15" s="313"/>
      <c r="Q15" s="313"/>
      <c r="R15" s="313"/>
      <c r="S15" s="313"/>
      <c r="T15" s="313"/>
      <c r="U15" s="313"/>
      <c r="V15" s="312"/>
    </row>
    <row r="16" spans="2:22" ht="120" x14ac:dyDescent="0.25">
      <c r="B16" s="212" t="str">
        <f>'3 priedo 1 lentele'!A16</f>
        <v>1.1.2</v>
      </c>
      <c r="C16" s="234">
        <f>'3 priedo 1 lentele'!B16</f>
        <v>0</v>
      </c>
      <c r="D16" s="234" t="str">
        <f>'3 priedo 1 lentele'!C16</f>
        <v>Uždavinys: Sudaryti sąlygas modernios bei konkurencingos pramonės plėtotei, investicijoms, kuriant darbo vietas, socialiai atsakingą verslą, užtikrinant darnią ir kompleksišką regiono plėtrą.</v>
      </c>
      <c r="E16" s="234">
        <f>'3 priedo 1 lentele'!D16</f>
        <v>0</v>
      </c>
      <c r="F16" s="234">
        <f>'3 priedo 1 lentele'!I16</f>
        <v>0</v>
      </c>
      <c r="G16" s="234">
        <f>'3 priedo 1 lentele'!J16</f>
        <v>0</v>
      </c>
      <c r="H16" s="234">
        <f>'3 priedo 1 lentele'!K16</f>
        <v>0</v>
      </c>
      <c r="I16" s="234"/>
      <c r="J16" s="235">
        <f>'3 priedo 1 lentele'!O16</f>
        <v>42435715.870000005</v>
      </c>
      <c r="K16" s="235">
        <f>'3 priedo 1 lentele'!P16</f>
        <v>4250000</v>
      </c>
      <c r="L16" s="235">
        <f>'3 priedo 1 lentele'!Q16</f>
        <v>375000</v>
      </c>
      <c r="M16" s="235">
        <f>'3 priedo 1 lentele'!R16</f>
        <v>37810715.870000005</v>
      </c>
      <c r="N16" s="311">
        <f>N17+N20+N21+N22</f>
        <v>6291653.9299999997</v>
      </c>
      <c r="O16" s="311">
        <f t="shared" ref="O16:V16" si="3">O17+O20+O21+O22</f>
        <v>4250000</v>
      </c>
      <c r="P16" s="311">
        <f t="shared" si="3"/>
        <v>375000</v>
      </c>
      <c r="Q16" s="311">
        <f t="shared" si="3"/>
        <v>1666653.93</v>
      </c>
      <c r="R16" s="311">
        <f t="shared" si="3"/>
        <v>0</v>
      </c>
      <c r="S16" s="311">
        <f t="shared" si="3"/>
        <v>0</v>
      </c>
      <c r="T16" s="311">
        <f t="shared" si="3"/>
        <v>0</v>
      </c>
      <c r="U16" s="311">
        <f t="shared" si="3"/>
        <v>0</v>
      </c>
      <c r="V16" s="311">
        <f t="shared" si="3"/>
        <v>0</v>
      </c>
    </row>
    <row r="17" spans="2:22" ht="15" customHeight="1" x14ac:dyDescent="0.25">
      <c r="B17" s="244" t="str">
        <f>'3 priedo 1 lentele'!A17</f>
        <v>1.1.2.1.</v>
      </c>
      <c r="C17" s="244">
        <f>'3 priedo 1 lentele'!B17</f>
        <v>0</v>
      </c>
      <c r="D17" s="244" t="str">
        <f>'3 priedo 1 lentele'!C17</f>
        <v>Priemonė: Investicijų skatinimas ir investicijų pritraukimui reikalingos infrastruktūros kūrimas</v>
      </c>
      <c r="E17" s="244">
        <f>'3 priedo 1 lentele'!D17</f>
        <v>0</v>
      </c>
      <c r="F17" s="244">
        <f>'3 priedo 1 lentele'!I17</f>
        <v>0</v>
      </c>
      <c r="G17" s="244">
        <f>'3 priedo 1 lentele'!J17</f>
        <v>0</v>
      </c>
      <c r="H17" s="244">
        <f>'3 priedo 1 lentele'!K17</f>
        <v>0</v>
      </c>
      <c r="I17" s="244"/>
      <c r="J17" s="249">
        <f>'3 priedo 1 lentele'!O17</f>
        <v>42435715.870000005</v>
      </c>
      <c r="K17" s="249">
        <f>'3 priedo 1 lentele'!P17</f>
        <v>4250000</v>
      </c>
      <c r="L17" s="249">
        <f>'3 priedo 1 lentele'!Q17</f>
        <v>375000</v>
      </c>
      <c r="M17" s="249">
        <f>'3 priedo 1 lentele'!R17</f>
        <v>37810715.870000005</v>
      </c>
      <c r="N17" s="315">
        <f>N18+N19</f>
        <v>6291653.9299999997</v>
      </c>
      <c r="O17" s="315">
        <f t="shared" ref="O17:V17" si="4">O18+O19</f>
        <v>4250000</v>
      </c>
      <c r="P17" s="315">
        <f t="shared" si="4"/>
        <v>375000</v>
      </c>
      <c r="Q17" s="315">
        <f t="shared" si="4"/>
        <v>1666653.93</v>
      </c>
      <c r="R17" s="315">
        <f t="shared" si="4"/>
        <v>0</v>
      </c>
      <c r="S17" s="315">
        <f t="shared" si="4"/>
        <v>0</v>
      </c>
      <c r="T17" s="315">
        <f t="shared" si="4"/>
        <v>0</v>
      </c>
      <c r="U17" s="315">
        <f t="shared" si="4"/>
        <v>0</v>
      </c>
      <c r="V17" s="315">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2074</v>
      </c>
      <c r="J18" s="92">
        <f>'3 priedo 1 lentele'!O18</f>
        <v>7481333.9199999999</v>
      </c>
      <c r="K18" s="92">
        <f>'3 priedo 1 lentele'!P18</f>
        <v>4250000</v>
      </c>
      <c r="L18" s="92">
        <f>'3 priedo 1 lentele'!Q18</f>
        <v>375000</v>
      </c>
      <c r="M18" s="92">
        <f>'3 priedo 1 lentele'!R18</f>
        <v>2856333.92</v>
      </c>
      <c r="N18" s="323">
        <f>O18+P18+Q18</f>
        <v>6291653.9299999997</v>
      </c>
      <c r="O18" s="323">
        <v>4250000</v>
      </c>
      <c r="P18" s="323">
        <v>375000</v>
      </c>
      <c r="Q18" s="323">
        <v>1666653.93</v>
      </c>
      <c r="R18" s="317"/>
      <c r="S18" s="317"/>
      <c r="T18" s="317"/>
      <c r="U18" s="317"/>
      <c r="V18" s="316"/>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500" t="s">
        <v>2206</v>
      </c>
      <c r="J19" s="92">
        <f>'3 priedo 1 lentele'!O19</f>
        <v>34954381.950000003</v>
      </c>
      <c r="K19" s="92">
        <f>'3 priedo 1 lentele'!P19</f>
        <v>0</v>
      </c>
      <c r="L19" s="92">
        <f>'3 priedo 1 lentele'!Q19</f>
        <v>0</v>
      </c>
      <c r="M19" s="92">
        <f>'3 priedo 1 lentele'!R19</f>
        <v>34954381.950000003</v>
      </c>
      <c r="N19" s="317"/>
      <c r="O19" s="317"/>
      <c r="P19" s="317"/>
      <c r="Q19" s="317"/>
      <c r="R19" s="317"/>
      <c r="S19" s="317"/>
      <c r="T19" s="317"/>
      <c r="U19" s="317"/>
      <c r="V19" s="318"/>
    </row>
    <row r="20" spans="2:22" ht="120" x14ac:dyDescent="0.25">
      <c r="B20" s="244" t="str">
        <f>'3 priedo 1 lentele'!A20</f>
        <v>1.1.2.2.</v>
      </c>
      <c r="C20" s="244">
        <f>'3 priedo 1 lentele'!B20</f>
        <v>0</v>
      </c>
      <c r="D20" s="244" t="str">
        <f>'3 priedo 1 lentele'!C20</f>
        <v>Priemonė: Infrastruktūros laisvosiose ekonominėse zonose ir pramoniniuose parkuose, esamose ir numatomose kurti pramoninėse teritorijose kūrimas ir plėtra</v>
      </c>
      <c r="E20" s="244">
        <f>'3 priedo 1 lentele'!D20</f>
        <v>0</v>
      </c>
      <c r="F20" s="244">
        <f>'3 priedo 1 lentele'!I20</f>
        <v>0</v>
      </c>
      <c r="G20" s="244">
        <f>'3 priedo 1 lentele'!J20</f>
        <v>0</v>
      </c>
      <c r="H20" s="244">
        <f>'3 priedo 1 lentele'!K20</f>
        <v>0</v>
      </c>
      <c r="I20" s="244"/>
      <c r="J20" s="246">
        <f>'3 priedo 1 lentele'!O20</f>
        <v>0</v>
      </c>
      <c r="K20" s="246">
        <f>'3 priedo 1 lentele'!P20</f>
        <v>0</v>
      </c>
      <c r="L20" s="246">
        <f>'3 priedo 1 lentele'!Q20</f>
        <v>0</v>
      </c>
      <c r="M20" s="246">
        <f>'3 priedo 1 lentele'!R20</f>
        <v>0</v>
      </c>
      <c r="N20" s="313"/>
      <c r="O20" s="313"/>
      <c r="P20" s="313"/>
      <c r="Q20" s="313"/>
      <c r="R20" s="313"/>
      <c r="S20" s="313"/>
      <c r="T20" s="313"/>
      <c r="U20" s="313"/>
      <c r="V20" s="312"/>
    </row>
    <row r="21" spans="2:22" ht="15.75" customHeight="1" x14ac:dyDescent="0.25">
      <c r="B21" s="244" t="str">
        <f>'3 priedo 1 lentele'!A21</f>
        <v>1.1.2.3.</v>
      </c>
      <c r="C21" s="244">
        <f>'3 priedo 1 lentele'!B21</f>
        <v>0</v>
      </c>
      <c r="D21" s="244" t="str">
        <f>'3 priedo 1 lentele'!C21</f>
        <v>Priemonė: Verslo inkubatorių, mokslo ir technologijų parkų ir kompetencijos centrų plėtra</v>
      </c>
      <c r="E21" s="244">
        <f>'3 priedo 1 lentele'!D21</f>
        <v>0</v>
      </c>
      <c r="F21" s="244">
        <f>'3 priedo 1 lentele'!I21</f>
        <v>0</v>
      </c>
      <c r="G21" s="244">
        <f>'3 priedo 1 lentele'!J21</f>
        <v>0</v>
      </c>
      <c r="H21" s="244">
        <f>'3 priedo 1 lentele'!K21</f>
        <v>0</v>
      </c>
      <c r="I21" s="244"/>
      <c r="J21" s="246">
        <f>'3 priedo 1 lentele'!O21</f>
        <v>0</v>
      </c>
      <c r="K21" s="246">
        <f>'3 priedo 1 lentele'!P21</f>
        <v>0</v>
      </c>
      <c r="L21" s="246">
        <f>'3 priedo 1 lentele'!Q21</f>
        <v>0</v>
      </c>
      <c r="M21" s="246">
        <f>'3 priedo 1 lentele'!R21</f>
        <v>0</v>
      </c>
      <c r="N21" s="313"/>
      <c r="O21" s="313"/>
      <c r="P21" s="313"/>
      <c r="Q21" s="313"/>
      <c r="R21" s="313"/>
      <c r="S21" s="313"/>
      <c r="T21" s="313"/>
      <c r="U21" s="313"/>
      <c r="V21" s="312"/>
    </row>
    <row r="22" spans="2:22" ht="24" x14ac:dyDescent="0.25">
      <c r="B22" s="244" t="str">
        <f>'3 priedo 1 lentele'!A22</f>
        <v>1.1.2.4.</v>
      </c>
      <c r="C22" s="244">
        <f>'3 priedo 1 lentele'!B22</f>
        <v>0</v>
      </c>
      <c r="D22" s="244" t="str">
        <f>'3 priedo 1 lentele'!C22</f>
        <v>Priemonė: Kūrybinių industrijų plėtra</v>
      </c>
      <c r="E22" s="244">
        <f>'3 priedo 1 lentele'!D22</f>
        <v>0</v>
      </c>
      <c r="F22" s="244">
        <f>'3 priedo 1 lentele'!I22</f>
        <v>0</v>
      </c>
      <c r="G22" s="244">
        <f>'3 priedo 1 lentele'!J22</f>
        <v>0</v>
      </c>
      <c r="H22" s="244">
        <f>'3 priedo 1 lentele'!K22</f>
        <v>0</v>
      </c>
      <c r="I22" s="244"/>
      <c r="J22" s="246">
        <f>'3 priedo 1 lentele'!O22</f>
        <v>0</v>
      </c>
      <c r="K22" s="246">
        <f>'3 priedo 1 lentele'!P22</f>
        <v>0</v>
      </c>
      <c r="L22" s="246">
        <f>'3 priedo 1 lentele'!Q22</f>
        <v>0</v>
      </c>
      <c r="M22" s="246">
        <f>'3 priedo 1 lentele'!R22</f>
        <v>0</v>
      </c>
      <c r="N22" s="313"/>
      <c r="O22" s="313"/>
      <c r="P22" s="313"/>
      <c r="Q22" s="313"/>
      <c r="R22" s="313"/>
      <c r="S22" s="313"/>
      <c r="T22" s="313"/>
      <c r="U22" s="313"/>
      <c r="V22" s="312"/>
    </row>
    <row r="23" spans="2:22" ht="84" x14ac:dyDescent="0.25">
      <c r="B23" s="223" t="str">
        <f>'3 priedo 1 lentele'!A23</f>
        <v>1.2</v>
      </c>
      <c r="C23" s="223">
        <f>'3 priedo 1 lentele'!B23</f>
        <v>0</v>
      </c>
      <c r="D23" s="223" t="str">
        <f>'3 priedo 1 lentele'!C23</f>
        <v>Tikslas: Padidinti gyventojų verslumą ir užimtumą, kuriant ir išlaikant darbo vietas, didinant verslo įvairovę ir darbo vietų pasiekiamumą</v>
      </c>
      <c r="E23" s="223">
        <f>'3 priedo 1 lentele'!D23</f>
        <v>0</v>
      </c>
      <c r="F23" s="223">
        <f>'3 priedo 1 lentele'!I23</f>
        <v>0</v>
      </c>
      <c r="G23" s="223">
        <f>'3 priedo 1 lentele'!J23</f>
        <v>0</v>
      </c>
      <c r="H23" s="223">
        <f>'3 priedo 1 lentele'!K23</f>
        <v>0</v>
      </c>
      <c r="I23" s="223"/>
      <c r="J23" s="226">
        <f>'3 priedo 1 lentele'!O23</f>
        <v>42066072.060000002</v>
      </c>
      <c r="K23" s="226">
        <f>'3 priedo 1 lentele'!P23</f>
        <v>28405170.390000001</v>
      </c>
      <c r="L23" s="226">
        <f>'3 priedo 1 lentele'!Q23</f>
        <v>3695808.33</v>
      </c>
      <c r="M23" s="226">
        <f>'3 priedo 1 lentele'!R23</f>
        <v>9965093.3399999999</v>
      </c>
      <c r="N23" s="309">
        <f>N24+N37</f>
        <v>39797291.420000002</v>
      </c>
      <c r="O23" s="309">
        <f t="shared" ref="O23:V23" si="5">O24+O37</f>
        <v>28092769.75</v>
      </c>
      <c r="P23" s="309">
        <f t="shared" si="5"/>
        <v>3235604.5500000003</v>
      </c>
      <c r="Q23" s="309">
        <f t="shared" si="5"/>
        <v>8468917.1199999992</v>
      </c>
      <c r="R23" s="309">
        <f t="shared" si="5"/>
        <v>7037267.2799999993</v>
      </c>
      <c r="S23" s="309">
        <f t="shared" si="5"/>
        <v>5250040.62</v>
      </c>
      <c r="T23" s="309">
        <f t="shared" si="5"/>
        <v>758851.46</v>
      </c>
      <c r="U23" s="309">
        <f t="shared" si="5"/>
        <v>1028375.2</v>
      </c>
      <c r="V23" s="309">
        <f t="shared" si="5"/>
        <v>0</v>
      </c>
    </row>
    <row r="24" spans="2:22" ht="84" x14ac:dyDescent="0.25">
      <c r="B24" s="212" t="str">
        <f>'3 priedo 1 lentele'!A24</f>
        <v>1.2.1</v>
      </c>
      <c r="C24" s="212">
        <f>'3 priedo 1 lentele'!B24</f>
        <v>0</v>
      </c>
      <c r="D24" s="212" t="str">
        <f>'3 priedo 1 lentele'!C24</f>
        <v>Uždavinys: Skatinti verslumą ir ūkio įvairovę, pritaikant viešuosius statinius verslo ir bendruomeniniams poreikiams</v>
      </c>
      <c r="E24" s="212">
        <f>'3 priedo 1 lentele'!D24</f>
        <v>0</v>
      </c>
      <c r="F24" s="212">
        <f>'3 priedo 1 lentele'!I24</f>
        <v>0</v>
      </c>
      <c r="G24" s="212">
        <f>'3 priedo 1 lentele'!J24</f>
        <v>0</v>
      </c>
      <c r="H24" s="212">
        <f>'3 priedo 1 lentele'!K24</f>
        <v>0</v>
      </c>
      <c r="I24" s="212"/>
      <c r="J24" s="238">
        <f>'3 priedo 1 lentele'!O24</f>
        <v>4967937.7699999996</v>
      </c>
      <c r="K24" s="238">
        <f>'3 priedo 1 lentele'!P24</f>
        <v>2762180.8000000003</v>
      </c>
      <c r="L24" s="238">
        <f>'3 priedo 1 lentele'!Q24</f>
        <v>1329153.1000000001</v>
      </c>
      <c r="M24" s="238">
        <f>'3 priedo 1 lentele'!R24</f>
        <v>876603.86999999988</v>
      </c>
      <c r="N24" s="311">
        <f>N25+N36</f>
        <v>4656649.9400000004</v>
      </c>
      <c r="O24" s="311">
        <f t="shared" ref="O24:V24" si="6">O25+O36</f>
        <v>2645461.21</v>
      </c>
      <c r="P24" s="311">
        <f t="shared" si="6"/>
        <v>776114.44</v>
      </c>
      <c r="Q24" s="311">
        <f t="shared" si="6"/>
        <v>1235074.29</v>
      </c>
      <c r="R24" s="311">
        <f t="shared" si="6"/>
        <v>1782893.42</v>
      </c>
      <c r="S24" s="311">
        <f t="shared" si="6"/>
        <v>930191.40999999992</v>
      </c>
      <c r="T24" s="311">
        <f t="shared" si="6"/>
        <v>308912.09999999998</v>
      </c>
      <c r="U24" s="311">
        <f t="shared" si="6"/>
        <v>543789.90999999992</v>
      </c>
      <c r="V24" s="311">
        <f t="shared" si="6"/>
        <v>0</v>
      </c>
    </row>
    <row r="25" spans="2:22" ht="48" x14ac:dyDescent="0.25">
      <c r="B25" s="250" t="str">
        <f>'3 priedo 1 lentele'!A25</f>
        <v>1.2.1.1</v>
      </c>
      <c r="C25" s="250">
        <f>'3 priedo 1 lentele'!B25</f>
        <v>0</v>
      </c>
      <c r="D25" s="250" t="str">
        <f>'3 priedo 1 lentele'!C25</f>
        <v>Priemonė: Naujų, miesto gyventojams aktualių, paslaugų kūrimas ir plėtra</v>
      </c>
      <c r="E25" s="250">
        <f>'3 priedo 1 lentele'!D25</f>
        <v>0</v>
      </c>
      <c r="F25" s="250">
        <f>'3 priedo 1 lentele'!I25</f>
        <v>0</v>
      </c>
      <c r="G25" s="250">
        <f>'3 priedo 1 lentele'!J25</f>
        <v>0</v>
      </c>
      <c r="H25" s="250">
        <f>'3 priedo 1 lentele'!K25</f>
        <v>0</v>
      </c>
      <c r="I25" s="250"/>
      <c r="J25" s="249">
        <f>'3 priedo 1 lentele'!O25</f>
        <v>4967937.7699999996</v>
      </c>
      <c r="K25" s="249">
        <f>'3 priedo 1 lentele'!P25</f>
        <v>2762180.8000000003</v>
      </c>
      <c r="L25" s="249">
        <f>'3 priedo 1 lentele'!Q25</f>
        <v>1329153.1000000001</v>
      </c>
      <c r="M25" s="249">
        <f>'3 priedo 1 lentele'!R25</f>
        <v>876603.86999999988</v>
      </c>
      <c r="N25" s="315">
        <f>(SUM(N26:N35))</f>
        <v>4656649.9400000004</v>
      </c>
      <c r="O25" s="315">
        <f t="shared" ref="O25:V25" si="7">(SUM(O26:O35))</f>
        <v>2645461.21</v>
      </c>
      <c r="P25" s="315">
        <f t="shared" si="7"/>
        <v>776114.44</v>
      </c>
      <c r="Q25" s="315">
        <f t="shared" si="7"/>
        <v>1235074.29</v>
      </c>
      <c r="R25" s="315">
        <f t="shared" si="7"/>
        <v>1782893.42</v>
      </c>
      <c r="S25" s="315">
        <f t="shared" si="7"/>
        <v>930191.40999999992</v>
      </c>
      <c r="T25" s="315">
        <f t="shared" si="7"/>
        <v>308912.09999999998</v>
      </c>
      <c r="U25" s="315">
        <f t="shared" si="7"/>
        <v>543789.90999999992</v>
      </c>
      <c r="V25" s="315">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501" t="s">
        <v>2207</v>
      </c>
      <c r="J26" s="96">
        <f>'3 priedo 1 lentele'!O26</f>
        <v>260658</v>
      </c>
      <c r="K26" s="96">
        <f>'3 priedo 1 lentele'!P26</f>
        <v>0</v>
      </c>
      <c r="L26" s="96">
        <f>'3 priedo 1 lentele'!Q26</f>
        <v>231696</v>
      </c>
      <c r="M26" s="96">
        <f>'3 priedo 1 lentele'!R26</f>
        <v>28962</v>
      </c>
      <c r="N26" s="323"/>
      <c r="O26" s="323"/>
      <c r="P26" s="323"/>
      <c r="Q26" s="323"/>
      <c r="R26" s="323"/>
      <c r="S26" s="323"/>
      <c r="T26" s="323"/>
      <c r="U26" s="323"/>
      <c r="V26" s="322"/>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2074</v>
      </c>
      <c r="J27" s="96">
        <f>'3 priedo 1 lentele'!O27</f>
        <v>350000</v>
      </c>
      <c r="K27" s="96">
        <f>'3 priedo 1 lentele'!P27</f>
        <v>297500</v>
      </c>
      <c r="L27" s="96">
        <f>'3 priedo 1 lentele'!Q27</f>
        <v>26250</v>
      </c>
      <c r="M27" s="96">
        <f>'3 priedo 1 lentele'!R27</f>
        <v>26250</v>
      </c>
      <c r="N27" s="323">
        <v>350000</v>
      </c>
      <c r="O27" s="323">
        <v>297500</v>
      </c>
      <c r="P27" s="323">
        <v>26250</v>
      </c>
      <c r="Q27" s="323">
        <v>26250</v>
      </c>
      <c r="R27" s="323"/>
      <c r="S27" s="323"/>
      <c r="T27" s="323"/>
      <c r="U27" s="323"/>
      <c r="V27" s="324"/>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2073</v>
      </c>
      <c r="J28" s="96">
        <f>'3 priedo 1 lentele'!O28</f>
        <v>671818.49</v>
      </c>
      <c r="K28" s="96">
        <f>'3 priedo 1 lentele'!P28</f>
        <v>262133.58</v>
      </c>
      <c r="L28" s="96">
        <f>'3 priedo 1 lentele'!Q28</f>
        <v>308912.09999999998</v>
      </c>
      <c r="M28" s="96">
        <f>'3 priedo 1 lentele'!R28</f>
        <v>100772.81</v>
      </c>
      <c r="N28" s="323">
        <f>O28+P28+Q28</f>
        <v>693015.2</v>
      </c>
      <c r="O28" s="323">
        <v>270404.23</v>
      </c>
      <c r="P28" s="323">
        <v>0</v>
      </c>
      <c r="Q28" s="323">
        <v>422610.97</v>
      </c>
      <c r="R28" s="323">
        <v>671818.49</v>
      </c>
      <c r="S28" s="323">
        <v>262133.58</v>
      </c>
      <c r="T28" s="323">
        <v>308912.09999999998</v>
      </c>
      <c r="U28" s="323">
        <v>100772.81</v>
      </c>
      <c r="V28" s="324"/>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2074</v>
      </c>
      <c r="J29" s="96">
        <f>'3 priedo 1 lentele'!O29</f>
        <v>868860</v>
      </c>
      <c r="K29" s="96">
        <f>'3 priedo 1 lentele'!P29</f>
        <v>738531</v>
      </c>
      <c r="L29" s="96">
        <f>'3 priedo 1 lentele'!Q29</f>
        <v>65164</v>
      </c>
      <c r="M29" s="96">
        <f>'3 priedo 1 lentele'!R29</f>
        <v>65165</v>
      </c>
      <c r="N29" s="323">
        <f>O29+P29+Q29</f>
        <v>932260.88</v>
      </c>
      <c r="O29" s="323">
        <v>738530.54</v>
      </c>
      <c r="P29" s="323">
        <v>65164.46</v>
      </c>
      <c r="Q29" s="323">
        <v>128565.88</v>
      </c>
      <c r="R29" s="323"/>
      <c r="S29" s="323"/>
      <c r="T29" s="323"/>
      <c r="U29" s="323"/>
      <c r="V29" s="322"/>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2073</v>
      </c>
      <c r="J30" s="96">
        <f>'3 priedo 1 lentele'!O30</f>
        <v>169609.86</v>
      </c>
      <c r="K30" s="96">
        <f>'3 priedo 1 lentele'!P30</f>
        <v>131748.24</v>
      </c>
      <c r="L30" s="96">
        <f>'3 priedo 1 lentele'!Q30</f>
        <v>0</v>
      </c>
      <c r="M30" s="96">
        <f>'3 priedo 1 lentele'!R30</f>
        <v>37861.620000000003</v>
      </c>
      <c r="N30" s="323">
        <f>O30+P30+Q30</f>
        <v>169609.86</v>
      </c>
      <c r="O30" s="323">
        <v>131748.24</v>
      </c>
      <c r="P30" s="323">
        <v>0</v>
      </c>
      <c r="Q30" s="323">
        <v>37861.620000000003</v>
      </c>
      <c r="R30" s="323">
        <v>169609.86</v>
      </c>
      <c r="S30" s="323">
        <v>131748.24</v>
      </c>
      <c r="T30" s="323">
        <v>0</v>
      </c>
      <c r="U30" s="323">
        <v>37861.620000000003</v>
      </c>
      <c r="V30" s="322"/>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2073</v>
      </c>
      <c r="J31" s="96">
        <f>'3 priedo 1 lentele'!O31</f>
        <v>261966.28999999998</v>
      </c>
      <c r="K31" s="96">
        <f>'3 priedo 1 lentele'!P31</f>
        <v>222671.34</v>
      </c>
      <c r="L31" s="96">
        <f>'3 priedo 1 lentele'!Q31</f>
        <v>0</v>
      </c>
      <c r="M31" s="96">
        <f>'3 priedo 1 lentele'!R31</f>
        <v>39294.949999999997</v>
      </c>
      <c r="N31" s="323">
        <f>O31+P31+Q31</f>
        <v>266822.01</v>
      </c>
      <c r="O31" s="323">
        <v>226798.7</v>
      </c>
      <c r="P31" s="323">
        <v>0</v>
      </c>
      <c r="Q31" s="323">
        <v>40023.31</v>
      </c>
      <c r="R31" s="323">
        <v>261966.28999999998</v>
      </c>
      <c r="S31" s="323">
        <v>222671.34</v>
      </c>
      <c r="T31" s="323">
        <v>0</v>
      </c>
      <c r="U31" s="323">
        <v>39294.949999999997</v>
      </c>
      <c r="V31" s="316"/>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2074</v>
      </c>
      <c r="J32" s="96">
        <f>'3 priedo 1 lentele'!O32</f>
        <v>695090</v>
      </c>
      <c r="K32" s="96">
        <f>'3 priedo 1 lentele'!P32</f>
        <v>590825</v>
      </c>
      <c r="L32" s="96">
        <f>'3 priedo 1 lentele'!Q32</f>
        <v>52131</v>
      </c>
      <c r="M32" s="96">
        <f>'3 priedo 1 lentele'!R32</f>
        <v>52134</v>
      </c>
      <c r="N32" s="323">
        <f>O32+P32+Q32</f>
        <v>529333.04</v>
      </c>
      <c r="O32" s="323">
        <v>449933.08</v>
      </c>
      <c r="P32" s="323">
        <v>39699.980000000003</v>
      </c>
      <c r="Q32" s="323">
        <v>39699.980000000003</v>
      </c>
      <c r="R32" s="323"/>
      <c r="S32" s="323"/>
      <c r="T32" s="323"/>
      <c r="U32" s="323"/>
      <c r="V32" s="322"/>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2073</v>
      </c>
      <c r="J33" s="96">
        <f>'3 priedo 1 lentele'!O33</f>
        <v>82667.42</v>
      </c>
      <c r="K33" s="96">
        <f>'3 priedo 1 lentele'!P33</f>
        <v>70267.3</v>
      </c>
      <c r="L33" s="96">
        <f>'3 priedo 1 lentele'!Q33</f>
        <v>0</v>
      </c>
      <c r="M33" s="96">
        <f>'3 priedo 1 lentele'!R33</f>
        <v>12400.12</v>
      </c>
      <c r="N33" s="96">
        <v>85620</v>
      </c>
      <c r="O33" s="96">
        <v>72777</v>
      </c>
      <c r="P33" s="96">
        <v>0</v>
      </c>
      <c r="Q33" s="96">
        <v>12843</v>
      </c>
      <c r="R33" s="96">
        <v>82667.42</v>
      </c>
      <c r="S33" s="96">
        <v>70267.3</v>
      </c>
      <c r="T33" s="96">
        <v>0</v>
      </c>
      <c r="U33" s="96">
        <v>12400.12</v>
      </c>
      <c r="V33" s="322"/>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2073</v>
      </c>
      <c r="J34" s="96">
        <f>'3 priedo 1 lentele'!O34</f>
        <v>596831.36</v>
      </c>
      <c r="K34" s="96">
        <f>'3 priedo 1 lentele'!P34</f>
        <v>243370.95</v>
      </c>
      <c r="L34" s="96">
        <f>'3 priedo 1 lentele'!Q34</f>
        <v>0</v>
      </c>
      <c r="M34" s="96">
        <f>'3 priedo 1 lentele'!R34</f>
        <v>353460.41</v>
      </c>
      <c r="N34" s="326">
        <f>O34+P34+Q34</f>
        <v>619552.6</v>
      </c>
      <c r="O34" s="326">
        <v>252636.03</v>
      </c>
      <c r="P34" s="326">
        <v>0</v>
      </c>
      <c r="Q34" s="326">
        <v>366916.57</v>
      </c>
      <c r="R34" s="326">
        <f>S34+T34+U34</f>
        <v>596831.36</v>
      </c>
      <c r="S34" s="326">
        <v>243370.95</v>
      </c>
      <c r="T34" s="326">
        <v>0</v>
      </c>
      <c r="U34" s="326">
        <v>353460.41</v>
      </c>
      <c r="V34" s="322"/>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2074</v>
      </c>
      <c r="J35" s="96">
        <f>'3 priedo 1 lentele'!O35</f>
        <v>1010436.35</v>
      </c>
      <c r="K35" s="96">
        <f>'3 priedo 1 lentele'!P35</f>
        <v>205133.39</v>
      </c>
      <c r="L35" s="96">
        <f>'3 priedo 1 lentele'!Q35</f>
        <v>645000</v>
      </c>
      <c r="M35" s="96">
        <f>'3 priedo 1 lentele'!R35</f>
        <v>160302.96</v>
      </c>
      <c r="N35" s="96">
        <v>1010436.35</v>
      </c>
      <c r="O35" s="96">
        <v>205133.39</v>
      </c>
      <c r="P35" s="96">
        <v>645000</v>
      </c>
      <c r="Q35" s="96">
        <v>160302.96</v>
      </c>
      <c r="R35" s="323"/>
      <c r="S35" s="323"/>
      <c r="T35" s="323"/>
      <c r="U35" s="323"/>
      <c r="V35" s="324"/>
    </row>
    <row r="36" spans="2:22" ht="84" x14ac:dyDescent="0.25">
      <c r="B36" s="250" t="str">
        <f>'3 priedo 1 lentele'!A36</f>
        <v>1.2.1.2</v>
      </c>
      <c r="C36" s="250">
        <f>'3 priedo 1 lentele'!B36</f>
        <v>0</v>
      </c>
      <c r="D36" s="250" t="str">
        <f>'3 priedo 1 lentele'!C36</f>
        <v>Priemonė: Verslo subjektų skatinimas teikti bendruomenei aktualias paslaugas, didinti gamybos pajėgumus ir eksporto apimtis</v>
      </c>
      <c r="E36" s="250">
        <f>'3 priedo 1 lentele'!D36</f>
        <v>0</v>
      </c>
      <c r="F36" s="250">
        <f>'3 priedo 1 lentele'!I36</f>
        <v>0</v>
      </c>
      <c r="G36" s="250">
        <f>'3 priedo 1 lentele'!J36</f>
        <v>0</v>
      </c>
      <c r="H36" s="250">
        <f>'3 priedo 1 lentele'!K36</f>
        <v>0</v>
      </c>
      <c r="I36" s="250"/>
      <c r="J36" s="246">
        <f>'3 priedo 1 lentele'!O36</f>
        <v>0</v>
      </c>
      <c r="K36" s="246">
        <f>'3 priedo 1 lentele'!P36</f>
        <v>0</v>
      </c>
      <c r="L36" s="246">
        <f>'3 priedo 1 lentele'!Q36</f>
        <v>0</v>
      </c>
      <c r="M36" s="246">
        <f>'3 priedo 1 lentele'!R36</f>
        <v>0</v>
      </c>
      <c r="N36" s="313"/>
      <c r="O36" s="313"/>
      <c r="P36" s="313"/>
      <c r="Q36" s="313"/>
      <c r="R36" s="313"/>
      <c r="S36" s="313"/>
      <c r="T36" s="313"/>
      <c r="U36" s="313"/>
      <c r="V36" s="321"/>
    </row>
    <row r="37" spans="2:22" ht="84" x14ac:dyDescent="0.25">
      <c r="B37" s="212" t="str">
        <f>'3 priedo 1 lentele'!A37</f>
        <v>1.2.2</v>
      </c>
      <c r="C37" s="212">
        <f>'3 priedo 1 lentele'!B37</f>
        <v>0</v>
      </c>
      <c r="D37" s="212" t="str">
        <f>'3 priedo 1 lentele'!C37</f>
        <v>Uždavinys. Kurti naujas darbo vietas, pritraukiant investicijas į viešąsias (apleistas, nenaudojamas ir nepakankamai naudojamas) erdves</v>
      </c>
      <c r="E37" s="212">
        <f>'3 priedo 1 lentele'!D37</f>
        <v>0</v>
      </c>
      <c r="F37" s="212">
        <f>'3 priedo 1 lentele'!I37</f>
        <v>0</v>
      </c>
      <c r="G37" s="212">
        <f>'3 priedo 1 lentele'!J37</f>
        <v>0</v>
      </c>
      <c r="H37" s="212">
        <f>'3 priedo 1 lentele'!K37</f>
        <v>0</v>
      </c>
      <c r="I37" s="212"/>
      <c r="J37" s="239">
        <f>'3 priedo 1 lentele'!O37</f>
        <v>37098134.289999999</v>
      </c>
      <c r="K37" s="239">
        <f>'3 priedo 1 lentele'!P37</f>
        <v>25642989.59</v>
      </c>
      <c r="L37" s="239">
        <f>'3 priedo 1 lentele'!Q37</f>
        <v>2366655.23</v>
      </c>
      <c r="M37" s="239">
        <f>'3 priedo 1 lentele'!R37</f>
        <v>9088489.4700000007</v>
      </c>
      <c r="N37" s="325">
        <f>N38</f>
        <v>35140641.480000004</v>
      </c>
      <c r="O37" s="325">
        <f t="shared" ref="O37:V37" si="8">O38</f>
        <v>25447308.539999999</v>
      </c>
      <c r="P37" s="325">
        <f t="shared" si="8"/>
        <v>2459490.1100000003</v>
      </c>
      <c r="Q37" s="325">
        <f t="shared" si="8"/>
        <v>7233842.8299999991</v>
      </c>
      <c r="R37" s="325">
        <f t="shared" si="8"/>
        <v>5254373.8599999994</v>
      </c>
      <c r="S37" s="325">
        <f t="shared" si="8"/>
        <v>4319849.21</v>
      </c>
      <c r="T37" s="325">
        <f t="shared" si="8"/>
        <v>449939.36</v>
      </c>
      <c r="U37" s="325">
        <f t="shared" si="8"/>
        <v>484585.29000000004</v>
      </c>
      <c r="V37" s="325">
        <f t="shared" si="8"/>
        <v>0</v>
      </c>
    </row>
    <row r="38" spans="2:22" ht="72" x14ac:dyDescent="0.25">
      <c r="B38" s="250" t="str">
        <f>'3 priedo 1 lentele'!A38</f>
        <v>1.2.2.1</v>
      </c>
      <c r="C38" s="250">
        <f>'3 priedo 1 lentele'!B38</f>
        <v>0</v>
      </c>
      <c r="D38" s="250" t="str">
        <f>'3 priedo 1 lentele'!C38</f>
        <v>Priemonė: Miestų viešosios infrastruktūros sutvarkymas, gerinant sąlygas naujam verslui ir darbo vietų kūrimui</v>
      </c>
      <c r="E38" s="250">
        <f>'3 priedo 1 lentele'!D38</f>
        <v>0</v>
      </c>
      <c r="F38" s="250">
        <f>'3 priedo 1 lentele'!I38</f>
        <v>0</v>
      </c>
      <c r="G38" s="250">
        <f>'3 priedo 1 lentele'!J38</f>
        <v>0</v>
      </c>
      <c r="H38" s="250">
        <f>'3 priedo 1 lentele'!K38</f>
        <v>0</v>
      </c>
      <c r="I38" s="250"/>
      <c r="J38" s="249">
        <f>'3 priedo 1 lentele'!O38</f>
        <v>37098134.289999999</v>
      </c>
      <c r="K38" s="249">
        <f>'3 priedo 1 lentele'!P38</f>
        <v>25642989.59</v>
      </c>
      <c r="L38" s="249">
        <f>'3 priedo 1 lentele'!Q38</f>
        <v>2366655.23</v>
      </c>
      <c r="M38" s="249">
        <f>'3 priedo 1 lentele'!R38</f>
        <v>9088489.4700000007</v>
      </c>
      <c r="N38" s="315">
        <f>SUM(N39:N57)</f>
        <v>35140641.480000004</v>
      </c>
      <c r="O38" s="315">
        <f t="shared" ref="O38:V38" si="9">SUM(O39:O57)</f>
        <v>25447308.539999999</v>
      </c>
      <c r="P38" s="315">
        <f t="shared" si="9"/>
        <v>2459490.1100000003</v>
      </c>
      <c r="Q38" s="315">
        <f t="shared" si="9"/>
        <v>7233842.8299999991</v>
      </c>
      <c r="R38" s="315">
        <f t="shared" si="9"/>
        <v>5254373.8599999994</v>
      </c>
      <c r="S38" s="315">
        <f t="shared" si="9"/>
        <v>4319849.21</v>
      </c>
      <c r="T38" s="315">
        <f t="shared" si="9"/>
        <v>449939.36</v>
      </c>
      <c r="U38" s="315">
        <f t="shared" si="9"/>
        <v>484585.29000000004</v>
      </c>
      <c r="V38" s="315">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2073</v>
      </c>
      <c r="J39" s="102">
        <f>'3 priedo 1 lentele'!O39</f>
        <v>1081229.01</v>
      </c>
      <c r="K39" s="102">
        <f>'3 priedo 1 lentele'!P39</f>
        <v>919044.65</v>
      </c>
      <c r="L39" s="102">
        <f>'3 priedo 1 lentele'!Q39</f>
        <v>108122.9</v>
      </c>
      <c r="M39" s="102">
        <f>'3 priedo 1 lentele'!R39</f>
        <v>54061.46</v>
      </c>
      <c r="N39" s="326">
        <v>1110014.8700000001</v>
      </c>
      <c r="O39" s="326">
        <v>943512.63</v>
      </c>
      <c r="P39" s="326">
        <v>111001.49</v>
      </c>
      <c r="Q39" s="326">
        <v>55500.75</v>
      </c>
      <c r="R39" s="326">
        <v>1081229.01</v>
      </c>
      <c r="S39" s="326">
        <v>919044.65</v>
      </c>
      <c r="T39" s="326">
        <v>108122.9</v>
      </c>
      <c r="U39" s="326">
        <v>54061.46</v>
      </c>
      <c r="V39" s="322"/>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2074</v>
      </c>
      <c r="J40" s="102">
        <f>'3 priedo 1 lentele'!O40</f>
        <v>4592491.57</v>
      </c>
      <c r="K40" s="102">
        <f>'3 priedo 1 lentele'!P40</f>
        <v>3452955.74</v>
      </c>
      <c r="L40" s="102">
        <f>'3 priedo 1 lentele'!Q40</f>
        <v>276922.82</v>
      </c>
      <c r="M40" s="102">
        <f>'3 priedo 1 lentele'!R40</f>
        <v>862613.01</v>
      </c>
      <c r="N40" s="326">
        <f t="shared" ref="N40:N45" si="10">O40+P40+Q40</f>
        <v>4475039.5600000005</v>
      </c>
      <c r="O40" s="326">
        <v>3427455.97</v>
      </c>
      <c r="P40" s="326">
        <v>302422.59000000003</v>
      </c>
      <c r="Q40" s="326">
        <v>745161</v>
      </c>
      <c r="R40" s="326"/>
      <c r="S40" s="326"/>
      <c r="T40" s="326"/>
      <c r="U40" s="326"/>
      <c r="V40" s="322"/>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2073</v>
      </c>
      <c r="J41" s="102">
        <f>'3 priedo 1 lentele'!O41</f>
        <v>687924.28</v>
      </c>
      <c r="K41" s="102">
        <f>'3 priedo 1 lentele'!P41</f>
        <v>584734.97</v>
      </c>
      <c r="L41" s="102">
        <f>'3 priedo 1 lentele'!Q41</f>
        <v>51594.26</v>
      </c>
      <c r="M41" s="102">
        <f>'3 priedo 1 lentele'!R41</f>
        <v>51595.05</v>
      </c>
      <c r="N41" s="326">
        <f t="shared" si="10"/>
        <v>711630</v>
      </c>
      <c r="O41" s="326">
        <v>604885</v>
      </c>
      <c r="P41" s="326">
        <v>53372</v>
      </c>
      <c r="Q41" s="326">
        <v>53373</v>
      </c>
      <c r="R41" s="326">
        <f>S41+T41+U41</f>
        <v>687924.28</v>
      </c>
      <c r="S41" s="326">
        <v>584735.15</v>
      </c>
      <c r="T41" s="326">
        <v>51594.080000000002</v>
      </c>
      <c r="U41" s="326">
        <v>51595.05</v>
      </c>
      <c r="V41" s="324"/>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2073</v>
      </c>
      <c r="J42" s="102">
        <f>'3 priedo 1 lentele'!O42</f>
        <v>816972.32</v>
      </c>
      <c r="K42" s="102">
        <f>'3 priedo 1 lentele'!P42</f>
        <v>694426.46</v>
      </c>
      <c r="L42" s="102">
        <f>'3 priedo 1 lentele'!Q42</f>
        <v>81697.23</v>
      </c>
      <c r="M42" s="102">
        <f>'3 priedo 1 lentele'!R42</f>
        <v>40848.629999999997</v>
      </c>
      <c r="N42" s="326">
        <f t="shared" si="10"/>
        <v>816972.34</v>
      </c>
      <c r="O42" s="326">
        <v>694426.48</v>
      </c>
      <c r="P42" s="326">
        <v>81697.23</v>
      </c>
      <c r="Q42" s="326">
        <v>40848.629999999997</v>
      </c>
      <c r="R42" s="326">
        <f>S42+T42+U42</f>
        <v>816972.32</v>
      </c>
      <c r="S42" s="326">
        <v>694426.46</v>
      </c>
      <c r="T42" s="326">
        <v>81697.23</v>
      </c>
      <c r="U42" s="326">
        <v>40848.629999999997</v>
      </c>
      <c r="V42" s="324"/>
    </row>
    <row r="43" spans="2:22" ht="36"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2074</v>
      </c>
      <c r="J43" s="102">
        <f>'3 priedo 1 lentele'!O43</f>
        <v>1815408.2400000002</v>
      </c>
      <c r="K43" s="102">
        <f>'3 priedo 1 lentele'!P43</f>
        <v>1543097.04</v>
      </c>
      <c r="L43" s="102">
        <f>'3 priedo 1 lentele'!Q43</f>
        <v>136155.6</v>
      </c>
      <c r="M43" s="102">
        <f>'3 priedo 1 lentele'!R43</f>
        <v>136155.6</v>
      </c>
      <c r="N43" s="326">
        <f t="shared" si="10"/>
        <v>2260295.52</v>
      </c>
      <c r="O43" s="326">
        <v>1378590.64</v>
      </c>
      <c r="P43" s="326">
        <v>121640.36</v>
      </c>
      <c r="Q43" s="326">
        <v>760064.52</v>
      </c>
      <c r="R43" s="326"/>
      <c r="S43" s="326"/>
      <c r="T43" s="326"/>
      <c r="U43" s="326"/>
      <c r="V43" s="322"/>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2073</v>
      </c>
      <c r="J44" s="102">
        <f>'3 priedo 1 lentele'!O44</f>
        <v>494205.30000000005</v>
      </c>
      <c r="K44" s="102">
        <f>'3 priedo 1 lentele'!P44</f>
        <v>420074.5</v>
      </c>
      <c r="L44" s="102">
        <f>'3 priedo 1 lentele'!Q44</f>
        <v>37065.4</v>
      </c>
      <c r="M44" s="102">
        <f>'3 priedo 1 lentele'!R44</f>
        <v>37065.4</v>
      </c>
      <c r="N44" s="326">
        <f t="shared" si="10"/>
        <v>529655.16</v>
      </c>
      <c r="O44" s="326">
        <v>450206.88</v>
      </c>
      <c r="P44" s="326">
        <v>39724.129999999997</v>
      </c>
      <c r="Q44" s="326">
        <v>39724.15</v>
      </c>
      <c r="R44" s="326">
        <f t="shared" ref="R44" si="11">S44+T44+U44</f>
        <v>578994.99</v>
      </c>
      <c r="S44" s="326">
        <v>449199.81</v>
      </c>
      <c r="T44" s="326">
        <v>39635.269999999997</v>
      </c>
      <c r="U44" s="326">
        <v>90159.91</v>
      </c>
      <c r="V44" s="322" t="s">
        <v>2281</v>
      </c>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2073</v>
      </c>
      <c r="J45" s="102">
        <f>'3 priedo 1 lentele'!O45</f>
        <v>471996.1</v>
      </c>
      <c r="K45" s="102">
        <f>'3 priedo 1 lentele'!P45</f>
        <v>401196.68</v>
      </c>
      <c r="L45" s="102">
        <f>'3 priedo 1 lentele'!Q45</f>
        <v>47199.61</v>
      </c>
      <c r="M45" s="102">
        <f>'3 priedo 1 lentele'!R45</f>
        <v>23599.81</v>
      </c>
      <c r="N45" s="326">
        <f t="shared" si="10"/>
        <v>471996.1</v>
      </c>
      <c r="O45" s="326">
        <v>401196.68</v>
      </c>
      <c r="P45" s="326">
        <v>47199.61</v>
      </c>
      <c r="Q45" s="326">
        <v>23599.81</v>
      </c>
      <c r="R45" s="326">
        <v>471996.1</v>
      </c>
      <c r="S45" s="326">
        <v>401196.68</v>
      </c>
      <c r="T45" s="326">
        <v>47199.61</v>
      </c>
      <c r="U45" s="326">
        <v>23599.81</v>
      </c>
      <c r="V45" s="316"/>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2074</v>
      </c>
      <c r="J46" s="102">
        <f>'3 priedo 1 lentele'!O46</f>
        <v>3220130</v>
      </c>
      <c r="K46" s="102">
        <f>'3 priedo 1 lentele'!P46</f>
        <v>2737110</v>
      </c>
      <c r="L46" s="102">
        <f>'3 priedo 1 lentele'!Q46</f>
        <v>241510</v>
      </c>
      <c r="M46" s="102">
        <f>'3 priedo 1 lentele'!R46</f>
        <v>241510</v>
      </c>
      <c r="N46" s="326">
        <v>3220130</v>
      </c>
      <c r="O46" s="326">
        <v>2737110</v>
      </c>
      <c r="P46" s="326">
        <v>241510</v>
      </c>
      <c r="Q46" s="326">
        <v>241510</v>
      </c>
      <c r="R46" s="326"/>
      <c r="S46" s="326"/>
      <c r="T46" s="326"/>
      <c r="U46" s="326"/>
      <c r="V46" s="316"/>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2074</v>
      </c>
      <c r="J47" s="102">
        <f>'3 priedo 1 lentele'!O47</f>
        <v>3564957.5</v>
      </c>
      <c r="K47" s="102">
        <f>'3 priedo 1 lentele'!P47</f>
        <v>2890136</v>
      </c>
      <c r="L47" s="102">
        <f>'3 priedo 1 lentele'!Q47</f>
        <v>255012</v>
      </c>
      <c r="M47" s="102">
        <f>'3 priedo 1 lentele'!R47</f>
        <v>419809.5</v>
      </c>
      <c r="N47" s="326">
        <v>3564957.5</v>
      </c>
      <c r="O47" s="326">
        <v>2890136</v>
      </c>
      <c r="P47" s="326">
        <v>255012</v>
      </c>
      <c r="Q47" s="326">
        <v>419809.5</v>
      </c>
      <c r="R47" s="326"/>
      <c r="S47" s="326"/>
      <c r="T47" s="326"/>
      <c r="U47" s="326"/>
      <c r="V47" s="316"/>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23" t="s">
        <v>2074</v>
      </c>
      <c r="J48" s="102">
        <f>'3 priedo 1 lentele'!O48</f>
        <v>781974</v>
      </c>
      <c r="K48" s="102">
        <f>'3 priedo 1 lentele'!P48</f>
        <v>664677</v>
      </c>
      <c r="L48" s="102">
        <f>'3 priedo 1 lentele'!Q48</f>
        <v>58649</v>
      </c>
      <c r="M48" s="102">
        <f>'3 priedo 1 lentele'!R48</f>
        <v>58648</v>
      </c>
      <c r="N48" s="326">
        <f t="shared" ref="N48:N54" si="12">O48+P48+Q48</f>
        <v>693678.85000000009</v>
      </c>
      <c r="O48" s="326">
        <v>589627.01</v>
      </c>
      <c r="P48" s="326">
        <v>52025.919999999998</v>
      </c>
      <c r="Q48" s="326">
        <v>52025.919999999998</v>
      </c>
      <c r="R48" s="326"/>
      <c r="S48" s="326"/>
      <c r="T48" s="326"/>
      <c r="U48" s="326"/>
      <c r="V48" s="316"/>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2074</v>
      </c>
      <c r="J49" s="102">
        <f>'3 priedo 1 lentele'!O49</f>
        <v>2463428.02</v>
      </c>
      <c r="K49" s="102">
        <f>'3 priedo 1 lentele'!P49</f>
        <v>1137640</v>
      </c>
      <c r="L49" s="102">
        <f>'3 priedo 1 lentele'!Q49</f>
        <v>100380</v>
      </c>
      <c r="M49" s="102">
        <f>'3 priedo 1 lentele'!R49</f>
        <v>1225408.02</v>
      </c>
      <c r="N49" s="326">
        <f t="shared" si="12"/>
        <v>2481542.8600000003</v>
      </c>
      <c r="O49" s="326">
        <v>1137640</v>
      </c>
      <c r="P49" s="326">
        <v>100380</v>
      </c>
      <c r="Q49" s="326">
        <v>1243522.8600000001</v>
      </c>
      <c r="R49" s="326"/>
      <c r="S49" s="326"/>
      <c r="T49" s="326"/>
      <c r="U49" s="326"/>
      <c r="V49" s="316"/>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2074</v>
      </c>
      <c r="J50" s="102">
        <f>'3 priedo 1 lentele'!O50</f>
        <v>1013672</v>
      </c>
      <c r="K50" s="102">
        <f>'3 priedo 1 lentele'!P50</f>
        <v>861620</v>
      </c>
      <c r="L50" s="102">
        <f>'3 priedo 1 lentele'!Q50</f>
        <v>76025</v>
      </c>
      <c r="M50" s="102">
        <f>'3 priedo 1 lentele'!R50</f>
        <v>76027</v>
      </c>
      <c r="N50" s="326">
        <f t="shared" si="12"/>
        <v>1313497.6299999999</v>
      </c>
      <c r="O50" s="326">
        <v>861619.73</v>
      </c>
      <c r="P50" s="326">
        <v>76025.27</v>
      </c>
      <c r="Q50" s="326">
        <v>375852.63</v>
      </c>
      <c r="R50" s="326"/>
      <c r="S50" s="326"/>
      <c r="T50" s="326"/>
      <c r="U50" s="326"/>
      <c r="V50" s="322"/>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2073</v>
      </c>
      <c r="J51" s="102">
        <f>'3 priedo 1 lentele'!O51</f>
        <v>309005.8</v>
      </c>
      <c r="K51" s="102">
        <f>'3 priedo 1 lentele'!P51</f>
        <v>228704.87</v>
      </c>
      <c r="L51" s="102">
        <f>'3 priedo 1 lentele'!Q51</f>
        <v>13453.23</v>
      </c>
      <c r="M51" s="102">
        <f>'3 priedo 1 lentele'!R51</f>
        <v>66847.7</v>
      </c>
      <c r="N51" s="326">
        <f t="shared" si="12"/>
        <v>316075.71999999997</v>
      </c>
      <c r="O51" s="326">
        <v>233937.54</v>
      </c>
      <c r="P51" s="326">
        <v>13761.03</v>
      </c>
      <c r="Q51" s="326">
        <v>68377.149999999994</v>
      </c>
      <c r="R51" s="326">
        <v>309005.8</v>
      </c>
      <c r="S51" s="326">
        <v>228704.87</v>
      </c>
      <c r="T51" s="326">
        <v>13453.23</v>
      </c>
      <c r="U51" s="326">
        <v>66847.7</v>
      </c>
      <c r="V51" s="322"/>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2074</v>
      </c>
      <c r="J52" s="102">
        <f>'3 priedo 1 lentele'!O52</f>
        <v>2204966.9699999997</v>
      </c>
      <c r="K52" s="102">
        <f>'3 priedo 1 lentele'!P52</f>
        <v>1874221.93</v>
      </c>
      <c r="L52" s="102">
        <f>'3 priedo 1 lentele'!Q52</f>
        <v>165372.51999999999</v>
      </c>
      <c r="M52" s="102">
        <f>'3 priedo 1 lentele'!R52</f>
        <v>165372.51999999999</v>
      </c>
      <c r="N52" s="326">
        <f t="shared" si="12"/>
        <v>2461684.89</v>
      </c>
      <c r="O52" s="326">
        <v>1874221.93</v>
      </c>
      <c r="P52" s="326">
        <v>165372.51999999999</v>
      </c>
      <c r="Q52" s="326">
        <v>422090.44</v>
      </c>
      <c r="R52" s="326"/>
      <c r="S52" s="326"/>
      <c r="T52" s="326"/>
      <c r="U52" s="326"/>
      <c r="V52" s="322"/>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2073</v>
      </c>
      <c r="J53" s="102">
        <f>'3 priedo 1 lentele'!O53</f>
        <v>689222.97</v>
      </c>
      <c r="K53" s="102">
        <f>'3 priedo 1 lentele'!P53</f>
        <v>552434.23</v>
      </c>
      <c r="L53" s="102">
        <f>'3 priedo 1 lentele'!Q53</f>
        <v>64992.27</v>
      </c>
      <c r="M53" s="102">
        <f>'3 priedo 1 lentele'!R53</f>
        <v>71796.47</v>
      </c>
      <c r="N53" s="326">
        <f t="shared" si="12"/>
        <v>696296.7</v>
      </c>
      <c r="O53" s="326">
        <v>559294.86</v>
      </c>
      <c r="P53" s="326">
        <v>65093.52</v>
      </c>
      <c r="Q53" s="326">
        <v>71908.320000000007</v>
      </c>
      <c r="R53" s="326">
        <f>S53+T53+U53</f>
        <v>689222.97</v>
      </c>
      <c r="S53" s="326">
        <v>552434.23</v>
      </c>
      <c r="T53" s="326">
        <v>64992.27</v>
      </c>
      <c r="U53" s="326">
        <v>71796.47</v>
      </c>
      <c r="V53" s="324"/>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2073</v>
      </c>
      <c r="J54" s="102">
        <f>'3 priedo 1 lentele'!O54</f>
        <v>619028.39</v>
      </c>
      <c r="K54" s="102">
        <f>'3 priedo 1 lentele'!P54</f>
        <v>490107.36</v>
      </c>
      <c r="L54" s="102">
        <f>'3 priedo 1 lentele'!Q54</f>
        <v>43244.77</v>
      </c>
      <c r="M54" s="102">
        <f>'3 priedo 1 lentele'!R54</f>
        <v>85676.26</v>
      </c>
      <c r="N54" s="326">
        <f t="shared" si="12"/>
        <v>621866</v>
      </c>
      <c r="O54" s="326">
        <v>492354</v>
      </c>
      <c r="P54" s="326">
        <v>43443</v>
      </c>
      <c r="Q54" s="326">
        <v>86069</v>
      </c>
      <c r="R54" s="326">
        <v>619028.39</v>
      </c>
      <c r="S54" s="326">
        <v>490107.36</v>
      </c>
      <c r="T54" s="326">
        <v>43244.77</v>
      </c>
      <c r="U54" s="326">
        <v>85676.26</v>
      </c>
      <c r="V54" s="322"/>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2074</v>
      </c>
      <c r="J55" s="102">
        <f>'3 priedo 1 lentele'!O55</f>
        <v>5211014.76</v>
      </c>
      <c r="K55" s="102">
        <f>'3 priedo 1 lentele'!P55</f>
        <v>2201512.86</v>
      </c>
      <c r="L55" s="102">
        <f>'3 priedo 1 lentele'!Q55</f>
        <v>259001.52</v>
      </c>
      <c r="M55" s="102">
        <f>'3 priedo 1 lentele'!R55</f>
        <v>2750500.38</v>
      </c>
      <c r="N55" s="326">
        <v>2879573.76</v>
      </c>
      <c r="O55" s="326">
        <v>2201512.86</v>
      </c>
      <c r="P55" s="326">
        <v>259001.52</v>
      </c>
      <c r="Q55" s="326">
        <v>419059.38</v>
      </c>
      <c r="R55" s="326"/>
      <c r="S55" s="326"/>
      <c r="T55" s="326"/>
      <c r="U55" s="326"/>
      <c r="V55" s="322"/>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2074</v>
      </c>
      <c r="J56" s="102">
        <f>'3 priedo 1 lentele'!O56</f>
        <v>1579493.62</v>
      </c>
      <c r="K56" s="102">
        <f>'3 priedo 1 lentele'!P56</f>
        <v>1250567.3400000001</v>
      </c>
      <c r="L56" s="102">
        <f>'3 priedo 1 lentele'!Q56</f>
        <v>108604.63</v>
      </c>
      <c r="M56" s="102">
        <f>'3 priedo 1 lentele'!R56</f>
        <v>220321.65</v>
      </c>
      <c r="N56" s="326">
        <f>O56+P56+Q56</f>
        <v>1578116.77</v>
      </c>
      <c r="O56" s="326">
        <v>1230852.3700000001</v>
      </c>
      <c r="P56" s="326">
        <v>108604.63</v>
      </c>
      <c r="Q56" s="326">
        <v>238659.77</v>
      </c>
      <c r="R56" s="326"/>
      <c r="S56" s="326"/>
      <c r="T56" s="326"/>
      <c r="U56" s="326"/>
      <c r="V56" s="322"/>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2074</v>
      </c>
      <c r="J57" s="102">
        <f>'3 priedo 1 lentele'!O57</f>
        <v>5481013.4399999995</v>
      </c>
      <c r="K57" s="102">
        <f>'3 priedo 1 lentele'!P57</f>
        <v>2738727.96</v>
      </c>
      <c r="L57" s="102">
        <f>'3 priedo 1 lentele'!Q57</f>
        <v>241652.47</v>
      </c>
      <c r="M57" s="102">
        <f>'3 priedo 1 lentele'!R57</f>
        <v>2500633.0099999998</v>
      </c>
      <c r="N57" s="326">
        <f>O57+P57+Q57</f>
        <v>4937617.25</v>
      </c>
      <c r="O57" s="326">
        <v>2738727.96</v>
      </c>
      <c r="P57" s="326">
        <v>322203.28999999998</v>
      </c>
      <c r="Q57" s="326">
        <v>1876686</v>
      </c>
      <c r="R57" s="326"/>
      <c r="S57" s="326"/>
      <c r="T57" s="326"/>
      <c r="U57" s="326"/>
      <c r="V57" s="316"/>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501"/>
      <c r="J58" s="102">
        <f>'3 priedo 1 lentele'!O58</f>
        <v>6000000</v>
      </c>
      <c r="K58" s="102">
        <f>'3 priedo 1 lentele'!P58</f>
        <v>1359337.92</v>
      </c>
      <c r="L58" s="102">
        <f>'3 priedo 1 lentele'!Q58</f>
        <v>119941.58</v>
      </c>
      <c r="M58" s="102">
        <f>'3 priedo 1 lentele'!R58</f>
        <v>4520720.5</v>
      </c>
      <c r="N58" s="326"/>
      <c r="O58" s="326"/>
      <c r="P58" s="326"/>
      <c r="Q58" s="326"/>
      <c r="R58" s="326"/>
      <c r="S58" s="326"/>
      <c r="T58" s="326"/>
      <c r="U58" s="326"/>
      <c r="V58" s="316"/>
    </row>
    <row r="59" spans="2:22" ht="36" x14ac:dyDescent="0.25">
      <c r="B59" s="223" t="str">
        <f>'3 priedo 1 lentele'!A59</f>
        <v>1.3</v>
      </c>
      <c r="C59" s="223">
        <f>'3 priedo 1 lentele'!B59</f>
        <v>0</v>
      </c>
      <c r="D59" s="223" t="str">
        <f>'3 priedo 1 lentele'!C59</f>
        <v>Tikslas: Plėtoti regiono transporto infrastruktūrą</v>
      </c>
      <c r="E59" s="223">
        <f>'3 priedo 1 lentele'!D59</f>
        <v>0</v>
      </c>
      <c r="F59" s="223">
        <f>'3 priedo 1 lentele'!I59</f>
        <v>0</v>
      </c>
      <c r="G59" s="223">
        <f>'3 priedo 1 lentele'!J59</f>
        <v>0</v>
      </c>
      <c r="H59" s="223">
        <f>'3 priedo 1 lentele'!K59</f>
        <v>0</v>
      </c>
      <c r="I59" s="223"/>
      <c r="J59" s="226">
        <f>'3 priedo 1 lentele'!O59</f>
        <v>39669625.129999995</v>
      </c>
      <c r="K59" s="226">
        <f>'3 priedo 1 lentele'!P59</f>
        <v>23080101.920000006</v>
      </c>
      <c r="L59" s="226">
        <f>'3 priedo 1 lentele'!Q59</f>
        <v>0</v>
      </c>
      <c r="M59" s="226">
        <f>'3 priedo 1 lentele'!R59</f>
        <v>16589523.210000006</v>
      </c>
      <c r="N59" s="309">
        <f>N60</f>
        <v>22313168.82</v>
      </c>
      <c r="O59" s="309">
        <f t="shared" ref="O59:V59" si="13">O60</f>
        <v>12066153.990000002</v>
      </c>
      <c r="P59" s="309">
        <f t="shared" si="13"/>
        <v>0</v>
      </c>
      <c r="Q59" s="309">
        <f t="shared" si="13"/>
        <v>10247014.830000004</v>
      </c>
      <c r="R59" s="309">
        <f t="shared" si="13"/>
        <v>5529024.5100000007</v>
      </c>
      <c r="S59" s="309">
        <f t="shared" si="13"/>
        <v>4552816.9099999992</v>
      </c>
      <c r="T59" s="309">
        <f t="shared" si="13"/>
        <v>0</v>
      </c>
      <c r="U59" s="309">
        <f t="shared" si="13"/>
        <v>976207.57999999984</v>
      </c>
      <c r="V59" s="309">
        <f t="shared" si="13"/>
        <v>0</v>
      </c>
    </row>
    <row r="60" spans="2:22" ht="48" x14ac:dyDescent="0.25">
      <c r="B60" s="212" t="str">
        <f>'3 priedo 1 lentele'!A60</f>
        <v>1.3.1</v>
      </c>
      <c r="C60" s="212">
        <f>'3 priedo 1 lentele'!B60</f>
        <v>0</v>
      </c>
      <c r="D60" s="212" t="str">
        <f>'3 priedo 1 lentele'!C60</f>
        <v>Uždavinys. Didinti darbo jėgos mobilumą, gerinant darbo vietų pasiekiamumą:</v>
      </c>
      <c r="E60" s="212">
        <f>'3 priedo 1 lentele'!D60</f>
        <v>0</v>
      </c>
      <c r="F60" s="212">
        <f>'3 priedo 1 lentele'!I60</f>
        <v>0</v>
      </c>
      <c r="G60" s="212">
        <f>'3 priedo 1 lentele'!J60</f>
        <v>0</v>
      </c>
      <c r="H60" s="212">
        <f>'3 priedo 1 lentele'!K60</f>
        <v>0</v>
      </c>
      <c r="I60" s="212"/>
      <c r="J60" s="235">
        <f>'3 priedo 1 lentele'!O60</f>
        <v>39669625.129999995</v>
      </c>
      <c r="K60" s="235">
        <f>'3 priedo 1 lentele'!P60</f>
        <v>23080101.920000006</v>
      </c>
      <c r="L60" s="235">
        <f>'3 priedo 1 lentele'!Q60</f>
        <v>0</v>
      </c>
      <c r="M60" s="235">
        <f>'3 priedo 1 lentele'!R60</f>
        <v>16589523.210000006</v>
      </c>
      <c r="N60" s="311">
        <f t="shared" ref="N60:V60" si="14">N61+N87+N101+N117</f>
        <v>22313168.82</v>
      </c>
      <c r="O60" s="311">
        <f t="shared" si="14"/>
        <v>12066153.990000002</v>
      </c>
      <c r="P60" s="311">
        <f t="shared" si="14"/>
        <v>0</v>
      </c>
      <c r="Q60" s="311">
        <f t="shared" si="14"/>
        <v>10247014.830000004</v>
      </c>
      <c r="R60" s="311">
        <f t="shared" si="14"/>
        <v>5529024.5100000007</v>
      </c>
      <c r="S60" s="311">
        <f t="shared" si="14"/>
        <v>4552816.9099999992</v>
      </c>
      <c r="T60" s="311">
        <f t="shared" si="14"/>
        <v>0</v>
      </c>
      <c r="U60" s="311">
        <f t="shared" si="14"/>
        <v>976207.57999999984</v>
      </c>
      <c r="V60" s="311">
        <f t="shared" si="14"/>
        <v>0</v>
      </c>
    </row>
    <row r="61" spans="2:22" ht="36" x14ac:dyDescent="0.25">
      <c r="B61" s="250" t="str">
        <f>'3 priedo 1 lentele'!A61</f>
        <v>1.3.1.1</v>
      </c>
      <c r="C61" s="250">
        <f>'3 priedo 1 lentele'!B61</f>
        <v>0</v>
      </c>
      <c r="D61" s="250" t="str">
        <f>'3 priedo 1 lentele'!C61</f>
        <v>Priemonė: Miestų gatvių atnaujinimas (rekonstrukcija)</v>
      </c>
      <c r="E61" s="250">
        <f>'3 priedo 1 lentele'!D61</f>
        <v>0</v>
      </c>
      <c r="F61" s="250">
        <f>'3 priedo 1 lentele'!I61</f>
        <v>0</v>
      </c>
      <c r="G61" s="250">
        <f>'3 priedo 1 lentele'!J61</f>
        <v>0</v>
      </c>
      <c r="H61" s="250">
        <f>'3 priedo 1 lentele'!K61</f>
        <v>0</v>
      </c>
      <c r="I61" s="250"/>
      <c r="J61" s="249">
        <f>'3 priedo 1 lentele'!O61</f>
        <v>24008051.59</v>
      </c>
      <c r="K61" s="249">
        <f>'3 priedo 1 lentele'!P61</f>
        <v>13250813.540000003</v>
      </c>
      <c r="L61" s="249">
        <f>'3 priedo 1 lentele'!Q61</f>
        <v>0</v>
      </c>
      <c r="M61" s="249">
        <f>'3 priedo 1 lentele'!R61</f>
        <v>10757238.050000006</v>
      </c>
      <c r="N61" s="315">
        <f>SUM(N62:N85)</f>
        <v>20079986.84</v>
      </c>
      <c r="O61" s="315">
        <f t="shared" ref="O61:V61" si="15">SUM(O62:O85)</f>
        <v>10345434.190000001</v>
      </c>
      <c r="P61" s="315">
        <f t="shared" si="15"/>
        <v>0</v>
      </c>
      <c r="Q61" s="315">
        <f t="shared" si="15"/>
        <v>9734552.6500000041</v>
      </c>
      <c r="R61" s="315">
        <f t="shared" si="15"/>
        <v>4025828.6000000006</v>
      </c>
      <c r="S61" s="315">
        <f t="shared" si="15"/>
        <v>3281741.7499999995</v>
      </c>
      <c r="T61" s="315">
        <f t="shared" si="15"/>
        <v>0</v>
      </c>
      <c r="U61" s="315">
        <f t="shared" si="15"/>
        <v>744086.82999999984</v>
      </c>
      <c r="V61" s="315">
        <f t="shared" si="15"/>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2073</v>
      </c>
      <c r="J62" s="103">
        <f>'3 priedo 1 lentele'!O62</f>
        <v>568016.01</v>
      </c>
      <c r="K62" s="102">
        <f>'3 priedo 1 lentele'!P62</f>
        <v>482813.61</v>
      </c>
      <c r="L62" s="103">
        <f>'3 priedo 1 lentele'!Q62</f>
        <v>0</v>
      </c>
      <c r="M62" s="102">
        <f>'3 priedo 1 lentele'!R62</f>
        <v>85202.4</v>
      </c>
      <c r="N62" s="327">
        <f>O62+P62+Q62</f>
        <v>568410.04999999993</v>
      </c>
      <c r="O62" s="328">
        <v>483148.54</v>
      </c>
      <c r="P62" s="329">
        <v>0</v>
      </c>
      <c r="Q62" s="326">
        <v>85261.51</v>
      </c>
      <c r="R62" s="103">
        <v>568016.01</v>
      </c>
      <c r="S62" s="102">
        <v>482813.61</v>
      </c>
      <c r="T62" s="103">
        <v>0</v>
      </c>
      <c r="U62" s="102">
        <v>85202.4</v>
      </c>
      <c r="V62" s="322"/>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2073</v>
      </c>
      <c r="J63" s="103">
        <f>'3 priedo 1 lentele'!O63</f>
        <v>1430708.28</v>
      </c>
      <c r="K63" s="104">
        <f>'3 priedo 1 lentele'!P63</f>
        <v>1100202.22</v>
      </c>
      <c r="L63" s="105">
        <f>'3 priedo 1 lentele'!Q63</f>
        <v>0</v>
      </c>
      <c r="M63" s="104">
        <f>'3 priedo 1 lentele'!R63</f>
        <v>330506.06</v>
      </c>
      <c r="N63" s="327">
        <f>O63+P63+Q63</f>
        <v>1495093.12</v>
      </c>
      <c r="O63" s="328">
        <v>1149713.6000000001</v>
      </c>
      <c r="P63" s="329">
        <v>0</v>
      </c>
      <c r="Q63" s="326">
        <v>345379.52</v>
      </c>
      <c r="R63" s="327">
        <v>1430708.28</v>
      </c>
      <c r="S63" s="328">
        <v>1100202.22</v>
      </c>
      <c r="T63" s="329">
        <v>0</v>
      </c>
      <c r="U63" s="328">
        <v>330506.06</v>
      </c>
      <c r="V63" s="324"/>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54" t="s">
        <v>2074</v>
      </c>
      <c r="J64" s="103">
        <f>'3 priedo 1 lentele'!O64</f>
        <v>1064358.42</v>
      </c>
      <c r="K64" s="102">
        <f>'3 priedo 1 lentele'!P64</f>
        <v>776916.58</v>
      </c>
      <c r="L64" s="103">
        <f>'3 priedo 1 lentele'!Q64</f>
        <v>0</v>
      </c>
      <c r="M64" s="104">
        <f>'3 priedo 1 lentele'!R64</f>
        <v>287441.84000000003</v>
      </c>
      <c r="N64" s="327">
        <v>1052050.95</v>
      </c>
      <c r="O64" s="326">
        <v>776916.58</v>
      </c>
      <c r="P64" s="327">
        <v>0</v>
      </c>
      <c r="Q64" s="328">
        <v>275134.37</v>
      </c>
      <c r="R64" s="327"/>
      <c r="S64" s="326"/>
      <c r="T64" s="327"/>
      <c r="U64" s="328"/>
      <c r="V64" s="322"/>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2074</v>
      </c>
      <c r="J65" s="103">
        <f>'3 priedo 1 lentele'!O65</f>
        <v>1871161.28</v>
      </c>
      <c r="K65" s="104">
        <f>'3 priedo 1 lentele'!P65</f>
        <v>1590487.08</v>
      </c>
      <c r="L65" s="105">
        <f>'3 priedo 1 lentele'!Q65</f>
        <v>0</v>
      </c>
      <c r="M65" s="104">
        <f>'3 priedo 1 lentele'!R65</f>
        <v>280674.2</v>
      </c>
      <c r="N65" s="327">
        <v>1761987.06</v>
      </c>
      <c r="O65" s="328">
        <v>1497689</v>
      </c>
      <c r="P65" s="329">
        <v>0</v>
      </c>
      <c r="Q65" s="328">
        <v>264298.06</v>
      </c>
      <c r="R65" s="327"/>
      <c r="S65" s="328"/>
      <c r="T65" s="329"/>
      <c r="U65" s="328"/>
      <c r="V65" s="316"/>
    </row>
    <row r="66" spans="2:22" ht="48"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502" t="s">
        <v>2091</v>
      </c>
      <c r="J66" s="103">
        <f>'3 priedo 1 lentele'!O66</f>
        <v>1117672.1300000001</v>
      </c>
      <c r="K66" s="104">
        <f>'3 priedo 1 lentele'!P66</f>
        <v>950021.31</v>
      </c>
      <c r="L66" s="105">
        <f>'3 priedo 1 lentele'!Q66</f>
        <v>0</v>
      </c>
      <c r="M66" s="104">
        <f>'3 priedo 1 lentele'!R66</f>
        <v>167650.82</v>
      </c>
      <c r="N66" s="327"/>
      <c r="O66" s="328"/>
      <c r="P66" s="329"/>
      <c r="Q66" s="328"/>
      <c r="R66" s="327"/>
      <c r="S66" s="328"/>
      <c r="T66" s="329"/>
      <c r="U66" s="328"/>
      <c r="V66" s="316"/>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2073</v>
      </c>
      <c r="J67" s="103">
        <f>'3 priedo 1 lentele'!O67</f>
        <v>258864.06</v>
      </c>
      <c r="K67" s="102">
        <f>'3 priedo 1 lentele'!P67</f>
        <v>220034.45</v>
      </c>
      <c r="L67" s="103">
        <f>'3 priedo 1 lentele'!Q67</f>
        <v>0</v>
      </c>
      <c r="M67" s="102">
        <f>'3 priedo 1 lentele'!R67</f>
        <v>38829.61</v>
      </c>
      <c r="N67" s="327">
        <f>O67+P67+Q67</f>
        <v>258864.06</v>
      </c>
      <c r="O67" s="328">
        <v>220034.45</v>
      </c>
      <c r="P67" s="329">
        <v>0</v>
      </c>
      <c r="Q67" s="326">
        <v>38829.61</v>
      </c>
      <c r="R67" s="327">
        <f>S67+T67+U67</f>
        <v>258864.06</v>
      </c>
      <c r="S67" s="328">
        <v>220034.45</v>
      </c>
      <c r="T67" s="329">
        <v>0</v>
      </c>
      <c r="U67" s="326">
        <v>38829.61</v>
      </c>
      <c r="V67" s="322"/>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2073</v>
      </c>
      <c r="J68" s="103">
        <f>'3 priedo 1 lentele'!O68</f>
        <v>133639.67999999999</v>
      </c>
      <c r="K68" s="102">
        <f>'3 priedo 1 lentele'!P68</f>
        <v>113593.71</v>
      </c>
      <c r="L68" s="103">
        <f>'3 priedo 1 lentele'!Q68</f>
        <v>0</v>
      </c>
      <c r="M68" s="102">
        <f>'3 priedo 1 lentele'!R68</f>
        <v>20045.97</v>
      </c>
      <c r="N68" s="327">
        <v>133639.67999999999</v>
      </c>
      <c r="O68" s="326">
        <v>113593.71</v>
      </c>
      <c r="P68" s="327">
        <v>0</v>
      </c>
      <c r="Q68" s="326">
        <v>20045.97</v>
      </c>
      <c r="R68" s="327">
        <v>133639.67999999999</v>
      </c>
      <c r="S68" s="326">
        <v>113593.69</v>
      </c>
      <c r="T68" s="327">
        <v>0</v>
      </c>
      <c r="U68" s="326">
        <v>20045.97</v>
      </c>
      <c r="V68" s="322" t="s">
        <v>2277</v>
      </c>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37" t="s">
        <v>2091</v>
      </c>
      <c r="J69" s="103">
        <f>'3 priedo 1 lentele'!O69</f>
        <v>1511579</v>
      </c>
      <c r="K69" s="102">
        <f>'3 priedo 1 lentele'!P69</f>
        <v>252000</v>
      </c>
      <c r="L69" s="103">
        <f>'3 priedo 1 lentele'!Q69</f>
        <v>0</v>
      </c>
      <c r="M69" s="102">
        <f>'3 priedo 1 lentele'!R69</f>
        <v>1259579</v>
      </c>
      <c r="N69" s="327"/>
      <c r="O69" s="326"/>
      <c r="P69" s="327"/>
      <c r="Q69" s="326"/>
      <c r="R69" s="327"/>
      <c r="S69" s="326"/>
      <c r="T69" s="327"/>
      <c r="U69" s="326"/>
      <c r="V69" s="322"/>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2074</v>
      </c>
      <c r="J70" s="103">
        <f>'3 priedo 1 lentele'!O70</f>
        <v>10647354.290000001</v>
      </c>
      <c r="K70" s="102">
        <f>'3 priedo 1 lentele'!P70</f>
        <v>3472611.43</v>
      </c>
      <c r="L70" s="103">
        <f>'3 priedo 1 lentele'!Q70</f>
        <v>0</v>
      </c>
      <c r="M70" s="102">
        <f>'3 priedo 1 lentele'!R70</f>
        <v>7174742.8600000003</v>
      </c>
      <c r="N70" s="327">
        <f>O70+P70+Q70</f>
        <v>10251779.359999999</v>
      </c>
      <c r="O70" s="328">
        <v>2873977</v>
      </c>
      <c r="P70" s="329">
        <v>0</v>
      </c>
      <c r="Q70" s="326">
        <v>7377802.3600000003</v>
      </c>
      <c r="R70" s="327"/>
      <c r="S70" s="326"/>
      <c r="T70" s="327"/>
      <c r="U70" s="326"/>
      <c r="V70" s="322"/>
    </row>
    <row r="71" spans="2:22" ht="36"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2074</v>
      </c>
      <c r="J71" s="103">
        <f>'3 priedo 1 lentele'!O71</f>
        <v>963796</v>
      </c>
      <c r="K71" s="102">
        <f>'3 priedo 1 lentele'!P71</f>
        <v>724018.14</v>
      </c>
      <c r="L71" s="103">
        <f>'3 priedo 1 lentele'!Q71</f>
        <v>0</v>
      </c>
      <c r="M71" s="102">
        <f>'3 priedo 1 lentele'!R71</f>
        <v>239777.86</v>
      </c>
      <c r="N71" s="327">
        <f>O71+P71+Q71</f>
        <v>963774</v>
      </c>
      <c r="O71" s="328">
        <v>604765</v>
      </c>
      <c r="P71" s="329">
        <v>0</v>
      </c>
      <c r="Q71" s="326">
        <v>359009</v>
      </c>
      <c r="R71" s="327"/>
      <c r="S71" s="326"/>
      <c r="T71" s="327"/>
      <c r="U71" s="326"/>
      <c r="V71" s="322"/>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2073</v>
      </c>
      <c r="J72" s="103">
        <f>'3 priedo 1 lentele'!O72</f>
        <v>196830.28</v>
      </c>
      <c r="K72" s="102">
        <f>'3 priedo 1 lentele'!P72</f>
        <v>142993.07</v>
      </c>
      <c r="L72" s="103">
        <f>'3 priedo 1 lentele'!Q72</f>
        <v>0</v>
      </c>
      <c r="M72" s="102">
        <f>'3 priedo 1 lentele'!R72</f>
        <v>53837.21</v>
      </c>
      <c r="N72" s="327">
        <v>201097.24</v>
      </c>
      <c r="O72" s="326">
        <v>146092.93</v>
      </c>
      <c r="P72" s="327">
        <v>0</v>
      </c>
      <c r="Q72" s="326">
        <v>55004.31</v>
      </c>
      <c r="R72" s="327">
        <f>S72+T72+U72</f>
        <v>196830.28</v>
      </c>
      <c r="S72" s="326">
        <v>142993.07</v>
      </c>
      <c r="T72" s="327">
        <v>0</v>
      </c>
      <c r="U72" s="326">
        <v>53837.21</v>
      </c>
      <c r="V72" s="322"/>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2073</v>
      </c>
      <c r="J73" s="103">
        <f>'3 priedo 1 lentele'!O73</f>
        <v>311823.59999999998</v>
      </c>
      <c r="K73" s="102">
        <f>'3 priedo 1 lentele'!P73</f>
        <v>265050.05</v>
      </c>
      <c r="L73" s="103">
        <f>'3 priedo 1 lentele'!Q73</f>
        <v>0</v>
      </c>
      <c r="M73" s="102">
        <f>'3 priedo 1 lentele'!R73</f>
        <v>46773.55</v>
      </c>
      <c r="N73" s="323">
        <f t="shared" ref="N73:N81" si="16">O73+P73+Q73</f>
        <v>315823.59999999998</v>
      </c>
      <c r="O73" s="323">
        <v>119396</v>
      </c>
      <c r="P73" s="323">
        <v>0</v>
      </c>
      <c r="Q73" s="323">
        <v>196427.6</v>
      </c>
      <c r="R73" s="323">
        <f t="shared" ref="R73" si="17">S73+T73+U73</f>
        <v>311823.59999999998</v>
      </c>
      <c r="S73" s="323">
        <v>265050.05</v>
      </c>
      <c r="T73" s="323">
        <v>0</v>
      </c>
      <c r="U73" s="323">
        <v>46773.55</v>
      </c>
      <c r="V73" s="322"/>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2073</v>
      </c>
      <c r="J74" s="103">
        <f>'3 priedo 1 lentele'!O74</f>
        <v>261595.72999999998</v>
      </c>
      <c r="K74" s="102">
        <f>'3 priedo 1 lentele'!P74</f>
        <v>222356.36</v>
      </c>
      <c r="L74" s="103">
        <f>'3 priedo 1 lentele'!Q74</f>
        <v>0</v>
      </c>
      <c r="M74" s="102">
        <f>'3 priedo 1 lentele'!R74</f>
        <v>39239.370000000003</v>
      </c>
      <c r="N74" s="323">
        <f t="shared" si="16"/>
        <v>261595.76</v>
      </c>
      <c r="O74" s="323">
        <v>222356.39</v>
      </c>
      <c r="P74" s="323">
        <v>0</v>
      </c>
      <c r="Q74" s="323">
        <v>39239.370000000003</v>
      </c>
      <c r="R74" s="323">
        <f>S74+T74+U74</f>
        <v>261595.72999999998</v>
      </c>
      <c r="S74" s="323">
        <v>222356.36</v>
      </c>
      <c r="T74" s="323">
        <v>0</v>
      </c>
      <c r="U74" s="323">
        <v>39239.370000000003</v>
      </c>
      <c r="V74" s="322"/>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2073</v>
      </c>
      <c r="J75" s="103">
        <f>'3 priedo 1 lentele'!O75</f>
        <v>96692.47</v>
      </c>
      <c r="K75" s="102">
        <f>'3 priedo 1 lentele'!P75</f>
        <v>82188.59</v>
      </c>
      <c r="L75" s="103">
        <f>'3 priedo 1 lentele'!Q75</f>
        <v>0</v>
      </c>
      <c r="M75" s="102">
        <f>'3 priedo 1 lentele'!R75</f>
        <v>14503.88</v>
      </c>
      <c r="N75" s="323">
        <f t="shared" si="16"/>
        <v>96692.47</v>
      </c>
      <c r="O75" s="323">
        <v>82188.59</v>
      </c>
      <c r="P75" s="323">
        <v>0</v>
      </c>
      <c r="Q75" s="323">
        <v>14503.88</v>
      </c>
      <c r="R75" s="323">
        <f>S75+T75+U75</f>
        <v>96692.47</v>
      </c>
      <c r="S75" s="323">
        <v>82188.59</v>
      </c>
      <c r="T75" s="323">
        <v>0</v>
      </c>
      <c r="U75" s="323">
        <v>14503.88</v>
      </c>
      <c r="V75" s="322"/>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2073</v>
      </c>
      <c r="J76" s="103">
        <f>'3 priedo 1 lentele'!O76</f>
        <v>303768.69</v>
      </c>
      <c r="K76" s="102">
        <f>'3 priedo 1 lentele'!P76</f>
        <v>258203.38</v>
      </c>
      <c r="L76" s="103">
        <f>'3 priedo 1 lentele'!Q76</f>
        <v>0</v>
      </c>
      <c r="M76" s="102">
        <f>'3 priedo 1 lentele'!R76</f>
        <v>45565.31</v>
      </c>
      <c r="N76" s="323">
        <f t="shared" si="16"/>
        <v>303768.69</v>
      </c>
      <c r="O76" s="323">
        <v>258203.38</v>
      </c>
      <c r="P76" s="323">
        <v>0</v>
      </c>
      <c r="Q76" s="323">
        <v>45565.31</v>
      </c>
      <c r="R76" s="323">
        <f>S76+T76+U76</f>
        <v>303768.69</v>
      </c>
      <c r="S76" s="323">
        <v>258203.38</v>
      </c>
      <c r="T76" s="323">
        <v>0</v>
      </c>
      <c r="U76" s="323">
        <v>45565.31</v>
      </c>
      <c r="V76" s="322"/>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2074</v>
      </c>
      <c r="J77" s="103">
        <f>'3 priedo 1 lentele'!O77</f>
        <v>496381.44999999995</v>
      </c>
      <c r="K77" s="102">
        <f>'3 priedo 1 lentele'!P77</f>
        <v>421924.23</v>
      </c>
      <c r="L77" s="103">
        <f>'3 priedo 1 lentele'!Q77</f>
        <v>0</v>
      </c>
      <c r="M77" s="102">
        <f>'3 priedo 1 lentele'!R77</f>
        <v>74457.22</v>
      </c>
      <c r="N77" s="323">
        <f t="shared" si="16"/>
        <v>496381.44999999995</v>
      </c>
      <c r="O77" s="323">
        <v>421924.23</v>
      </c>
      <c r="P77" s="323">
        <v>0</v>
      </c>
      <c r="Q77" s="323">
        <v>74457.22</v>
      </c>
      <c r="R77" s="327"/>
      <c r="S77" s="326"/>
      <c r="T77" s="327"/>
      <c r="U77" s="326"/>
      <c r="V77" s="322"/>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2073</v>
      </c>
      <c r="J78" s="103">
        <f>'3 priedo 1 lentele'!O78</f>
        <v>463889.80000000005</v>
      </c>
      <c r="K78" s="102">
        <f>'3 priedo 1 lentele'!P78</f>
        <v>394306.33</v>
      </c>
      <c r="L78" s="103">
        <f>'3 priedo 1 lentele'!Q78</f>
        <v>0</v>
      </c>
      <c r="M78" s="102">
        <f>'3 priedo 1 lentele'!R78</f>
        <v>69583.47</v>
      </c>
      <c r="N78" s="327">
        <f t="shared" si="16"/>
        <v>463889.80000000005</v>
      </c>
      <c r="O78" s="328">
        <v>394306.33</v>
      </c>
      <c r="P78" s="329">
        <v>0</v>
      </c>
      <c r="Q78" s="326">
        <v>69583.47</v>
      </c>
      <c r="R78" s="327">
        <f>S78+T78+U78</f>
        <v>463889.80000000005</v>
      </c>
      <c r="S78" s="328">
        <v>394306.33</v>
      </c>
      <c r="T78" s="329">
        <v>0</v>
      </c>
      <c r="U78" s="326">
        <v>69583.47</v>
      </c>
      <c r="V78" s="322"/>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2074</v>
      </c>
      <c r="J79" s="103">
        <f>'3 priedo 1 lentele'!O79</f>
        <v>254452.66999999998</v>
      </c>
      <c r="K79" s="104">
        <f>'3 priedo 1 lentele'!P79</f>
        <v>216284.77</v>
      </c>
      <c r="L79" s="105">
        <f>'3 priedo 1 lentele'!Q79</f>
        <v>0</v>
      </c>
      <c r="M79" s="102">
        <f>'3 priedo 1 lentele'!R79</f>
        <v>38167.9</v>
      </c>
      <c r="N79" s="327">
        <f t="shared" si="16"/>
        <v>254452.66999999998</v>
      </c>
      <c r="O79" s="328">
        <v>216284.77</v>
      </c>
      <c r="P79" s="329">
        <v>0</v>
      </c>
      <c r="Q79" s="326">
        <v>38167.9</v>
      </c>
      <c r="R79" s="327"/>
      <c r="S79" s="328"/>
      <c r="T79" s="329"/>
      <c r="U79" s="326"/>
      <c r="V79" s="330"/>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2074</v>
      </c>
      <c r="J80" s="103">
        <f>'3 priedo 1 lentele'!O80</f>
        <v>186230.86000000002</v>
      </c>
      <c r="K80" s="104">
        <f>'3 priedo 1 lentele'!P80</f>
        <v>158296.23000000001</v>
      </c>
      <c r="L80" s="105">
        <f>'3 priedo 1 lentele'!Q80</f>
        <v>0</v>
      </c>
      <c r="M80" s="102">
        <f>'3 priedo 1 lentele'!R80</f>
        <v>27934.63</v>
      </c>
      <c r="N80" s="327">
        <f t="shared" si="16"/>
        <v>186220.86000000002</v>
      </c>
      <c r="O80" s="328">
        <v>158296.23000000001</v>
      </c>
      <c r="P80" s="329">
        <v>0</v>
      </c>
      <c r="Q80" s="326">
        <v>27924.63</v>
      </c>
      <c r="R80" s="327"/>
      <c r="S80" s="328"/>
      <c r="T80" s="329"/>
      <c r="U80" s="326"/>
      <c r="V80" s="330"/>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2074</v>
      </c>
      <c r="J81" s="103">
        <f>'3 priedo 1 lentele'!O81</f>
        <v>516307</v>
      </c>
      <c r="K81" s="104">
        <f>'3 priedo 1 lentele'!P81</f>
        <v>387036.08</v>
      </c>
      <c r="L81" s="105">
        <f>'3 priedo 1 lentele'!Q81</f>
        <v>0</v>
      </c>
      <c r="M81" s="102">
        <f>'3 priedo 1 lentele'!R81</f>
        <v>129270.92</v>
      </c>
      <c r="N81" s="327">
        <f t="shared" si="16"/>
        <v>497125.63</v>
      </c>
      <c r="O81" s="328">
        <v>219511.38</v>
      </c>
      <c r="P81" s="329">
        <v>0</v>
      </c>
      <c r="Q81" s="326">
        <v>277614.25</v>
      </c>
      <c r="R81" s="327"/>
      <c r="S81" s="328"/>
      <c r="T81" s="329"/>
      <c r="U81" s="326"/>
      <c r="V81" s="330"/>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7"/>
      <c r="O82" s="328"/>
      <c r="P82" s="329"/>
      <c r="Q82" s="326"/>
      <c r="R82" s="327"/>
      <c r="S82" s="328"/>
      <c r="T82" s="329"/>
      <c r="U82" s="326"/>
      <c r="V82" s="330"/>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2074</v>
      </c>
      <c r="J83" s="103">
        <f>'3 priedo 1 lentele'!O83</f>
        <v>497125.63</v>
      </c>
      <c r="K83" s="104">
        <f>'3 priedo 1 lentele'!P83</f>
        <v>321815.62</v>
      </c>
      <c r="L83" s="105">
        <f>'3 priedo 1 lentele'!Q83</f>
        <v>0</v>
      </c>
      <c r="M83" s="104">
        <f>'3 priedo 1 lentele'!R83</f>
        <v>175310.01</v>
      </c>
      <c r="N83" s="327">
        <f t="shared" ref="N83" si="18">O83+P83+Q83</f>
        <v>517340.39</v>
      </c>
      <c r="O83" s="328">
        <v>387036.08</v>
      </c>
      <c r="P83" s="329">
        <v>0</v>
      </c>
      <c r="Q83" s="326">
        <v>130304.31</v>
      </c>
      <c r="R83" s="327"/>
      <c r="S83" s="328"/>
      <c r="T83" s="329"/>
      <c r="U83" s="328"/>
      <c r="V83" s="330"/>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c r="J84" s="103">
        <f>'3 priedo 1 lentele'!O84</f>
        <v>150980.38</v>
      </c>
      <c r="K84" s="104">
        <f>'3 priedo 1 lentele'!P84</f>
        <v>128333.33</v>
      </c>
      <c r="L84" s="105">
        <f>'3 priedo 1 lentele'!Q84</f>
        <v>0</v>
      </c>
      <c r="M84" s="104">
        <f>'3 priedo 1 lentele'!R84</f>
        <v>22647.05</v>
      </c>
      <c r="N84" s="327"/>
      <c r="O84" s="328"/>
      <c r="P84" s="329"/>
      <c r="Q84" s="328"/>
      <c r="R84" s="327"/>
      <c r="S84" s="328"/>
      <c r="T84" s="329"/>
      <c r="U84" s="328"/>
      <c r="V84" s="330"/>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c r="J85" s="103">
        <f>'3 priedo 1 lentele'!O85</f>
        <v>350000</v>
      </c>
      <c r="K85" s="104">
        <f>'3 priedo 1 lentele'!P85</f>
        <v>260630.59</v>
      </c>
      <c r="L85" s="105">
        <f>'3 priedo 1 lentele'!Q85</f>
        <v>0</v>
      </c>
      <c r="M85" s="104">
        <f>'3 priedo 1 lentele'!R85</f>
        <v>89369.41</v>
      </c>
      <c r="N85" s="327"/>
      <c r="O85" s="328"/>
      <c r="P85" s="329"/>
      <c r="Q85" s="328"/>
      <c r="R85" s="327"/>
      <c r="S85" s="328"/>
      <c r="T85" s="329"/>
      <c r="U85" s="328"/>
      <c r="V85" s="330"/>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c r="J86" s="103">
        <f>'3 priedo 1 lentele'!O86</f>
        <v>251686.38</v>
      </c>
      <c r="K86" s="104">
        <f>'3 priedo 1 lentele'!P86</f>
        <v>213921.38</v>
      </c>
      <c r="L86" s="105">
        <f>'3 priedo 1 lentele'!Q86</f>
        <v>0</v>
      </c>
      <c r="M86" s="104">
        <f>'3 priedo 1 lentele'!R86</f>
        <v>37765</v>
      </c>
      <c r="N86" s="327"/>
      <c r="O86" s="328"/>
      <c r="P86" s="329"/>
      <c r="Q86" s="328"/>
      <c r="R86" s="327"/>
      <c r="S86" s="328"/>
      <c r="T86" s="329"/>
      <c r="U86" s="328"/>
      <c r="V86" s="330"/>
    </row>
    <row r="87" spans="2:22" ht="36" x14ac:dyDescent="0.25">
      <c r="B87" s="250" t="str">
        <f>'3 priedo 1 lentele'!A87</f>
        <v>1.3.1.2</v>
      </c>
      <c r="C87" s="250">
        <f>'3 priedo 1 lentele'!B87</f>
        <v>0</v>
      </c>
      <c r="D87" s="250" t="str">
        <f>'3 priedo 1 lentele'!C87</f>
        <v>Priemonė: Darnaus judumo skatinimas miestuose</v>
      </c>
      <c r="E87" s="250">
        <f>'3 priedo 1 lentele'!D87</f>
        <v>0</v>
      </c>
      <c r="F87" s="250">
        <f>'3 priedo 1 lentele'!I87</f>
        <v>0</v>
      </c>
      <c r="G87" s="250">
        <f>'3 priedo 1 lentele'!J87</f>
        <v>0</v>
      </c>
      <c r="H87" s="250">
        <f>'3 priedo 1 lentele'!K87</f>
        <v>0</v>
      </c>
      <c r="I87" s="250"/>
      <c r="J87" s="249">
        <f>'3 priedo 1 lentele'!O87</f>
        <v>7982058.0999999996</v>
      </c>
      <c r="K87" s="249">
        <f>'3 priedo 1 lentele'!P87</f>
        <v>6299395.25</v>
      </c>
      <c r="L87" s="249">
        <f>'3 priedo 1 lentele'!Q87</f>
        <v>0</v>
      </c>
      <c r="M87" s="249">
        <f>'3 priedo 1 lentele'!R87</f>
        <v>1682662.85</v>
      </c>
      <c r="N87" s="315">
        <f t="shared" ref="N87:V87" si="19">SUM(N88:N96)</f>
        <v>429596</v>
      </c>
      <c r="O87" s="315">
        <f t="shared" si="19"/>
        <v>365156</v>
      </c>
      <c r="P87" s="315">
        <f t="shared" si="19"/>
        <v>0</v>
      </c>
      <c r="Q87" s="315">
        <f t="shared" si="19"/>
        <v>64440</v>
      </c>
      <c r="R87" s="315">
        <f t="shared" si="19"/>
        <v>429596</v>
      </c>
      <c r="S87" s="315">
        <f t="shared" si="19"/>
        <v>365156</v>
      </c>
      <c r="T87" s="315">
        <f t="shared" si="19"/>
        <v>0</v>
      </c>
      <c r="U87" s="315">
        <f t="shared" si="19"/>
        <v>64440</v>
      </c>
      <c r="V87" s="315">
        <f t="shared" si="19"/>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8"/>
      <c r="O88" s="328"/>
      <c r="P88" s="329"/>
      <c r="Q88" s="328"/>
      <c r="R88" s="328"/>
      <c r="S88" s="328"/>
      <c r="T88" s="329"/>
      <c r="U88" s="328"/>
      <c r="V88" s="324"/>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23" t="s">
        <v>2091</v>
      </c>
      <c r="J89" s="104">
        <f>'3 priedo 1 lentele'!O89</f>
        <v>1124523.24</v>
      </c>
      <c r="K89" s="104">
        <f>'3 priedo 1 lentele'!P89</f>
        <v>955844.75</v>
      </c>
      <c r="L89" s="105">
        <f>'3 priedo 1 lentele'!Q89</f>
        <v>0</v>
      </c>
      <c r="M89" s="104">
        <f>'3 priedo 1 lentele'!R89</f>
        <v>168678.49</v>
      </c>
      <c r="N89" s="328"/>
      <c r="O89" s="328"/>
      <c r="P89" s="329"/>
      <c r="Q89" s="328"/>
      <c r="R89" s="328"/>
      <c r="S89" s="328"/>
      <c r="T89" s="329"/>
      <c r="U89" s="328"/>
      <c r="V89" s="324"/>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2073</v>
      </c>
      <c r="J90" s="104">
        <f>'3 priedo 1 lentele'!O90</f>
        <v>827754</v>
      </c>
      <c r="K90" s="106">
        <f>'3 priedo 1 lentele'!P90</f>
        <v>293760</v>
      </c>
      <c r="L90" s="106">
        <f>'3 priedo 1 lentele'!Q90</f>
        <v>0</v>
      </c>
      <c r="M90" s="104">
        <f>'3 priedo 1 lentele'!R90</f>
        <v>533994</v>
      </c>
      <c r="N90" s="328">
        <v>345600</v>
      </c>
      <c r="O90" s="331">
        <v>293760</v>
      </c>
      <c r="P90" s="331">
        <v>0</v>
      </c>
      <c r="Q90" s="328">
        <v>51840</v>
      </c>
      <c r="R90" s="328">
        <v>345600</v>
      </c>
      <c r="S90" s="331">
        <v>293760</v>
      </c>
      <c r="T90" s="331">
        <v>0</v>
      </c>
      <c r="U90" s="328">
        <v>51840</v>
      </c>
      <c r="V90" s="316"/>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2073</v>
      </c>
      <c r="J91" s="104">
        <f>'3 priedo 1 lentele'!O91</f>
        <v>75204</v>
      </c>
      <c r="K91" s="106">
        <f>'3 priedo 1 lentele'!P91</f>
        <v>35698</v>
      </c>
      <c r="L91" s="106">
        <f>'3 priedo 1 lentele'!Q91</f>
        <v>0</v>
      </c>
      <c r="M91" s="104">
        <f>'3 priedo 1 lentele'!R91</f>
        <v>39506</v>
      </c>
      <c r="N91" s="328">
        <v>41998</v>
      </c>
      <c r="O91" s="331">
        <v>35698</v>
      </c>
      <c r="P91" s="331">
        <v>0</v>
      </c>
      <c r="Q91" s="328">
        <v>6300</v>
      </c>
      <c r="R91" s="328">
        <f>S91+T91+U91</f>
        <v>41998</v>
      </c>
      <c r="S91" s="331">
        <v>35698</v>
      </c>
      <c r="T91" s="331">
        <v>0</v>
      </c>
      <c r="U91" s="328">
        <v>6300</v>
      </c>
      <c r="V91" s="316"/>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2073</v>
      </c>
      <c r="J92" s="104">
        <f>'3 priedo 1 lentele'!O92</f>
        <v>82952</v>
      </c>
      <c r="K92" s="106">
        <f>'3 priedo 1 lentele'!P92</f>
        <v>35698</v>
      </c>
      <c r="L92" s="106">
        <f>'3 priedo 1 lentele'!Q92</f>
        <v>0</v>
      </c>
      <c r="M92" s="104">
        <f>'3 priedo 1 lentele'!R92</f>
        <v>47254</v>
      </c>
      <c r="N92" s="328">
        <v>41998</v>
      </c>
      <c r="O92" s="331">
        <v>35698</v>
      </c>
      <c r="P92" s="331">
        <v>0</v>
      </c>
      <c r="Q92" s="328">
        <v>6300</v>
      </c>
      <c r="R92" s="328">
        <v>41998</v>
      </c>
      <c r="S92" s="331">
        <v>35698</v>
      </c>
      <c r="T92" s="331">
        <v>0</v>
      </c>
      <c r="U92" s="328">
        <v>6300</v>
      </c>
      <c r="V92" s="316"/>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23" t="s">
        <v>2091</v>
      </c>
      <c r="J93" s="104">
        <f>'3 priedo 1 lentele'!O93</f>
        <v>179941.57</v>
      </c>
      <c r="K93" s="104">
        <f>'3 priedo 1 lentele'!P93</f>
        <v>152950.32</v>
      </c>
      <c r="L93" s="104">
        <f>'3 priedo 1 lentele'!Q93</f>
        <v>0</v>
      </c>
      <c r="M93" s="104">
        <f>'3 priedo 1 lentele'!R93</f>
        <v>26991.25</v>
      </c>
      <c r="N93" s="328"/>
      <c r="O93" s="328"/>
      <c r="P93" s="328"/>
      <c r="Q93" s="328"/>
      <c r="R93" s="328"/>
      <c r="S93" s="328"/>
      <c r="T93" s="328"/>
      <c r="U93" s="328"/>
      <c r="V93" s="316"/>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8"/>
      <c r="O94" s="328"/>
      <c r="P94" s="328"/>
      <c r="Q94" s="328"/>
      <c r="R94" s="328"/>
      <c r="S94" s="328"/>
      <c r="T94" s="328"/>
      <c r="U94" s="328"/>
      <c r="V94" s="318"/>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8"/>
      <c r="O95" s="328"/>
      <c r="P95" s="328"/>
      <c r="Q95" s="328"/>
      <c r="R95" s="328"/>
      <c r="S95" s="328"/>
      <c r="T95" s="328"/>
      <c r="U95" s="328"/>
      <c r="V95" s="316"/>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c r="J96" s="104">
        <f>'3 priedo 1 lentele'!O96</f>
        <v>348066.94</v>
      </c>
      <c r="K96" s="104">
        <f>'3 priedo 1 lentele'!P96</f>
        <v>295856.90000000002</v>
      </c>
      <c r="L96" s="104">
        <f>'3 priedo 1 lentele'!Q96</f>
        <v>0</v>
      </c>
      <c r="M96" s="104">
        <f>'3 priedo 1 lentele'!R96</f>
        <v>52210.04</v>
      </c>
      <c r="N96" s="328"/>
      <c r="O96" s="328"/>
      <c r="P96" s="328"/>
      <c r="Q96" s="328"/>
      <c r="R96" s="328"/>
      <c r="S96" s="328"/>
      <c r="T96" s="328"/>
      <c r="U96" s="328"/>
      <c r="V96" s="316"/>
    </row>
    <row r="97" spans="2:22" ht="48" x14ac:dyDescent="0.25">
      <c r="B97" s="40" t="str">
        <f>'3 priedo 1 lentele'!A97</f>
        <v>1.3.1.2.10</v>
      </c>
      <c r="C97" s="483" t="str">
        <f>'3 priedo 1 lentele'!B97</f>
        <v>R025514-190000-2002</v>
      </c>
      <c r="D97" s="483" t="str">
        <f>'3 priedo 1 lentele'!C97</f>
        <v>Tako virš geležinkelio pritaikymas spec. poreikių turintiems žmonėms</v>
      </c>
      <c r="E97" s="40" t="str">
        <f>'3 priedo 1 lentele'!D97</f>
        <v>JRSA</v>
      </c>
      <c r="F97" s="483">
        <f>'3 priedo 1 lentele'!I97</f>
        <v>0</v>
      </c>
      <c r="G97" s="483">
        <f>'3 priedo 1 lentele'!J97</f>
        <v>0</v>
      </c>
      <c r="H97" s="483">
        <f>'3 priedo 1 lentele'!K97</f>
        <v>0</v>
      </c>
      <c r="I97" s="483"/>
      <c r="J97" s="104">
        <f>'3 priedo 1 lentele'!O97</f>
        <v>100000</v>
      </c>
      <c r="K97" s="104">
        <f>'3 priedo 1 lentele'!P97</f>
        <v>72513.38</v>
      </c>
      <c r="L97" s="104">
        <f>'3 priedo 1 lentele'!Q97</f>
        <v>0</v>
      </c>
      <c r="M97" s="104">
        <f>'3 priedo 1 lentele'!R97</f>
        <v>27486.62</v>
      </c>
      <c r="N97" s="485"/>
      <c r="O97" s="485"/>
      <c r="P97" s="485"/>
      <c r="Q97" s="485"/>
      <c r="R97" s="485"/>
      <c r="S97" s="485"/>
      <c r="T97" s="485"/>
      <c r="U97" s="485"/>
      <c r="V97" s="526"/>
    </row>
    <row r="98" spans="2:22" ht="36" x14ac:dyDescent="0.25">
      <c r="B98" s="40" t="str">
        <f>'3 priedo 1 lentele'!A98</f>
        <v>1.3.1.2.11</v>
      </c>
      <c r="C98" s="483" t="str">
        <f>'3 priedo 1 lentele'!B98</f>
        <v>R025514-190000-2003</v>
      </c>
      <c r="D98" s="483" t="str">
        <f>'3 priedo 1 lentele'!C98</f>
        <v>Intelektinių transporto sistemų diegimas Kauno mieste</v>
      </c>
      <c r="E98" s="40" t="str">
        <f>'3 priedo 1 lentele'!D98</f>
        <v>KMSA</v>
      </c>
      <c r="F98" s="483">
        <f>'3 priedo 1 lentele'!I98</f>
        <v>0</v>
      </c>
      <c r="G98" s="483">
        <f>'3 priedo 1 lentele'!J98</f>
        <v>0</v>
      </c>
      <c r="H98" s="483">
        <f>'3 priedo 1 lentele'!K98</f>
        <v>0</v>
      </c>
      <c r="I98" s="483"/>
      <c r="J98" s="104">
        <f>'3 priedo 1 lentele'!O98</f>
        <v>1810000</v>
      </c>
      <c r="K98" s="104">
        <f>'3 priedo 1 lentele'!P98</f>
        <v>1538500</v>
      </c>
      <c r="L98" s="104">
        <f>'3 priedo 1 lentele'!Q98</f>
        <v>0</v>
      </c>
      <c r="M98" s="104">
        <f>'3 priedo 1 lentele'!R98</f>
        <v>271500</v>
      </c>
      <c r="N98" s="485"/>
      <c r="O98" s="485"/>
      <c r="P98" s="485"/>
      <c r="Q98" s="485"/>
      <c r="R98" s="485"/>
      <c r="S98" s="485"/>
      <c r="T98" s="485"/>
      <c r="U98" s="485"/>
      <c r="V98" s="526"/>
    </row>
    <row r="99" spans="2:22" ht="24" x14ac:dyDescent="0.25">
      <c r="B99" s="40" t="str">
        <f>'3 priedo 1 lentele'!A99</f>
        <v>1.3.1.2.12</v>
      </c>
      <c r="C99" s="483" t="str">
        <f>'3 priedo 1 lentele'!B99</f>
        <v>R025514-190000-2004</v>
      </c>
      <c r="D99" s="483" t="str">
        <f>'3 priedo 1 lentele'!C99</f>
        <v>Bevariklio transporto skatinimas Kauno mieste</v>
      </c>
      <c r="E99" s="40" t="str">
        <f>'3 priedo 1 lentele'!D99</f>
        <v>KMSA</v>
      </c>
      <c r="F99" s="483">
        <f>'3 priedo 1 lentele'!I99</f>
        <v>0</v>
      </c>
      <c r="G99" s="483">
        <f>'3 priedo 1 lentele'!J99</f>
        <v>0</v>
      </c>
      <c r="H99" s="483">
        <f>'3 priedo 1 lentele'!K99</f>
        <v>0</v>
      </c>
      <c r="I99" s="483"/>
      <c r="J99" s="104">
        <f>'3 priedo 1 lentele'!O99</f>
        <v>2141378.35</v>
      </c>
      <c r="K99" s="104">
        <f>'3 priedo 1 lentele'!P99</f>
        <v>1820171.6</v>
      </c>
      <c r="L99" s="104">
        <f>'3 priedo 1 lentele'!Q99</f>
        <v>0</v>
      </c>
      <c r="M99" s="104">
        <f>'3 priedo 1 lentele'!R99</f>
        <v>321206.75</v>
      </c>
      <c r="N99" s="485"/>
      <c r="O99" s="485"/>
      <c r="P99" s="485"/>
      <c r="Q99" s="485"/>
      <c r="R99" s="485"/>
      <c r="S99" s="485"/>
      <c r="T99" s="485"/>
      <c r="U99" s="485"/>
      <c r="V99" s="526"/>
    </row>
    <row r="100" spans="2:22" ht="36" x14ac:dyDescent="0.25">
      <c r="B100" s="40" t="str">
        <f>'3 priedo 1 lentele'!A100</f>
        <v>1.3.1.2.13</v>
      </c>
      <c r="C100" s="483" t="str">
        <f>'3 priedo 1 lentele'!B100</f>
        <v>R025514-190000-2005</v>
      </c>
      <c r="D100" s="483" t="str">
        <f>'3 priedo 1 lentele'!C100</f>
        <v>Viešojo transporto infrastruktūros plėtra Kauno mieste</v>
      </c>
      <c r="E100" s="40" t="str">
        <f>'3 priedo 1 lentele'!D100</f>
        <v>KMSA</v>
      </c>
      <c r="F100" s="483">
        <f>'3 priedo 1 lentele'!I100</f>
        <v>0</v>
      </c>
      <c r="G100" s="483">
        <f>'3 priedo 1 lentele'!J100</f>
        <v>0</v>
      </c>
      <c r="H100" s="483">
        <f>'3 priedo 1 lentele'!K100</f>
        <v>0</v>
      </c>
      <c r="I100" s="483"/>
      <c r="J100" s="104">
        <f>'3 priedo 1 lentele'!O100</f>
        <v>1020000</v>
      </c>
      <c r="K100" s="104">
        <f>'3 priedo 1 lentele'!P100</f>
        <v>867000</v>
      </c>
      <c r="L100" s="104">
        <f>'3 priedo 1 lentele'!Q100</f>
        <v>0</v>
      </c>
      <c r="M100" s="104">
        <f>'3 priedo 1 lentele'!R100</f>
        <v>153000</v>
      </c>
      <c r="N100" s="485"/>
      <c r="O100" s="485"/>
      <c r="P100" s="485"/>
      <c r="Q100" s="485"/>
      <c r="R100" s="485"/>
      <c r="S100" s="485"/>
      <c r="T100" s="485"/>
      <c r="U100" s="485"/>
      <c r="V100" s="526"/>
    </row>
    <row r="101" spans="2:22" ht="48" x14ac:dyDescent="0.25">
      <c r="B101" s="250" t="str">
        <f>'3 priedo 1 lentele'!A101</f>
        <v>1.3.1.3</v>
      </c>
      <c r="C101" s="250">
        <f>'3 priedo 1 lentele'!B101</f>
        <v>0</v>
      </c>
      <c r="D101" s="250" t="str">
        <f>'3 priedo 1 lentele'!C101</f>
        <v>Priemonė: Pėsčiųjų ir dviračių takų sistemų įrengimas ir plėtra miestuose</v>
      </c>
      <c r="E101" s="250">
        <f>'3 priedo 1 lentele'!D101</f>
        <v>0</v>
      </c>
      <c r="F101" s="250">
        <f>'3 priedo 1 lentele'!I101</f>
        <v>0</v>
      </c>
      <c r="G101" s="250">
        <f>'3 priedo 1 lentele'!J101</f>
        <v>0</v>
      </c>
      <c r="H101" s="250">
        <f>'3 priedo 1 lentele'!K101</f>
        <v>0</v>
      </c>
      <c r="I101" s="250"/>
      <c r="J101" s="249">
        <f>'3 priedo 1 lentele'!O101</f>
        <v>6394342.9300000006</v>
      </c>
      <c r="K101" s="249">
        <f>'3 priedo 1 lentele'!P101</f>
        <v>2437496.5099999998</v>
      </c>
      <c r="L101" s="249">
        <f>'3 priedo 1 lentele'!Q101</f>
        <v>0</v>
      </c>
      <c r="M101" s="249">
        <f>'3 priedo 1 lentele'!R101</f>
        <v>3956846.42</v>
      </c>
      <c r="N101" s="315">
        <f>SUM(N102:N113)</f>
        <v>1803585.98</v>
      </c>
      <c r="O101" s="315">
        <f t="shared" ref="O101:V101" si="20">SUM(O102:O113)</f>
        <v>1355563.8</v>
      </c>
      <c r="P101" s="315">
        <f t="shared" si="20"/>
        <v>0</v>
      </c>
      <c r="Q101" s="315">
        <f t="shared" si="20"/>
        <v>448022.18</v>
      </c>
      <c r="R101" s="315">
        <f t="shared" si="20"/>
        <v>1073599.9099999999</v>
      </c>
      <c r="S101" s="315">
        <f t="shared" si="20"/>
        <v>905919.15999999992</v>
      </c>
      <c r="T101" s="315">
        <f t="shared" si="20"/>
        <v>0</v>
      </c>
      <c r="U101" s="315">
        <f t="shared" si="20"/>
        <v>167680.75</v>
      </c>
      <c r="V101" s="315">
        <f t="shared" si="20"/>
        <v>0</v>
      </c>
    </row>
    <row r="102" spans="2:22" ht="120" x14ac:dyDescent="0.25">
      <c r="B102" s="40" t="str">
        <f>'3 priedo 1 lentele'!A102</f>
        <v>1.3.1.3.1</v>
      </c>
      <c r="C102" s="4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40" t="str">
        <f>'3 priedo 1 lentele'!D102</f>
        <v>JRSA</v>
      </c>
      <c r="F102" s="40" t="str">
        <f>'3 priedo 1 lentele'!I102</f>
        <v xml:space="preserve">ITI </v>
      </c>
      <c r="G102" s="40">
        <f>'3 priedo 1 lentele'!J102</f>
        <v>0</v>
      </c>
      <c r="H102" s="40">
        <f>'3 priedo 1 lentele'!K102</f>
        <v>0</v>
      </c>
      <c r="I102" s="23" t="s">
        <v>2073</v>
      </c>
      <c r="J102" s="104">
        <f>'3 priedo 1 lentele'!O102</f>
        <v>178538.19</v>
      </c>
      <c r="K102" s="104">
        <f>'3 priedo 1 lentele'!P102</f>
        <v>145117.39000000001</v>
      </c>
      <c r="L102" s="104">
        <f>'3 priedo 1 lentele'!Q102</f>
        <v>0</v>
      </c>
      <c r="M102" s="104">
        <f>'3 priedo 1 lentele'!R102</f>
        <v>33420.800000000003</v>
      </c>
      <c r="N102" s="327">
        <f>O102+P102+Q102</f>
        <v>178538.19</v>
      </c>
      <c r="O102" s="328">
        <v>145117.39000000001</v>
      </c>
      <c r="P102" s="329">
        <v>0</v>
      </c>
      <c r="Q102" s="326">
        <v>33420.800000000003</v>
      </c>
      <c r="R102" s="327">
        <f>S102+T102+U102</f>
        <v>178538.19</v>
      </c>
      <c r="S102" s="328">
        <v>145117.39000000001</v>
      </c>
      <c r="T102" s="329">
        <v>0</v>
      </c>
      <c r="U102" s="326">
        <v>33420.800000000003</v>
      </c>
      <c r="V102" s="324"/>
    </row>
    <row r="103" spans="2:22" ht="48" x14ac:dyDescent="0.25">
      <c r="B103" s="40" t="str">
        <f>'3 priedo 1 lentele'!A103</f>
        <v>1.3.1.3.2</v>
      </c>
      <c r="C103" s="37" t="str">
        <f>'3 priedo 1 lentele'!B103</f>
        <v>R025516-190000-0002</v>
      </c>
      <c r="D103" s="37" t="str">
        <f>'3 priedo 1 lentele'!C103</f>
        <v>Pėsčiųjų ir dviračių tako įrengimas aplink Girelės II tvenkinį Kaišiadorių mieste</v>
      </c>
      <c r="E103" s="37" t="str">
        <f>'3 priedo 1 lentele'!D103</f>
        <v>KaiRSA</v>
      </c>
      <c r="F103" s="37" t="str">
        <f>'3 priedo 1 lentele'!I103</f>
        <v xml:space="preserve">ITI </v>
      </c>
      <c r="G103" s="37">
        <f>'3 priedo 1 lentele'!J103</f>
        <v>0</v>
      </c>
      <c r="H103" s="37">
        <f>'3 priedo 1 lentele'!K103</f>
        <v>0</v>
      </c>
      <c r="I103" s="23" t="s">
        <v>2073</v>
      </c>
      <c r="J103" s="104">
        <f>'3 priedo 1 lentele'!O103</f>
        <v>120410.93</v>
      </c>
      <c r="K103" s="104">
        <f>'3 priedo 1 lentele'!P103</f>
        <v>102349.29</v>
      </c>
      <c r="L103" s="104">
        <f>'3 priedo 1 lentele'!Q103</f>
        <v>0</v>
      </c>
      <c r="M103" s="104">
        <f>'3 priedo 1 lentele'!R103</f>
        <v>18061.64</v>
      </c>
      <c r="N103" s="104">
        <v>120410.93</v>
      </c>
      <c r="O103" s="104">
        <v>102349.29</v>
      </c>
      <c r="P103" s="104">
        <v>0</v>
      </c>
      <c r="Q103" s="104">
        <v>18061.64</v>
      </c>
      <c r="R103" s="328">
        <v>120410.93</v>
      </c>
      <c r="S103" s="328">
        <v>102349.29</v>
      </c>
      <c r="T103" s="328">
        <v>0</v>
      </c>
      <c r="U103" s="328">
        <v>18061.64</v>
      </c>
      <c r="V103" s="322"/>
    </row>
    <row r="104" spans="2:22" ht="48" x14ac:dyDescent="0.25">
      <c r="B104" s="40" t="str">
        <f>'3 priedo 1 lentele'!A104</f>
        <v>1.3.1.3.3</v>
      </c>
      <c r="C104" s="54" t="str">
        <f>'3 priedo 1 lentele'!B104</f>
        <v>R025514-190000-0004</v>
      </c>
      <c r="D104" s="54" t="str">
        <f>'3 priedo 1 lentele'!C104</f>
        <v>Dviračių takų dešiniuoju Nevėžio upės krantu ties Tilto, Č. Milošo gatvėmis Kėdainių mieste įrengimas</v>
      </c>
      <c r="E104" s="54" t="str">
        <f>'3 priedo 1 lentele'!D104</f>
        <v>KėRSA</v>
      </c>
      <c r="F104" s="54" t="str">
        <f>'3 priedo 1 lentele'!I104</f>
        <v xml:space="preserve">ITI </v>
      </c>
      <c r="G104" s="54">
        <f>'3 priedo 1 lentele'!J104</f>
        <v>0</v>
      </c>
      <c r="H104" s="54">
        <f>'3 priedo 1 lentele'!K104</f>
        <v>0</v>
      </c>
      <c r="I104" s="54"/>
      <c r="J104" s="104">
        <f>'3 priedo 1 lentele'!O104</f>
        <v>347544</v>
      </c>
      <c r="K104" s="104">
        <f>'3 priedo 1 lentele'!P104</f>
        <v>295412</v>
      </c>
      <c r="L104" s="105">
        <f>'3 priedo 1 lentele'!Q104</f>
        <v>0</v>
      </c>
      <c r="M104" s="104">
        <f>'3 priedo 1 lentele'!R104</f>
        <v>52132</v>
      </c>
      <c r="N104" s="328"/>
      <c r="O104" s="328"/>
      <c r="P104" s="329"/>
      <c r="Q104" s="328"/>
      <c r="R104" s="328"/>
      <c r="S104" s="328"/>
      <c r="T104" s="329"/>
      <c r="U104" s="328"/>
      <c r="V104" s="316"/>
    </row>
    <row r="105" spans="2:22" ht="48" x14ac:dyDescent="0.25">
      <c r="B105" s="40" t="str">
        <f>'3 priedo 1 lentele'!A105</f>
        <v>1.3.1.3.4</v>
      </c>
      <c r="C105" s="37" t="str">
        <f>'3 priedo 1 lentele'!B105</f>
        <v>R025516-190000-0003</v>
      </c>
      <c r="D105" s="37" t="str">
        <f>'3 priedo 1 lentele'!C105</f>
        <v>Dviračių ir pėsčiųjų takų įrengimas Kęstučio ir Paupio gatvėse Prienų mieste</v>
      </c>
      <c r="E105" s="37" t="str">
        <f>'3 priedo 1 lentele'!D105</f>
        <v>PRSA</v>
      </c>
      <c r="F105" s="37" t="str">
        <f>'3 priedo 1 lentele'!I105</f>
        <v xml:space="preserve">ITI </v>
      </c>
      <c r="G105" s="37">
        <f>'3 priedo 1 lentele'!J105</f>
        <v>0</v>
      </c>
      <c r="H105" s="37">
        <f>'3 priedo 1 lentele'!K105</f>
        <v>0</v>
      </c>
      <c r="I105" s="37" t="s">
        <v>2074</v>
      </c>
      <c r="J105" s="104">
        <f>'3 priedo 1 lentele'!O105</f>
        <v>203799.9</v>
      </c>
      <c r="K105" s="102">
        <f>'3 priedo 1 lentele'!P105</f>
        <v>173229.91</v>
      </c>
      <c r="L105" s="103">
        <f>'3 priedo 1 lentele'!Q105</f>
        <v>0</v>
      </c>
      <c r="M105" s="102">
        <f>'3 priedo 1 lentele'!R105</f>
        <v>30569.99</v>
      </c>
      <c r="N105" s="328">
        <f>O105+P105+Q105</f>
        <v>162933.75</v>
      </c>
      <c r="O105" s="326">
        <v>138493.68</v>
      </c>
      <c r="P105" s="327">
        <v>0</v>
      </c>
      <c r="Q105" s="326">
        <v>24440.07</v>
      </c>
      <c r="R105" s="328"/>
      <c r="S105" s="326"/>
      <c r="T105" s="327"/>
      <c r="U105" s="326"/>
      <c r="V105" s="324"/>
    </row>
    <row r="106" spans="2:22" ht="48" x14ac:dyDescent="0.25">
      <c r="B106" s="37" t="str">
        <f>'3 priedo 1 lentele'!A106</f>
        <v>1.3.1.3.5</v>
      </c>
      <c r="C106" s="28" t="str">
        <f>'3 priedo 1 lentele'!B106</f>
        <v>R025516-500000-0004</v>
      </c>
      <c r="D106" s="28" t="str">
        <f>'3 priedo 1 lentele'!C106</f>
        <v>Dviračių - pėsčiųjų tako nuo Sodų iki Liepų g. rekonstravimas Garliavos mieste</v>
      </c>
      <c r="E106" s="28" t="str">
        <f>'3 priedo 1 lentele'!D106</f>
        <v>KauRSA</v>
      </c>
      <c r="F106" s="28">
        <f>'3 priedo 1 lentele'!I106</f>
        <v>0</v>
      </c>
      <c r="G106" s="28">
        <f>'3 priedo 1 lentele'!J106</f>
        <v>0</v>
      </c>
      <c r="H106" s="28">
        <f>'3 priedo 1 lentele'!K106</f>
        <v>0</v>
      </c>
      <c r="I106" s="28" t="s">
        <v>2073</v>
      </c>
      <c r="J106" s="104">
        <f>'3 priedo 1 lentele'!O106</f>
        <v>168342.00999999998</v>
      </c>
      <c r="K106" s="102">
        <f>'3 priedo 1 lentele'!P106</f>
        <v>143090.01999999999</v>
      </c>
      <c r="L106" s="103">
        <f>'3 priedo 1 lentele'!Q106</f>
        <v>0</v>
      </c>
      <c r="M106" s="102">
        <f>'3 priedo 1 lentele'!R106</f>
        <v>25251.99</v>
      </c>
      <c r="N106" s="328">
        <f>O106+P106+Q106</f>
        <v>170134.63</v>
      </c>
      <c r="O106" s="326">
        <v>144613.74</v>
      </c>
      <c r="P106" s="327">
        <v>0</v>
      </c>
      <c r="Q106" s="326">
        <v>25520.89</v>
      </c>
      <c r="R106" s="328">
        <f>S106+T106+U106</f>
        <v>168342.00999999998</v>
      </c>
      <c r="S106" s="326">
        <v>143090.01999999999</v>
      </c>
      <c r="T106" s="327">
        <v>0</v>
      </c>
      <c r="U106" s="326">
        <v>25251.99</v>
      </c>
      <c r="V106" s="332"/>
    </row>
    <row r="107" spans="2:22" ht="60" x14ac:dyDescent="0.25">
      <c r="B107" s="40" t="str">
        <f>'3 priedo 1 lentele'!A107</f>
        <v>1.3.1.3.6</v>
      </c>
      <c r="C107" s="28" t="str">
        <f>'3 priedo 1 lentele'!B107</f>
        <v>R025516-190000-0005</v>
      </c>
      <c r="D107" s="28" t="str">
        <f>'3 priedo 1 lentele'!C107</f>
        <v>Pėsčiųjų ir dviračių takų statyba Raseinių m. Žvyryno g., Stonų g., Žibuoklių g., Vaižganto g. ir Maironio g. dalyse</v>
      </c>
      <c r="E107" s="28" t="str">
        <f>'3 priedo 1 lentele'!D107</f>
        <v>RRSA</v>
      </c>
      <c r="F107" s="28" t="str">
        <f>'3 priedo 1 lentele'!I107</f>
        <v>ITI</v>
      </c>
      <c r="G107" s="28">
        <f>'3 priedo 1 lentele'!J107</f>
        <v>0</v>
      </c>
      <c r="H107" s="28">
        <f>'3 priedo 1 lentele'!K107</f>
        <v>0</v>
      </c>
      <c r="I107" s="28" t="s">
        <v>2091</v>
      </c>
      <c r="J107" s="104">
        <f>'3 priedo 1 lentele'!O107</f>
        <v>362800</v>
      </c>
      <c r="K107" s="106">
        <f>'3 priedo 1 lentele'!P107</f>
        <v>224179.89</v>
      </c>
      <c r="L107" s="106">
        <f>'3 priedo 1 lentele'!Q107</f>
        <v>0</v>
      </c>
      <c r="M107" s="106">
        <f>'3 priedo 1 lentele'!R107</f>
        <v>138620.10999999999</v>
      </c>
      <c r="N107" s="328"/>
      <c r="O107" s="331"/>
      <c r="P107" s="331"/>
      <c r="Q107" s="331"/>
      <c r="R107" s="328"/>
      <c r="S107" s="331"/>
      <c r="T107" s="331"/>
      <c r="U107" s="331"/>
      <c r="V107" s="318"/>
    </row>
    <row r="108" spans="2:22" ht="48" x14ac:dyDescent="0.25">
      <c r="B108" s="37" t="str">
        <f>'3 priedo 1 lentele'!A108</f>
        <v>1.3.1.3.7</v>
      </c>
      <c r="C108" s="23" t="str">
        <f>'3 priedo 1 lentele'!B108</f>
        <v>R025516-190000-0006</v>
      </c>
      <c r="D108" s="23" t="str">
        <f>'3 priedo 1 lentele'!C108</f>
        <v>Pėsčiųjų ir dviračių takas Veiverių g. nuo Vytauto Didžiojo tilto iki Kauno miesto ribos</v>
      </c>
      <c r="E108" s="23" t="str">
        <f>'3 priedo 1 lentele'!D108</f>
        <v>KMSA</v>
      </c>
      <c r="F108" s="23" t="str">
        <f>'3 priedo 1 lentele'!I108</f>
        <v xml:space="preserve">ITI </v>
      </c>
      <c r="G108" s="23">
        <f>'3 priedo 1 lentele'!J108</f>
        <v>0</v>
      </c>
      <c r="H108" s="23">
        <f>'3 priedo 1 lentele'!K108</f>
        <v>0</v>
      </c>
      <c r="I108" s="23" t="s">
        <v>2073</v>
      </c>
      <c r="J108" s="104">
        <f>'3 priedo 1 lentele'!O108</f>
        <v>1133405.57</v>
      </c>
      <c r="K108" s="106">
        <f>'3 priedo 1 lentele'!P108</f>
        <v>335362.46000000002</v>
      </c>
      <c r="L108" s="106">
        <f>'3 priedo 1 lentele'!Q108</f>
        <v>0</v>
      </c>
      <c r="M108" s="106">
        <f>'3 priedo 1 lentele'!R108</f>
        <v>798043.11</v>
      </c>
      <c r="N108" s="328">
        <f>O108+P108+Q108</f>
        <v>394544.07</v>
      </c>
      <c r="O108" s="326">
        <v>335362.46000000002</v>
      </c>
      <c r="P108" s="327">
        <v>0</v>
      </c>
      <c r="Q108" s="326">
        <v>59181.61</v>
      </c>
      <c r="R108" s="328">
        <f>S108+T108+U108</f>
        <v>394544.07</v>
      </c>
      <c r="S108" s="326">
        <v>335362.46000000002</v>
      </c>
      <c r="T108" s="327">
        <v>0</v>
      </c>
      <c r="U108" s="326">
        <v>59181.61</v>
      </c>
      <c r="V108" s="318"/>
    </row>
    <row r="109" spans="2:22" ht="36" x14ac:dyDescent="0.25">
      <c r="B109" s="37" t="str">
        <f>'3 priedo 1 lentele'!A109</f>
        <v>1.3.1.3.8</v>
      </c>
      <c r="C109" s="23" t="str">
        <f>'3 priedo 1 lentele'!B109</f>
        <v>R025516-190000-0007</v>
      </c>
      <c r="D109" s="23" t="str">
        <f>'3 priedo 1 lentele'!C109</f>
        <v xml:space="preserve">Dviračių ir pėsčiųjų tako Savanorių prospekte įrengimas </v>
      </c>
      <c r="E109" s="23" t="str">
        <f>'3 priedo 1 lentele'!D109</f>
        <v>KMSA</v>
      </c>
      <c r="F109" s="23" t="str">
        <f>'3 priedo 1 lentele'!I109</f>
        <v xml:space="preserve">ITI </v>
      </c>
      <c r="G109" s="23">
        <f>'3 priedo 1 lentele'!J109</f>
        <v>0</v>
      </c>
      <c r="H109" s="23">
        <f>'3 priedo 1 lentele'!K109</f>
        <v>0</v>
      </c>
      <c r="I109" s="23" t="s">
        <v>2073</v>
      </c>
      <c r="J109" s="104">
        <f>'3 priedo 1 lentele'!O109</f>
        <v>1699859.06</v>
      </c>
      <c r="K109" s="106">
        <f>'3 priedo 1 lentele'!P109</f>
        <v>180000</v>
      </c>
      <c r="L109" s="106">
        <f>'3 priedo 1 lentele'!Q109</f>
        <v>0</v>
      </c>
      <c r="M109" s="106">
        <f>'3 priedo 1 lentele'!R109</f>
        <v>1519859.06</v>
      </c>
      <c r="N109" s="328">
        <v>211764.71</v>
      </c>
      <c r="O109" s="331">
        <v>180000</v>
      </c>
      <c r="P109" s="331">
        <v>0</v>
      </c>
      <c r="Q109" s="331">
        <v>31764.71</v>
      </c>
      <c r="R109" s="328">
        <f>S109+T109+U109</f>
        <v>211764.71</v>
      </c>
      <c r="S109" s="331">
        <v>180000</v>
      </c>
      <c r="T109" s="331">
        <v>0</v>
      </c>
      <c r="U109" s="331">
        <v>31764.71</v>
      </c>
      <c r="V109" s="318" t="s">
        <v>2280</v>
      </c>
    </row>
    <row r="110" spans="2:22" ht="24" x14ac:dyDescent="0.25">
      <c r="B110" s="37" t="str">
        <f>'3 priedo 1 lentele'!A110</f>
        <v>1.3.1.3.9</v>
      </c>
      <c r="C110" s="23" t="str">
        <f>'3 priedo 1 lentele'!B110</f>
        <v>R025516-190000-0008</v>
      </c>
      <c r="D110" s="23" t="str">
        <f>'3 priedo 1 lentele'!C110</f>
        <v>Pėsčiųjų ir dviračių takų plėtra Birštono mieste</v>
      </c>
      <c r="E110" s="23" t="str">
        <f>'3 priedo 1 lentele'!D110</f>
        <v>BSA</v>
      </c>
      <c r="F110" s="23">
        <f>'3 priedo 1 lentele'!I110</f>
        <v>0</v>
      </c>
      <c r="G110" s="23">
        <f>'3 priedo 1 lentele'!J110</f>
        <v>0</v>
      </c>
      <c r="H110" s="23">
        <f>'3 priedo 1 lentele'!K110</f>
        <v>0</v>
      </c>
      <c r="I110" s="23" t="s">
        <v>2074</v>
      </c>
      <c r="J110" s="104">
        <f>'3 priedo 1 lentele'!O110</f>
        <v>182265.84</v>
      </c>
      <c r="K110" s="105">
        <f>'3 priedo 1 lentele'!P110</f>
        <v>154925.96</v>
      </c>
      <c r="L110" s="104">
        <f>'3 priedo 1 lentele'!Q110</f>
        <v>0</v>
      </c>
      <c r="M110" s="105">
        <f>'3 priedo 1 lentele'!R110</f>
        <v>27339.88</v>
      </c>
      <c r="N110" s="328">
        <f>O110+P110+Q110</f>
        <v>182265.84</v>
      </c>
      <c r="O110" s="331">
        <v>109217.56</v>
      </c>
      <c r="P110" s="331">
        <v>0</v>
      </c>
      <c r="Q110" s="331">
        <v>73048.28</v>
      </c>
      <c r="R110" s="328"/>
      <c r="S110" s="329"/>
      <c r="T110" s="328"/>
      <c r="U110" s="329"/>
      <c r="V110" s="318"/>
    </row>
    <row r="111" spans="2:22" ht="36" x14ac:dyDescent="0.25">
      <c r="B111" s="37" t="str">
        <f>'3 priedo 1 lentele'!A111</f>
        <v>1.3.1.3.10</v>
      </c>
      <c r="C111" s="23" t="str">
        <f>'3 priedo 1 lentele'!B111</f>
        <v>R025516-190000-0009</v>
      </c>
      <c r="D111" s="23" t="str">
        <f>'3 priedo 1 lentele'!C111</f>
        <v>Pėsčiųjų ir dviračių tako įrengimas Paukštininkų g. Kaišiadorių mieste</v>
      </c>
      <c r="E111" s="23" t="str">
        <f>'3 priedo 1 lentele'!D111</f>
        <v>KaiRSA</v>
      </c>
      <c r="F111" s="23" t="str">
        <f>'3 priedo 1 lentele'!I111</f>
        <v>ITI</v>
      </c>
      <c r="G111" s="23">
        <f>'3 priedo 1 lentele'!J111</f>
        <v>0</v>
      </c>
      <c r="H111" s="23">
        <f>'3 priedo 1 lentele'!K111</f>
        <v>0</v>
      </c>
      <c r="I111" s="23"/>
      <c r="J111" s="104">
        <f>'3 priedo 1 lentele'!O111</f>
        <v>43269.04</v>
      </c>
      <c r="K111" s="105">
        <f>'3 priedo 1 lentele'!P111</f>
        <v>36778.68</v>
      </c>
      <c r="L111" s="104">
        <f>'3 priedo 1 lentele'!Q111</f>
        <v>0</v>
      </c>
      <c r="M111" s="105">
        <f>'3 priedo 1 lentele'!R111</f>
        <v>6490.36</v>
      </c>
      <c r="N111" s="328"/>
      <c r="O111" s="329"/>
      <c r="P111" s="328"/>
      <c r="Q111" s="329"/>
      <c r="R111" s="328"/>
      <c r="S111" s="329"/>
      <c r="T111" s="328"/>
      <c r="U111" s="329"/>
      <c r="V111" s="318"/>
    </row>
    <row r="112" spans="2:22" ht="36" x14ac:dyDescent="0.25">
      <c r="B112" s="37" t="str">
        <f>'3 priedo 1 lentele'!A112</f>
        <v>1.3.1.3.11</v>
      </c>
      <c r="C112" s="23" t="str">
        <f>'3 priedo 1 lentele'!B112</f>
        <v>R025516-190000-0011</v>
      </c>
      <c r="D112" s="23" t="str">
        <f>'3 priedo 1 lentele'!C112</f>
        <v>Pėsčiųjų ir dviračių takų tiesimas Pramonės g. Kėdainių mieste</v>
      </c>
      <c r="E112" s="23" t="str">
        <f>'3 priedo 1 lentele'!D112</f>
        <v>KėRSA</v>
      </c>
      <c r="F112" s="23">
        <f>'3 priedo 1 lentele'!I112</f>
        <v>0</v>
      </c>
      <c r="G112" s="23">
        <f>'3 priedo 1 lentele'!J112</f>
        <v>0</v>
      </c>
      <c r="H112" s="23">
        <f>'3 priedo 1 lentele'!K112</f>
        <v>0</v>
      </c>
      <c r="I112" s="23" t="s">
        <v>2074</v>
      </c>
      <c r="J112" s="104">
        <f>'3 priedo 1 lentele'!O112</f>
        <v>382993.86</v>
      </c>
      <c r="K112" s="105">
        <f>'3 priedo 1 lentele'!P112</f>
        <v>250673.88</v>
      </c>
      <c r="L112" s="104">
        <f>'3 priedo 1 lentele'!Q112</f>
        <v>0</v>
      </c>
      <c r="M112" s="105">
        <f>'3 priedo 1 lentele'!R112</f>
        <v>132319.98000000001</v>
      </c>
      <c r="N112" s="328">
        <f>O112+P112+Q112</f>
        <v>382993.86</v>
      </c>
      <c r="O112" s="329">
        <v>200409.68</v>
      </c>
      <c r="P112" s="328">
        <v>0</v>
      </c>
      <c r="Q112" s="329">
        <v>182584.18</v>
      </c>
      <c r="R112" s="328"/>
      <c r="S112" s="329"/>
      <c r="T112" s="328"/>
      <c r="U112" s="329"/>
      <c r="V112" s="318"/>
    </row>
    <row r="113" spans="2:22" ht="36" x14ac:dyDescent="0.25">
      <c r="B113" s="37" t="str">
        <f>'3 priedo 1 lentele'!A113</f>
        <v>1.3.1.3.12</v>
      </c>
      <c r="C113" s="23" t="str">
        <f>'3 priedo 1 lentele'!B113</f>
        <v>R025516-190000-0020</v>
      </c>
      <c r="D113" s="23" t="str">
        <f>'3 priedo 1 lentele'!C113</f>
        <v>Dviračių-pėsčiųjų tako įrengimas Marmos g. Vilkijos mieste</v>
      </c>
      <c r="E113" s="23" t="str">
        <f>'3 priedo 1 lentele'!D113</f>
        <v>KauRSA</v>
      </c>
      <c r="F113" s="23">
        <f>'3 priedo 1 lentele'!I113</f>
        <v>0</v>
      </c>
      <c r="G113" s="23">
        <f>'3 priedo 1 lentele'!J113</f>
        <v>0</v>
      </c>
      <c r="H113" s="23">
        <f>'3 priedo 1 lentele'!K113</f>
        <v>0</v>
      </c>
      <c r="I113" s="23"/>
      <c r="J113" s="104">
        <f>'3 priedo 1 lentele'!O113</f>
        <v>167568.99000000002</v>
      </c>
      <c r="K113" s="105">
        <f>'3 priedo 1 lentele'!P113</f>
        <v>142433.64000000001</v>
      </c>
      <c r="L113" s="104">
        <f>'3 priedo 1 lentele'!Q113</f>
        <v>0</v>
      </c>
      <c r="M113" s="105">
        <f>'3 priedo 1 lentele'!R113</f>
        <v>25135.35</v>
      </c>
      <c r="N113" s="328"/>
      <c r="O113" s="329"/>
      <c r="P113" s="328"/>
      <c r="Q113" s="329"/>
      <c r="R113" s="328"/>
      <c r="S113" s="329"/>
      <c r="T113" s="328"/>
      <c r="U113" s="329"/>
      <c r="V113" s="318"/>
    </row>
    <row r="114" spans="2:22" ht="48"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37" t="str">
        <f>'3 priedo 1 lentele'!D114</f>
        <v>KMSA</v>
      </c>
      <c r="F114" s="483">
        <f>'3 priedo 1 lentele'!I114</f>
        <v>0</v>
      </c>
      <c r="G114" s="483">
        <f>'3 priedo 1 lentele'!J114</f>
        <v>0</v>
      </c>
      <c r="H114" s="483">
        <f>'3 priedo 1 lentele'!K114</f>
        <v>0</v>
      </c>
      <c r="I114" s="483"/>
      <c r="J114" s="104">
        <f>'3 priedo 1 lentele'!O114</f>
        <v>1056810</v>
      </c>
      <c r="K114" s="104">
        <f>'3 priedo 1 lentele'!P114</f>
        <v>129256.63</v>
      </c>
      <c r="L114" s="104">
        <f>'3 priedo 1 lentele'!Q114</f>
        <v>0</v>
      </c>
      <c r="M114" s="104">
        <f>'3 priedo 1 lentele'!R114</f>
        <v>927553.37</v>
      </c>
      <c r="N114" s="485"/>
      <c r="O114" s="486"/>
      <c r="P114" s="485"/>
      <c r="Q114" s="486"/>
      <c r="R114" s="485"/>
      <c r="S114" s="486"/>
      <c r="T114" s="485"/>
      <c r="U114" s="486"/>
      <c r="V114" s="488"/>
    </row>
    <row r="115" spans="2:22" s="499" customFormat="1" ht="24" x14ac:dyDescent="0.25">
      <c r="B115" s="37" t="str">
        <f>'3 priedo 1 lentele'!A115</f>
        <v>1.3.1.3.14</v>
      </c>
      <c r="C115" s="37" t="str">
        <f>'3 priedo 1 lentele'!B115</f>
        <v>R025516-190000-0041</v>
      </c>
      <c r="D115" s="37" t="str">
        <f>'3 priedo 1 lentele'!C115</f>
        <v>Dviračių takų plėtra Jonavos mieste (II etapas)</v>
      </c>
      <c r="E115" s="37" t="str">
        <f>'3 priedo 1 lentele'!D115</f>
        <v>JRSA</v>
      </c>
      <c r="F115" s="483">
        <f>'3 priedo 1 lentele'!I115</f>
        <v>0</v>
      </c>
      <c r="G115" s="483">
        <f>'3 priedo 1 lentele'!J115</f>
        <v>0</v>
      </c>
      <c r="H115" s="483">
        <f>'3 priedo 1 lentele'!K115</f>
        <v>0</v>
      </c>
      <c r="I115" s="483"/>
      <c r="J115" s="104">
        <f>'3 priedo 1 lentele'!O115</f>
        <v>224282</v>
      </c>
      <c r="K115" s="104">
        <f>'3 priedo 1 lentele'!P115</f>
        <v>20601.25</v>
      </c>
      <c r="L115" s="104">
        <f>'3 priedo 1 lentele'!Q115</f>
        <v>0</v>
      </c>
      <c r="M115" s="104">
        <f>'3 priedo 1 lentele'!R115</f>
        <v>203680.75</v>
      </c>
      <c r="N115" s="485"/>
      <c r="O115" s="486"/>
      <c r="P115" s="485"/>
      <c r="Q115" s="486"/>
      <c r="R115" s="485"/>
      <c r="S115" s="486"/>
      <c r="T115" s="485"/>
      <c r="U115" s="486"/>
      <c r="V115" s="488"/>
    </row>
    <row r="116" spans="2:22" s="499" customFormat="1" ht="36" x14ac:dyDescent="0.25">
      <c r="B116" s="37" t="str">
        <f>'3 priedo 1 lentele'!A116</f>
        <v>1.3.1.3.15</v>
      </c>
      <c r="C116" s="37" t="str">
        <f>'3 priedo 1 lentele'!B116</f>
        <v>R025516-190000-0042</v>
      </c>
      <c r="D116" s="37" t="str">
        <f>'3 priedo 1 lentele'!C116</f>
        <v>Pėsčiųjų ir dviračių takų plėtra Raseinių mieste, II etapas</v>
      </c>
      <c r="E116" s="37" t="str">
        <f>'3 priedo 1 lentele'!D116</f>
        <v>RRSA</v>
      </c>
      <c r="F116" s="483">
        <f>'3 priedo 1 lentele'!I116</f>
        <v>0</v>
      </c>
      <c r="G116" s="483">
        <f>'3 priedo 1 lentele'!J116</f>
        <v>0</v>
      </c>
      <c r="H116" s="483">
        <f>'3 priedo 1 lentele'!K116</f>
        <v>0</v>
      </c>
      <c r="I116" s="483"/>
      <c r="J116" s="104">
        <f>'3 priedo 1 lentele'!O116</f>
        <v>122453.54</v>
      </c>
      <c r="K116" s="104">
        <f>'3 priedo 1 lentele'!P116</f>
        <v>104085.51</v>
      </c>
      <c r="L116" s="104">
        <f>'3 priedo 1 lentele'!Q116</f>
        <v>0</v>
      </c>
      <c r="M116" s="104">
        <f>'3 priedo 1 lentele'!R116</f>
        <v>18368.03</v>
      </c>
      <c r="N116" s="485"/>
      <c r="O116" s="486"/>
      <c r="P116" s="485"/>
      <c r="Q116" s="486"/>
      <c r="R116" s="485"/>
      <c r="S116" s="486"/>
      <c r="T116" s="485"/>
      <c r="U116" s="486"/>
      <c r="V116" s="488"/>
    </row>
    <row r="117" spans="2:22" ht="60" x14ac:dyDescent="0.25">
      <c r="B117" s="250" t="str">
        <f>'3 priedo 1 lentele'!A117</f>
        <v>1.3.1.4</v>
      </c>
      <c r="C117" s="250">
        <f>'3 priedo 1 lentele'!B117</f>
        <v>0</v>
      </c>
      <c r="D117" s="250" t="str">
        <f>'3 priedo 1 lentele'!C117</f>
        <v>Priemonė: Mažiau taršių ir ekologiškų transporto priemonių diegimas viešajame transporte miestuose</v>
      </c>
      <c r="E117" s="250">
        <f>'3 priedo 1 lentele'!D117</f>
        <v>0</v>
      </c>
      <c r="F117" s="250">
        <f>'3 priedo 1 lentele'!I117</f>
        <v>0</v>
      </c>
      <c r="G117" s="250">
        <f>'3 priedo 1 lentele'!J117</f>
        <v>0</v>
      </c>
      <c r="H117" s="250">
        <f>'3 priedo 1 lentele'!K117</f>
        <v>0</v>
      </c>
      <c r="I117" s="250"/>
      <c r="J117" s="249">
        <f>'3 priedo 1 lentele'!O117</f>
        <v>1285172.51</v>
      </c>
      <c r="K117" s="249">
        <f>'3 priedo 1 lentele'!P117</f>
        <v>1092396.6200000001</v>
      </c>
      <c r="L117" s="249">
        <f>'3 priedo 1 lentele'!Q117</f>
        <v>0</v>
      </c>
      <c r="M117" s="249">
        <f>'3 priedo 1 lentele'!R117</f>
        <v>192775.89</v>
      </c>
      <c r="N117" s="315">
        <f t="shared" ref="N117:V117" si="21">SUM(N118:N118)</f>
        <v>0</v>
      </c>
      <c r="O117" s="315">
        <f t="shared" si="21"/>
        <v>0</v>
      </c>
      <c r="P117" s="315">
        <f t="shared" si="21"/>
        <v>0</v>
      </c>
      <c r="Q117" s="315">
        <f t="shared" si="21"/>
        <v>0</v>
      </c>
      <c r="R117" s="315">
        <f t="shared" si="21"/>
        <v>0</v>
      </c>
      <c r="S117" s="315">
        <f t="shared" si="21"/>
        <v>0</v>
      </c>
      <c r="T117" s="315">
        <f t="shared" si="21"/>
        <v>0</v>
      </c>
      <c r="U117" s="315">
        <f t="shared" si="21"/>
        <v>0</v>
      </c>
      <c r="V117" s="315">
        <f t="shared" si="21"/>
        <v>0</v>
      </c>
    </row>
    <row r="118" spans="2:22" ht="48" x14ac:dyDescent="0.25">
      <c r="B118" s="37" t="str">
        <f>'3 priedo 1 lentele'!A118</f>
        <v>1.3.1.4.1</v>
      </c>
      <c r="C118" s="28" t="str">
        <f>'3 priedo 1 lentele'!B118</f>
        <v>R025518-100000-0002</v>
      </c>
      <c r="D118" s="28" t="str">
        <f>'3 priedo 1 lentele'!C118</f>
        <v>Kėdainių vietinio susisiekimo viešojo transporto priemonių parko atnaujinimas</v>
      </c>
      <c r="E118" s="28" t="str">
        <f>'3 priedo 1 lentele'!D118</f>
        <v>KėRSA</v>
      </c>
      <c r="F118" s="28">
        <f>'3 priedo 1 lentele'!I118</f>
        <v>0</v>
      </c>
      <c r="G118" s="28">
        <f>'3 priedo 1 lentele'!J118</f>
        <v>0</v>
      </c>
      <c r="H118" s="28">
        <f>'3 priedo 1 lentele'!K118</f>
        <v>0</v>
      </c>
      <c r="I118" s="28"/>
      <c r="J118" s="104">
        <f>'3 priedo 1 lentele'!O118</f>
        <v>580492.01</v>
      </c>
      <c r="K118" s="102">
        <f>'3 priedo 1 lentele'!P118</f>
        <v>493418.2</v>
      </c>
      <c r="L118" s="103">
        <f>'3 priedo 1 lentele'!Q118</f>
        <v>0</v>
      </c>
      <c r="M118" s="102">
        <f>'3 priedo 1 lentele'!R118</f>
        <v>87073.81</v>
      </c>
      <c r="N118" s="328"/>
      <c r="O118" s="326"/>
      <c r="P118" s="327"/>
      <c r="Q118" s="326"/>
      <c r="R118" s="328"/>
      <c r="S118" s="326"/>
      <c r="T118" s="327"/>
      <c r="U118" s="326"/>
      <c r="V118" s="322"/>
    </row>
    <row r="119" spans="2:22" s="499" customFormat="1" ht="36" x14ac:dyDescent="0.25">
      <c r="B119" s="37" t="str">
        <f>'3 priedo 1 lentele'!A119</f>
        <v>1.3.1.4.2</v>
      </c>
      <c r="C119" s="37" t="str">
        <f>'3 priedo 1 lentele'!B119</f>
        <v>R025518-100000-0003</v>
      </c>
      <c r="D119" s="37" t="str">
        <f>'3 priedo 1 lentele'!C119</f>
        <v>Ekologiškų viešojo transporto priemonių įsigijimas Jonavos mieste</v>
      </c>
      <c r="E119" s="37" t="str">
        <f>'3 priedo 1 lentele'!D119</f>
        <v>JRSA</v>
      </c>
      <c r="F119" s="37">
        <f>'3 priedo 1 lentele'!I119</f>
        <v>0</v>
      </c>
      <c r="G119" s="37">
        <f>'3 priedo 1 lentele'!J119</f>
        <v>0</v>
      </c>
      <c r="H119" s="37">
        <f>'3 priedo 1 lentele'!K119</f>
        <v>0</v>
      </c>
      <c r="I119" s="528"/>
      <c r="J119" s="104">
        <f>'3 priedo 1 lentele'!O119</f>
        <v>704680.5</v>
      </c>
      <c r="K119" s="104">
        <f>'3 priedo 1 lentele'!P119</f>
        <v>598978.42000000004</v>
      </c>
      <c r="L119" s="104">
        <f>'3 priedo 1 lentele'!Q119</f>
        <v>0</v>
      </c>
      <c r="M119" s="104">
        <f>'3 priedo 1 lentele'!R119</f>
        <v>105702.08</v>
      </c>
      <c r="N119" s="485"/>
      <c r="O119" s="333"/>
      <c r="P119" s="533"/>
      <c r="Q119" s="333"/>
      <c r="R119" s="485"/>
      <c r="S119" s="333"/>
      <c r="T119" s="533"/>
      <c r="U119" s="333"/>
      <c r="V119" s="534"/>
    </row>
    <row r="120" spans="2:22" ht="72" x14ac:dyDescent="0.25">
      <c r="B120" s="230" t="str">
        <f>'3 priedo 1 lentele'!A120</f>
        <v>1.4</v>
      </c>
      <c r="C120" s="223">
        <f>'3 priedo 1 lentele'!B120</f>
        <v>0</v>
      </c>
      <c r="D120" s="223" t="str">
        <f>'3 priedo 1 lentele'!C120</f>
        <v>Tikslas: Siekti, kad Kauno regionas taptų tarptautinio ir vietinio turizmo bei įvairiapusiškų poilsio paslaugų centru</v>
      </c>
      <c r="E120" s="223">
        <f>'3 priedo 1 lentele'!D120</f>
        <v>0</v>
      </c>
      <c r="F120" s="223">
        <f>'3 priedo 1 lentele'!I120</f>
        <v>0</v>
      </c>
      <c r="G120" s="223">
        <f>'3 priedo 1 lentele'!J120</f>
        <v>0</v>
      </c>
      <c r="H120" s="223">
        <f>'3 priedo 1 lentele'!K120</f>
        <v>0</v>
      </c>
      <c r="I120" s="223"/>
      <c r="J120" s="226">
        <f>'3 priedo 1 lentele'!O120</f>
        <v>51771555.739999995</v>
      </c>
      <c r="K120" s="226">
        <f>'3 priedo 1 lentele'!P120</f>
        <v>38701444.25999999</v>
      </c>
      <c r="L120" s="226">
        <f>'3 priedo 1 lentele'!Q120</f>
        <v>3703509.89</v>
      </c>
      <c r="M120" s="226">
        <f>'3 priedo 1 lentele'!R120</f>
        <v>9366601.5899999999</v>
      </c>
      <c r="N120" s="309">
        <f>N121+N144</f>
        <v>38700484.829999998</v>
      </c>
      <c r="O120" s="309">
        <f t="shared" ref="O120:V120" si="22">O121+O144</f>
        <v>23579016.670000002</v>
      </c>
      <c r="P120" s="309">
        <f t="shared" si="22"/>
        <v>1500364.76</v>
      </c>
      <c r="Q120" s="309">
        <f t="shared" si="22"/>
        <v>13621103.4</v>
      </c>
      <c r="R120" s="309">
        <f t="shared" si="22"/>
        <v>513167.54000000004</v>
      </c>
      <c r="S120" s="309">
        <f t="shared" si="22"/>
        <v>368993.87</v>
      </c>
      <c r="T120" s="309">
        <f t="shared" si="22"/>
        <v>16965.53</v>
      </c>
      <c r="U120" s="309">
        <f t="shared" si="22"/>
        <v>127208.14</v>
      </c>
      <c r="V120" s="309">
        <f t="shared" si="22"/>
        <v>0</v>
      </c>
    </row>
    <row r="121" spans="2:22" ht="120" x14ac:dyDescent="0.25">
      <c r="B121" s="212" t="str">
        <f>'3 priedo 1 lentele'!A121</f>
        <v>1.4.1</v>
      </c>
      <c r="C121" s="234">
        <f>'3 priedo 1 lentele'!B121</f>
        <v>0</v>
      </c>
      <c r="D121" s="234" t="str">
        <f>'3 priedo 1 lentele'!C121</f>
        <v>Uždavinys: Vystyti poilsio, pramogų, rekreacinio sporto ir turizmo paslaugų infrastruktūrą, užtikrinant teikiamų turizmo paslaugų visapusiškumą bei gerinant paslaugų kokybę</v>
      </c>
      <c r="E121" s="234">
        <f>'3 priedo 1 lentele'!D121</f>
        <v>0</v>
      </c>
      <c r="F121" s="234">
        <f>'3 priedo 1 lentele'!I121</f>
        <v>0</v>
      </c>
      <c r="G121" s="234">
        <f>'3 priedo 1 lentele'!J121</f>
        <v>0</v>
      </c>
      <c r="H121" s="234">
        <f>'3 priedo 1 lentele'!K121</f>
        <v>0</v>
      </c>
      <c r="I121" s="234"/>
      <c r="J121" s="235">
        <f>'3 priedo 1 lentele'!O121</f>
        <v>50801536.069999993</v>
      </c>
      <c r="K121" s="235">
        <f>'3 priedo 1 lentele'!P121</f>
        <v>37877921.319999993</v>
      </c>
      <c r="L121" s="235">
        <f>'3 priedo 1 lentele'!Q121</f>
        <v>3703509.89</v>
      </c>
      <c r="M121" s="235">
        <f>'3 priedo 1 lentele'!R121</f>
        <v>9220104.8599999994</v>
      </c>
      <c r="N121" s="311">
        <f>N122+N136+N137+N138</f>
        <v>37730465.159999996</v>
      </c>
      <c r="O121" s="311">
        <f t="shared" ref="O121:V121" si="23">O122+O136+O137+O138</f>
        <v>22755493.73</v>
      </c>
      <c r="P121" s="311">
        <f t="shared" si="23"/>
        <v>1500364.76</v>
      </c>
      <c r="Q121" s="311">
        <f t="shared" si="23"/>
        <v>13474606.67</v>
      </c>
      <c r="R121" s="311">
        <f t="shared" si="23"/>
        <v>513167.54000000004</v>
      </c>
      <c r="S121" s="311">
        <f t="shared" si="23"/>
        <v>368993.87</v>
      </c>
      <c r="T121" s="311">
        <f t="shared" si="23"/>
        <v>16965.53</v>
      </c>
      <c r="U121" s="311">
        <f t="shared" si="23"/>
        <v>127208.14</v>
      </c>
      <c r="V121" s="311">
        <f t="shared" si="23"/>
        <v>0</v>
      </c>
    </row>
    <row r="122" spans="2:22" ht="48" x14ac:dyDescent="0.25">
      <c r="B122" s="244" t="str">
        <f>'3 priedo 1 lentele'!A122</f>
        <v>1.4.1.1.</v>
      </c>
      <c r="C122" s="244">
        <f>'3 priedo 1 lentele'!B122</f>
        <v>0</v>
      </c>
      <c r="D122" s="244" t="str">
        <f>'3 priedo 1 lentele'!C122</f>
        <v xml:space="preserve">Priemonė: Kultūros paveldo ir aplinkos objektų pritaikymas turizmui </v>
      </c>
      <c r="E122" s="244">
        <f>'3 priedo 1 lentele'!D122</f>
        <v>0</v>
      </c>
      <c r="F122" s="244">
        <f>'3 priedo 1 lentele'!I122</f>
        <v>0</v>
      </c>
      <c r="G122" s="244">
        <f>'3 priedo 1 lentele'!J122</f>
        <v>0</v>
      </c>
      <c r="H122" s="244">
        <f>'3 priedo 1 lentele'!K122</f>
        <v>0</v>
      </c>
      <c r="I122" s="244"/>
      <c r="J122" s="249">
        <f>'3 priedo 1 lentele'!O122</f>
        <v>22772228.169999998</v>
      </c>
      <c r="K122" s="249">
        <f>'3 priedo 1 lentele'!P122</f>
        <v>17904870.569999997</v>
      </c>
      <c r="L122" s="249">
        <f>'3 priedo 1 lentele'!Q122</f>
        <v>1941181.79</v>
      </c>
      <c r="M122" s="249">
        <f>'3 priedo 1 lentele'!R122</f>
        <v>2926175.81</v>
      </c>
      <c r="N122" s="315">
        <f>SUM(N123:N135)</f>
        <v>10714762.01</v>
      </c>
      <c r="O122" s="315">
        <f t="shared" ref="O122:V122" si="24">SUM(O123:O135)</f>
        <v>7496158.0600000005</v>
      </c>
      <c r="P122" s="315">
        <f t="shared" si="24"/>
        <v>153952.43</v>
      </c>
      <c r="Q122" s="315">
        <f t="shared" si="24"/>
        <v>3064651.52</v>
      </c>
      <c r="R122" s="315">
        <f t="shared" si="24"/>
        <v>513167.54000000004</v>
      </c>
      <c r="S122" s="315">
        <f t="shared" si="24"/>
        <v>368993.87</v>
      </c>
      <c r="T122" s="315">
        <f t="shared" si="24"/>
        <v>16965.53</v>
      </c>
      <c r="U122" s="315">
        <f t="shared" si="24"/>
        <v>127208.14</v>
      </c>
      <c r="V122" s="315">
        <f t="shared" si="24"/>
        <v>0</v>
      </c>
    </row>
    <row r="123" spans="2:22" ht="36" x14ac:dyDescent="0.25">
      <c r="B123" s="23" t="str">
        <f>'3 priedo 1 lentele'!A123</f>
        <v>1.4.1.1.1</v>
      </c>
      <c r="C123" s="23" t="str">
        <f>'3 priedo 1 lentele'!B123</f>
        <v>R023302-440000-0001</v>
      </c>
      <c r="D123" s="23" t="str">
        <f>'3 priedo 1 lentele'!C123</f>
        <v>Zapyškio Šv. Jono krikštytojo bažnyčios tvarkyba</v>
      </c>
      <c r="E123" s="23" t="str">
        <f>'3 priedo 1 lentele'!D123</f>
        <v>KauRSA</v>
      </c>
      <c r="F123" s="23">
        <f>'3 priedo 1 lentele'!I123</f>
        <v>0</v>
      </c>
      <c r="G123" s="23">
        <f>'3 priedo 1 lentele'!J123</f>
        <v>0</v>
      </c>
      <c r="H123" s="23">
        <f>'3 priedo 1 lentele'!K123</f>
        <v>0</v>
      </c>
      <c r="I123" s="23" t="s">
        <v>2074</v>
      </c>
      <c r="J123" s="104">
        <f>'3 priedo 1 lentele'!O123</f>
        <v>1158000</v>
      </c>
      <c r="K123" s="104">
        <f>'3 priedo 1 lentele'!P123</f>
        <v>627358.43999999994</v>
      </c>
      <c r="L123" s="104">
        <f>'3 priedo 1 lentele'!Q123</f>
        <v>0</v>
      </c>
      <c r="M123" s="104">
        <f>'3 priedo 1 lentele'!R123</f>
        <v>530641.56000000006</v>
      </c>
      <c r="N123" s="328">
        <f>O123+P123+Q123</f>
        <v>738068.75</v>
      </c>
      <c r="O123" s="331">
        <v>627358.43000000005</v>
      </c>
      <c r="P123" s="331">
        <v>0</v>
      </c>
      <c r="Q123" s="331">
        <v>110710.32</v>
      </c>
      <c r="R123" s="328"/>
      <c r="S123" s="328"/>
      <c r="T123" s="328"/>
      <c r="U123" s="328"/>
      <c r="V123" s="316"/>
    </row>
    <row r="124" spans="2:22" ht="72" x14ac:dyDescent="0.25">
      <c r="B124" s="23" t="str">
        <f>'3 priedo 1 lentele'!A124</f>
        <v>1.4.1.1.2</v>
      </c>
      <c r="C124" s="23" t="str">
        <f>'3 priedo 1 lentele'!B124</f>
        <v>R020017-450000-0001</v>
      </c>
      <c r="D124" s="23" t="str">
        <f>'3 priedo 1 lentele'!C124</f>
        <v>Visuomenės aplinkosauginį švietimą skatinančios infrastruktūros atnaujinimas Lietuvos zoologijos sode</v>
      </c>
      <c r="E124" s="23" t="str">
        <f>'3 priedo 1 lentele'!D124</f>
        <v>BĮ „Lietuvos zoologijos sodas“</v>
      </c>
      <c r="F124" s="23" t="str">
        <f>'3 priedo 1 lentele'!I124</f>
        <v xml:space="preserve">ITI </v>
      </c>
      <c r="G124" s="23">
        <f>'3 priedo 1 lentele'!J124</f>
        <v>0</v>
      </c>
      <c r="H124" s="23">
        <f>'3 priedo 1 lentele'!K124</f>
        <v>0</v>
      </c>
      <c r="I124" s="23"/>
      <c r="J124" s="104">
        <f>'3 priedo 1 lentele'!O124</f>
        <v>11584800</v>
      </c>
      <c r="K124" s="104">
        <f>'3 priedo 1 lentele'!P124</f>
        <v>9847080</v>
      </c>
      <c r="L124" s="104">
        <f>'3 priedo 1 lentele'!Q124</f>
        <v>1737720</v>
      </c>
      <c r="M124" s="104">
        <f>'3 priedo 1 lentele'!R124</f>
        <v>0</v>
      </c>
      <c r="N124" s="328"/>
      <c r="O124" s="328"/>
      <c r="P124" s="328"/>
      <c r="Q124" s="328"/>
      <c r="R124" s="328"/>
      <c r="S124" s="328"/>
      <c r="T124" s="328"/>
      <c r="U124" s="328"/>
      <c r="V124" s="316"/>
    </row>
    <row r="125" spans="2:22" ht="60" x14ac:dyDescent="0.25">
      <c r="B125" s="23" t="str">
        <f>'3 priedo 1 lentele'!A125</f>
        <v>1.4.1.1.3</v>
      </c>
      <c r="C125" s="23" t="str">
        <f>'3 priedo 1 lentele'!B125</f>
        <v>R023302-440000-0002</v>
      </c>
      <c r="D125" s="23" t="str">
        <f>'3 priedo 1 lentele'!C125</f>
        <v>Šv. Arkangelo Mykolo (Soboro) bažnyčios pritaikymas kultūrinei, turistinei ir socialinei edukacinei veiklai</v>
      </c>
      <c r="E125" s="23" t="str">
        <f>'3 priedo 1 lentele'!D125</f>
        <v>VšĮ „Soboro projektai“</v>
      </c>
      <c r="F125" s="23" t="str">
        <f>'3 priedo 1 lentele'!I125</f>
        <v xml:space="preserve">ITI </v>
      </c>
      <c r="G125" s="23">
        <f>'3 priedo 1 lentele'!J125</f>
        <v>0</v>
      </c>
      <c r="H125" s="23">
        <f>'3 priedo 1 lentele'!K125</f>
        <v>0</v>
      </c>
      <c r="I125" s="23" t="s">
        <v>2074</v>
      </c>
      <c r="J125" s="104">
        <f>'3 priedo 1 lentele'!O125</f>
        <v>1280767</v>
      </c>
      <c r="K125" s="104">
        <f>'3 priedo 1 lentele'!P125</f>
        <v>1021767</v>
      </c>
      <c r="L125" s="104">
        <f>'3 priedo 1 lentele'!Q125</f>
        <v>0</v>
      </c>
      <c r="M125" s="104">
        <f>'3 priedo 1 lentele'!R125</f>
        <v>259000</v>
      </c>
      <c r="N125" s="328">
        <v>1280767</v>
      </c>
      <c r="O125" s="328">
        <v>1021766.77</v>
      </c>
      <c r="P125" s="328">
        <v>0</v>
      </c>
      <c r="Q125" s="328">
        <v>259000.23</v>
      </c>
      <c r="R125" s="328"/>
      <c r="S125" s="328"/>
      <c r="T125" s="328"/>
      <c r="U125" s="328"/>
      <c r="V125" s="316"/>
    </row>
    <row r="126" spans="2:22" ht="72" x14ac:dyDescent="0.25">
      <c r="B126" s="23" t="str">
        <f>'3 priedo 1 lentele'!A126</f>
        <v>1.4.1.1.4</v>
      </c>
      <c r="C126" s="23" t="str">
        <f>'3 priedo 1 lentele'!B126</f>
        <v>R023302-440000-0003</v>
      </c>
      <c r="D126" s="23" t="str">
        <f>'3 priedo 1 lentele'!C126</f>
        <v>Kauno kino centro „Romuva“ (kultūros paveldo objekto) aktualizavimas, jį įveiklinant, optimizuojant ir keliant paslaugų kokybę</v>
      </c>
      <c r="E126" s="23" t="str">
        <f>'3 priedo 1 lentele'!D126</f>
        <v>Kauno kino centras „Romuva“</v>
      </c>
      <c r="F126" s="23" t="str">
        <f>'3 priedo 1 lentele'!I126</f>
        <v xml:space="preserve">ITI </v>
      </c>
      <c r="G126" s="23">
        <f>'3 priedo 1 lentele'!J126</f>
        <v>0</v>
      </c>
      <c r="H126" s="23">
        <f>'3 priedo 1 lentele'!K126</f>
        <v>0</v>
      </c>
      <c r="I126" s="23" t="s">
        <v>2074</v>
      </c>
      <c r="J126" s="104">
        <f>'3 priedo 1 lentele'!O126</f>
        <v>2322686.7199999997</v>
      </c>
      <c r="K126" s="104">
        <f>'3 priedo 1 lentele'!P126</f>
        <v>1021767</v>
      </c>
      <c r="L126" s="104">
        <f>'3 priedo 1 lentele'!Q126</f>
        <v>0</v>
      </c>
      <c r="M126" s="104">
        <f>'3 priedo 1 lentele'!R126</f>
        <v>1300919.72</v>
      </c>
      <c r="N126" s="328">
        <v>2322686.7199999997</v>
      </c>
      <c r="O126" s="328">
        <v>1021767</v>
      </c>
      <c r="P126" s="328">
        <v>0</v>
      </c>
      <c r="Q126" s="328">
        <v>1300919.72</v>
      </c>
      <c r="R126" s="328"/>
      <c r="S126" s="328"/>
      <c r="T126" s="328"/>
      <c r="U126" s="328"/>
      <c r="V126" s="316"/>
    </row>
    <row r="127" spans="2:22" ht="60" x14ac:dyDescent="0.25">
      <c r="B127" s="23" t="str">
        <f>'3 priedo 1 lentele'!A127</f>
        <v>1.4.1.1.5</v>
      </c>
      <c r="C127" s="23" t="str">
        <f>'3 priedo 1 lentele'!B127</f>
        <v>R023305-330000-0007</v>
      </c>
      <c r="D127" s="23" t="str">
        <f>'3 priedo 1 lentele'!C127</f>
        <v>Kauno kultūros centro „Tautos namai“ infrastruktūros pritaikymas vietos bendruomenės reikmėms</v>
      </c>
      <c r="E127" s="23" t="str">
        <f>'3 priedo 1 lentele'!D127</f>
        <v>Kauno kultūros centras „Tautos namai“</v>
      </c>
      <c r="F127" s="23" t="str">
        <f>'3 priedo 1 lentele'!I127</f>
        <v xml:space="preserve">ITI </v>
      </c>
      <c r="G127" s="23">
        <f>'3 priedo 1 lentele'!J127</f>
        <v>0</v>
      </c>
      <c r="H127" s="23">
        <f>'3 priedo 1 lentele'!K127</f>
        <v>0</v>
      </c>
      <c r="I127" s="23" t="s">
        <v>2074</v>
      </c>
      <c r="J127" s="104">
        <f>'3 priedo 1 lentele'!O127</f>
        <v>1471479</v>
      </c>
      <c r="K127" s="106">
        <f>'3 priedo 1 lentele'!P127</f>
        <v>1250757</v>
      </c>
      <c r="L127" s="106">
        <f>'3 priedo 1 lentele'!Q127</f>
        <v>0</v>
      </c>
      <c r="M127" s="106">
        <f>'3 priedo 1 lentele'!R127</f>
        <v>220722</v>
      </c>
      <c r="N127" s="328">
        <f>O127+P127+Q127</f>
        <v>1470849</v>
      </c>
      <c r="O127" s="331">
        <v>1250221</v>
      </c>
      <c r="P127" s="331">
        <v>0</v>
      </c>
      <c r="Q127" s="331">
        <v>220628</v>
      </c>
      <c r="R127" s="328"/>
      <c r="S127" s="331"/>
      <c r="T127" s="331"/>
      <c r="U127" s="331"/>
      <c r="V127" s="316"/>
    </row>
    <row r="128" spans="2:22" ht="72" x14ac:dyDescent="0.25">
      <c r="B128" s="23" t="str">
        <f>'3 priedo 1 lentele'!A128</f>
        <v>1.4.1.1.6</v>
      </c>
      <c r="C128" s="23" t="str">
        <f>'3 priedo 1 lentele'!B128</f>
        <v>R023305-330000-0008</v>
      </c>
      <c r="D128" s="23" t="str">
        <f>'3 priedo 1 lentele'!C128</f>
        <v>VšĮ „Girstučio“ kultūros ir sporto centro (Kovo 11-osios g. 26 Kaune) kultūrinei veiklai naudojamos dalies rekonstravimas</v>
      </c>
      <c r="E128" s="23" t="str">
        <f>'3 priedo 1 lentele'!D128</f>
        <v>VšĮ „Girstučio kultūros centras“</v>
      </c>
      <c r="F128" s="23" t="str">
        <f>'3 priedo 1 lentele'!I128</f>
        <v xml:space="preserve">ITI </v>
      </c>
      <c r="G128" s="23">
        <f>'3 priedo 1 lentele'!J128</f>
        <v>0</v>
      </c>
      <c r="H128" s="23">
        <f>'3 priedo 1 lentele'!K128</f>
        <v>0</v>
      </c>
      <c r="I128" s="23" t="s">
        <v>2074</v>
      </c>
      <c r="J128" s="104">
        <f>'3 priedo 1 lentele'!O128</f>
        <v>1312960.7000000002</v>
      </c>
      <c r="K128" s="106">
        <f>'3 priedo 1 lentele'!P128</f>
        <v>1116016.5900000001</v>
      </c>
      <c r="L128" s="106">
        <f>'3 priedo 1 lentele'!Q128</f>
        <v>0</v>
      </c>
      <c r="M128" s="106">
        <f>'3 priedo 1 lentele'!R128</f>
        <v>196944.11</v>
      </c>
      <c r="N128" s="328">
        <v>1312960.7000000002</v>
      </c>
      <c r="O128" s="331">
        <v>1116016.5900000001</v>
      </c>
      <c r="P128" s="331">
        <v>0</v>
      </c>
      <c r="Q128" s="331">
        <v>196944.11</v>
      </c>
      <c r="R128" s="328"/>
      <c r="S128" s="331"/>
      <c r="T128" s="331"/>
      <c r="U128" s="331"/>
      <c r="V128" s="316"/>
    </row>
    <row r="129" spans="2:22" ht="24" x14ac:dyDescent="0.25">
      <c r="B129" s="23" t="str">
        <f>'3 priedo 1 lentele'!A129</f>
        <v>1.4.1.1.7</v>
      </c>
      <c r="C129" s="23" t="str">
        <f>'3 priedo 1 lentele'!B129</f>
        <v>R029904-280000-0004</v>
      </c>
      <c r="D129" s="23" t="str">
        <f>'3 priedo 1 lentele'!C129</f>
        <v>Apžvalgos aikštelės Aleksote rekonstravimas</v>
      </c>
      <c r="E129" s="23" t="str">
        <f>'3 priedo 1 lentele'!D129</f>
        <v>KMSA</v>
      </c>
      <c r="F129" s="23" t="str">
        <f>'3 priedo 1 lentele'!I129</f>
        <v xml:space="preserve">ITI </v>
      </c>
      <c r="G129" s="23">
        <f>'3 priedo 1 lentele'!J129</f>
        <v>0</v>
      </c>
      <c r="H129" s="23">
        <f>'3 priedo 1 lentele'!K129</f>
        <v>0</v>
      </c>
      <c r="I129" s="23" t="s">
        <v>2074</v>
      </c>
      <c r="J129" s="104">
        <f>'3 priedo 1 lentele'!O129</f>
        <v>1089122</v>
      </c>
      <c r="K129" s="106">
        <f>'3 priedo 1 lentele'!P129</f>
        <v>861236.34</v>
      </c>
      <c r="L129" s="106">
        <f>'3 priedo 1 lentele'!Q129</f>
        <v>75992.259999999995</v>
      </c>
      <c r="M129" s="106">
        <f>'3 priedo 1 lentele'!R129</f>
        <v>151893.4</v>
      </c>
      <c r="N129" s="328">
        <f>O129+P129+Q129</f>
        <v>1023639.08</v>
      </c>
      <c r="O129" s="331">
        <v>861237.09</v>
      </c>
      <c r="P129" s="331">
        <v>75991.509999999995</v>
      </c>
      <c r="Q129" s="331">
        <v>86410.48</v>
      </c>
      <c r="R129" s="328"/>
      <c r="S129" s="331"/>
      <c r="T129" s="331"/>
      <c r="U129" s="331"/>
      <c r="V129" s="316"/>
    </row>
    <row r="130" spans="2:22" ht="36" x14ac:dyDescent="0.25">
      <c r="B130" s="23" t="str">
        <f>'3 priedo 1 lentele'!A130</f>
        <v>1.4.1.1.8</v>
      </c>
      <c r="C130" s="23" t="str">
        <f>'3 priedo 1 lentele'!B130</f>
        <v>R029904-280000-0005</v>
      </c>
      <c r="D130" s="23" t="str">
        <f>'3 priedo 1 lentele'!C130</f>
        <v>Kompleksiškas Kauko laiptų prie Aukštaičių gatvės zonos sutvarkymas</v>
      </c>
      <c r="E130" s="23" t="str">
        <f>'3 priedo 1 lentele'!D130</f>
        <v>KMSA</v>
      </c>
      <c r="F130" s="23" t="str">
        <f>'3 priedo 1 lentele'!I130</f>
        <v xml:space="preserve">ITI </v>
      </c>
      <c r="G130" s="23">
        <f>'3 priedo 1 lentele'!J130</f>
        <v>0</v>
      </c>
      <c r="H130" s="23">
        <f>'3 priedo 1 lentele'!K130</f>
        <v>0</v>
      </c>
      <c r="I130" s="23" t="s">
        <v>2074</v>
      </c>
      <c r="J130" s="104">
        <f>'3 priedo 1 lentele'!O130</f>
        <v>1473386</v>
      </c>
      <c r="K130" s="106">
        <f>'3 priedo 1 lentele'!P130</f>
        <v>1252378</v>
      </c>
      <c r="L130" s="106">
        <f>'3 priedo 1 lentele'!Q130</f>
        <v>110504</v>
      </c>
      <c r="M130" s="106">
        <f>'3 priedo 1 lentele'!R130</f>
        <v>110504</v>
      </c>
      <c r="N130" s="328">
        <f>O130+P130+Q130</f>
        <v>1473386.3199999998</v>
      </c>
      <c r="O130" s="331">
        <v>679909.94</v>
      </c>
      <c r="P130" s="331">
        <v>59992.06</v>
      </c>
      <c r="Q130" s="331">
        <v>733484.32</v>
      </c>
      <c r="R130" s="328"/>
      <c r="S130" s="331"/>
      <c r="T130" s="331"/>
      <c r="U130" s="331"/>
      <c r="V130" s="316"/>
    </row>
    <row r="131" spans="2:22" ht="84" x14ac:dyDescent="0.25">
      <c r="B131" s="23" t="str">
        <f>'3 priedo 1 lentele'!A131</f>
        <v>1.4.1.1.9</v>
      </c>
      <c r="C131" s="23" t="str">
        <f>'3 priedo 1 lentele'!B131</f>
        <v>R029904-280000-0006</v>
      </c>
      <c r="D131" s="23" t="str">
        <f>'3 priedo 1 lentele'!C131</f>
        <v>Marvelės upelio slėnio sutvarkymas, panaudojant teritorijos gamtinio karkaso ypatumus, siekiant netradicinių erdvių pritaikymo kultūros ir kt. reikmėms</v>
      </c>
      <c r="E131" s="23" t="str">
        <f>'3 priedo 1 lentele'!D131</f>
        <v>KMSA</v>
      </c>
      <c r="F131" s="23" t="str">
        <f>'3 priedo 1 lentele'!I131</f>
        <v xml:space="preserve">ITI </v>
      </c>
      <c r="G131" s="23">
        <f>'3 priedo 1 lentele'!J131</f>
        <v>0</v>
      </c>
      <c r="H131" s="23">
        <f>'3 priedo 1 lentele'!K131</f>
        <v>0</v>
      </c>
      <c r="I131" s="23" t="s">
        <v>2073</v>
      </c>
      <c r="J131" s="104">
        <f>'3 priedo 1 lentele'!O131</f>
        <v>226207.15999999997</v>
      </c>
      <c r="K131" s="106">
        <f>'3 priedo 1 lentele'!P131</f>
        <v>192276.08</v>
      </c>
      <c r="L131" s="106">
        <f>'3 priedo 1 lentele'!Q131</f>
        <v>16965.53</v>
      </c>
      <c r="M131" s="106">
        <f>'3 priedo 1 lentele'!R131</f>
        <v>16965.55</v>
      </c>
      <c r="N131" s="328">
        <f>O131+P131+Q131</f>
        <v>239584.84999999998</v>
      </c>
      <c r="O131" s="331">
        <v>203647.12</v>
      </c>
      <c r="P131" s="331">
        <v>17968.86</v>
      </c>
      <c r="Q131" s="331">
        <v>17968.87</v>
      </c>
      <c r="R131" s="328">
        <v>305264.25</v>
      </c>
      <c r="S131" s="331">
        <v>192276.08</v>
      </c>
      <c r="T131" s="331">
        <v>16965.53</v>
      </c>
      <c r="U131" s="331">
        <v>96022.64</v>
      </c>
      <c r="V131" s="316"/>
    </row>
    <row r="132" spans="2:22" ht="36" x14ac:dyDescent="0.25">
      <c r="B132" s="23" t="str">
        <f>'3 priedo 1 lentele'!A132</f>
        <v>1.4.1.1.10</v>
      </c>
      <c r="C132" s="23" t="str">
        <f>'3 priedo 1 lentele'!B132</f>
        <v>R023302-440000-0004</v>
      </c>
      <c r="D132" s="23" t="str">
        <f>'3 priedo 1 lentele'!C132</f>
        <v>Birštono savivaldybės kultūros paveldo objektų aktualizavimas</v>
      </c>
      <c r="E132" s="23" t="str">
        <f>'3 priedo 1 lentele'!D132</f>
        <v>BSA</v>
      </c>
      <c r="F132" s="23">
        <f>'3 priedo 1 lentele'!I132</f>
        <v>0</v>
      </c>
      <c r="G132" s="23">
        <f>'3 priedo 1 lentele'!J132</f>
        <v>0</v>
      </c>
      <c r="H132" s="23">
        <f>'3 priedo 1 lentele'!K132</f>
        <v>0</v>
      </c>
      <c r="I132" s="23" t="s">
        <v>2074</v>
      </c>
      <c r="J132" s="104">
        <f>'3 priedo 1 lentele'!O132</f>
        <v>107718.94</v>
      </c>
      <c r="K132" s="106">
        <f>'3 priedo 1 lentele'!P132</f>
        <v>80898.59</v>
      </c>
      <c r="L132" s="106">
        <f>'3 priedo 1 lentele'!Q132</f>
        <v>0</v>
      </c>
      <c r="M132" s="106">
        <f>'3 priedo 1 lentele'!R132</f>
        <v>26820.35</v>
      </c>
      <c r="N132" s="328">
        <v>107718.94</v>
      </c>
      <c r="O132" s="331">
        <v>80898.59</v>
      </c>
      <c r="P132" s="331">
        <v>0</v>
      </c>
      <c r="Q132" s="331">
        <v>26820.35</v>
      </c>
      <c r="R132" s="328"/>
      <c r="S132" s="331"/>
      <c r="T132" s="331"/>
      <c r="U132" s="331"/>
      <c r="V132" s="316"/>
    </row>
    <row r="133" spans="2:22" ht="48" x14ac:dyDescent="0.25">
      <c r="B133" s="23" t="str">
        <f>'3 priedo 1 lentele'!A133</f>
        <v>1.4.1.1.11</v>
      </c>
      <c r="C133" s="28" t="str">
        <f>'3 priedo 1 lentele'!B133</f>
        <v>R023302-440000-0005</v>
      </c>
      <c r="D133" s="28" t="str">
        <f>'3 priedo 1 lentele'!C133</f>
        <v>Žiežmarių sinagogos išsaugojimas ir pritaikymas visuomenės poreikiams</v>
      </c>
      <c r="E133" s="28" t="str">
        <f>'3 priedo 1 lentele'!D133</f>
        <v>KaiRSA</v>
      </c>
      <c r="F133" s="28">
        <f>'3 priedo 1 lentele'!I133</f>
        <v>0</v>
      </c>
      <c r="G133" s="28">
        <f>'3 priedo 1 lentele'!J133</f>
        <v>0</v>
      </c>
      <c r="H133" s="28">
        <f>'3 priedo 1 lentele'!K133</f>
        <v>0</v>
      </c>
      <c r="I133" s="28" t="s">
        <v>2073</v>
      </c>
      <c r="J133" s="104">
        <f>'3 priedo 1 lentele'!O133</f>
        <v>207906.16</v>
      </c>
      <c r="K133" s="106">
        <f>'3 priedo 1 lentele'!P133</f>
        <v>176720.23</v>
      </c>
      <c r="L133" s="106">
        <f>'3 priedo 1 lentele'!Q133</f>
        <v>0</v>
      </c>
      <c r="M133" s="106">
        <f>'3 priedo 1 lentele'!R133</f>
        <v>31185.93</v>
      </c>
      <c r="N133" s="328">
        <v>207906.16</v>
      </c>
      <c r="O133" s="331">
        <v>176720.23</v>
      </c>
      <c r="P133" s="331">
        <v>0</v>
      </c>
      <c r="Q133" s="331">
        <v>31185.93</v>
      </c>
      <c r="R133" s="328">
        <f>S133+T133+U133</f>
        <v>207903.29</v>
      </c>
      <c r="S133" s="331">
        <v>176717.79</v>
      </c>
      <c r="T133" s="331">
        <v>0</v>
      </c>
      <c r="U133" s="331">
        <v>31185.5</v>
      </c>
      <c r="V133" s="316" t="s">
        <v>2277</v>
      </c>
    </row>
    <row r="134" spans="2:22" ht="72" x14ac:dyDescent="0.25">
      <c r="B134" s="23" t="str">
        <f>'3 priedo 1 lentele'!A134</f>
        <v>1.4.1.1.12</v>
      </c>
      <c r="C134" s="37" t="str">
        <f>'3 priedo 1 lentele'!B134</f>
        <v>R023302-440000-0006</v>
      </c>
      <c r="D134" s="37" t="str">
        <f>'3 priedo 1 lentele'!C134</f>
        <v>Pasandravio istorinio draustinio – poeto Maironio tėviškės ir gimtinės pritaikymas kultūrinėms ir edukacinėms reikmėms</v>
      </c>
      <c r="E134" s="37" t="str">
        <f>'3 priedo 1 lentele'!D134</f>
        <v>Raseinių krašto istorijos muziejus</v>
      </c>
      <c r="F134" s="37">
        <f>'3 priedo 1 lentele'!I134</f>
        <v>0</v>
      </c>
      <c r="G134" s="37">
        <f>'3 priedo 1 lentele'!J134</f>
        <v>0</v>
      </c>
      <c r="H134" s="37">
        <f>'3 priedo 1 lentele'!K134</f>
        <v>0</v>
      </c>
      <c r="I134" s="37" t="s">
        <v>2074</v>
      </c>
      <c r="J134" s="104">
        <f>'3 priedo 1 lentele'!O134</f>
        <v>254108.18000000002</v>
      </c>
      <c r="K134" s="107">
        <f>'3 priedo 1 lentele'!P134</f>
        <v>215991.95</v>
      </c>
      <c r="L134" s="107">
        <f>'3 priedo 1 lentele'!Q134</f>
        <v>0</v>
      </c>
      <c r="M134" s="107">
        <f>'3 priedo 1 lentele'!R134</f>
        <v>38116.230000000003</v>
      </c>
      <c r="N134" s="328">
        <v>254108.18000000002</v>
      </c>
      <c r="O134" s="333">
        <v>215991.95</v>
      </c>
      <c r="P134" s="333">
        <v>0</v>
      </c>
      <c r="Q134" s="333">
        <v>38116.230000000003</v>
      </c>
      <c r="R134" s="328"/>
      <c r="S134" s="333"/>
      <c r="T134" s="333"/>
      <c r="U134" s="333"/>
      <c r="V134" s="330"/>
    </row>
    <row r="135" spans="2:22" ht="72" x14ac:dyDescent="0.25">
      <c r="B135" s="23" t="str">
        <f>'3 priedo 1 lentele'!A135</f>
        <v>1.4.1.1.13</v>
      </c>
      <c r="C135" s="37" t="str">
        <f>'3 priedo 1 lentele'!B135</f>
        <v>R023302-440000-0007</v>
      </c>
      <c r="D135" s="37" t="str">
        <f>'3 priedo 1 lentele'!C135</f>
        <v>Kėdainių Sinagogos (Smilgos g. 5A, Kėdainiai) kompleksiškas sutvarkymas, pritaikant kultūrinėms bei kitoms reikmėms</v>
      </c>
      <c r="E135" s="37" t="str">
        <f>'3 priedo 1 lentele'!D135</f>
        <v>KėRSA</v>
      </c>
      <c r="F135" s="37">
        <f>'3 priedo 1 lentele'!I135</f>
        <v>0</v>
      </c>
      <c r="G135" s="37">
        <f>'3 priedo 1 lentele'!J135</f>
        <v>0</v>
      </c>
      <c r="H135" s="37">
        <f>'3 priedo 1 lentele'!K135</f>
        <v>0</v>
      </c>
      <c r="I135" s="37" t="s">
        <v>2074</v>
      </c>
      <c r="J135" s="104">
        <f>'3 priedo 1 lentele'!O135</f>
        <v>283086.31</v>
      </c>
      <c r="K135" s="107">
        <f>'3 priedo 1 lentele'!P135</f>
        <v>240623.35</v>
      </c>
      <c r="L135" s="107">
        <f>'3 priedo 1 lentele'!Q135</f>
        <v>0</v>
      </c>
      <c r="M135" s="107">
        <f>'3 priedo 1 lentele'!R135</f>
        <v>42462.96</v>
      </c>
      <c r="N135" s="328">
        <v>283086.31</v>
      </c>
      <c r="O135" s="333">
        <v>240623.35</v>
      </c>
      <c r="P135" s="333">
        <v>0</v>
      </c>
      <c r="Q135" s="333">
        <v>42462.96</v>
      </c>
      <c r="R135" s="328"/>
      <c r="S135" s="333"/>
      <c r="T135" s="333"/>
      <c r="U135" s="333"/>
      <c r="V135" s="330"/>
    </row>
    <row r="136" spans="2:22" ht="36" x14ac:dyDescent="0.25">
      <c r="B136" s="244" t="str">
        <f>'3 priedo 1 lentele'!A136</f>
        <v>1.4.1.2.</v>
      </c>
      <c r="C136" s="244">
        <f>'3 priedo 1 lentele'!B136</f>
        <v>0</v>
      </c>
      <c r="D136" s="244" t="str">
        <f>'3 priedo 1 lentele'!C136</f>
        <v>Priemonė: Senamiesčių ir istorinių miesto dalių atnaujinimas</v>
      </c>
      <c r="E136" s="244">
        <f>'3 priedo 1 lentele'!D136</f>
        <v>0</v>
      </c>
      <c r="F136" s="244">
        <f>'3 priedo 1 lentele'!I136</f>
        <v>0</v>
      </c>
      <c r="G136" s="244">
        <f>'3 priedo 1 lentele'!J136</f>
        <v>0</v>
      </c>
      <c r="H136" s="244">
        <f>'3 priedo 1 lentele'!K136</f>
        <v>0</v>
      </c>
      <c r="I136" s="244"/>
      <c r="J136" s="254">
        <f>'3 priedo 1 lentele'!O136</f>
        <v>0</v>
      </c>
      <c r="K136" s="254">
        <f>'3 priedo 1 lentele'!P136</f>
        <v>0</v>
      </c>
      <c r="L136" s="254">
        <f>'3 priedo 1 lentele'!Q136</f>
        <v>0</v>
      </c>
      <c r="M136" s="254">
        <f>'3 priedo 1 lentele'!R136</f>
        <v>0</v>
      </c>
      <c r="N136" s="334"/>
      <c r="O136" s="334"/>
      <c r="P136" s="334"/>
      <c r="Q136" s="334"/>
      <c r="R136" s="334"/>
      <c r="S136" s="334"/>
      <c r="T136" s="334"/>
      <c r="U136" s="334"/>
      <c r="V136" s="321"/>
    </row>
    <row r="137" spans="2:22" ht="72" x14ac:dyDescent="0.25">
      <c r="B137" s="244" t="str">
        <f>'3 priedo 1 lentele'!A137</f>
        <v>1.4.1.3.</v>
      </c>
      <c r="C137" s="244">
        <f>'3 priedo 1 lentele'!B137</f>
        <v>0</v>
      </c>
      <c r="D137" s="244" t="str">
        <f>'3 priedo 1 lentele'!C137</f>
        <v>Priemonė: Vietinių, tradicinių amatų atgaivinimas ir vystymas bei panaudojimas turizmo plėtrai</v>
      </c>
      <c r="E137" s="244">
        <f>'3 priedo 1 lentele'!D137</f>
        <v>0</v>
      </c>
      <c r="F137" s="244">
        <f>'3 priedo 1 lentele'!I137</f>
        <v>0</v>
      </c>
      <c r="G137" s="244">
        <f>'3 priedo 1 lentele'!J137</f>
        <v>0</v>
      </c>
      <c r="H137" s="244">
        <f>'3 priedo 1 lentele'!K137</f>
        <v>0</v>
      </c>
      <c r="I137" s="244"/>
      <c r="J137" s="254">
        <f>'3 priedo 1 lentele'!O137</f>
        <v>0</v>
      </c>
      <c r="K137" s="254">
        <f>'3 priedo 1 lentele'!P137</f>
        <v>0</v>
      </c>
      <c r="L137" s="254">
        <f>'3 priedo 1 lentele'!Q137</f>
        <v>0</v>
      </c>
      <c r="M137" s="254">
        <f>'3 priedo 1 lentele'!R137</f>
        <v>0</v>
      </c>
      <c r="N137" s="334"/>
      <c r="O137" s="334"/>
      <c r="P137" s="334"/>
      <c r="Q137" s="334"/>
      <c r="R137" s="334"/>
      <c r="S137" s="334"/>
      <c r="T137" s="334"/>
      <c r="U137" s="334"/>
      <c r="V137" s="321"/>
    </row>
    <row r="138" spans="2:22" ht="72" x14ac:dyDescent="0.25">
      <c r="B138" s="244" t="str">
        <f>'3 priedo 1 lentele'!A138</f>
        <v>1.4.1.4.</v>
      </c>
      <c r="C138" s="244">
        <f>'3 priedo 1 lentele'!B138</f>
        <v>0</v>
      </c>
      <c r="D138" s="244" t="str">
        <f>'3 priedo 1 lentele'!C138</f>
        <v>Priemonė: Kultūrinio, piligriminio, sveikatos, dalykinio ir aktyvaus poilsio turizmo infrastruktūros ir paslaugų plėtra</v>
      </c>
      <c r="E138" s="244">
        <f>'3 priedo 1 lentele'!D138</f>
        <v>0</v>
      </c>
      <c r="F138" s="244">
        <f>'3 priedo 1 lentele'!I138</f>
        <v>0</v>
      </c>
      <c r="G138" s="244">
        <f>'3 priedo 1 lentele'!J138</f>
        <v>0</v>
      </c>
      <c r="H138" s="244">
        <f>'3 priedo 1 lentele'!K138</f>
        <v>0</v>
      </c>
      <c r="I138" s="244"/>
      <c r="J138" s="249">
        <f>'3 priedo 1 lentele'!O138</f>
        <v>28029307.899999999</v>
      </c>
      <c r="K138" s="249">
        <f>'3 priedo 1 lentele'!P138</f>
        <v>19973050.75</v>
      </c>
      <c r="L138" s="249">
        <f>'3 priedo 1 lentele'!Q138</f>
        <v>1762328.1</v>
      </c>
      <c r="M138" s="249">
        <f>'3 priedo 1 lentele'!R138</f>
        <v>6293929.0499999998</v>
      </c>
      <c r="N138" s="315">
        <f>SUM(N139:N142)</f>
        <v>27015703.149999999</v>
      </c>
      <c r="O138" s="315">
        <f t="shared" ref="O138:V138" si="25">SUM(O139:O142)</f>
        <v>15259335.67</v>
      </c>
      <c r="P138" s="315">
        <f t="shared" si="25"/>
        <v>1346412.33</v>
      </c>
      <c r="Q138" s="315">
        <f t="shared" si="25"/>
        <v>10409955.15</v>
      </c>
      <c r="R138" s="315">
        <f t="shared" si="25"/>
        <v>0</v>
      </c>
      <c r="S138" s="315">
        <f t="shared" si="25"/>
        <v>0</v>
      </c>
      <c r="T138" s="315">
        <f t="shared" si="25"/>
        <v>0</v>
      </c>
      <c r="U138" s="315">
        <f t="shared" si="25"/>
        <v>0</v>
      </c>
      <c r="V138" s="315">
        <f t="shared" si="25"/>
        <v>0</v>
      </c>
    </row>
    <row r="139" spans="2:22" ht="48" x14ac:dyDescent="0.25">
      <c r="B139" s="46" t="str">
        <f>'3 priedo 1 lentele'!A139</f>
        <v>1.4.1.4.1</v>
      </c>
      <c r="C139" s="23" t="str">
        <f>'3 priedo 1 lentele'!B139</f>
        <v>R029904-320000-0007</v>
      </c>
      <c r="D139" s="23" t="str">
        <f>'3 priedo 1 lentele'!C139</f>
        <v xml:space="preserve">Kauno sporto halės išvystymas į daugiafunkcį centrą visuomenės poreikiams </v>
      </c>
      <c r="E139" s="23" t="str">
        <f>'3 priedo 1 lentele'!D139</f>
        <v>KMSA</v>
      </c>
      <c r="F139" s="23" t="str">
        <f>'3 priedo 1 lentele'!I139</f>
        <v xml:space="preserve">ITI </v>
      </c>
      <c r="G139" s="23">
        <f>'3 priedo 1 lentele'!J139</f>
        <v>0</v>
      </c>
      <c r="H139" s="23">
        <f>'3 priedo 1 lentele'!K139</f>
        <v>0</v>
      </c>
      <c r="I139" s="23" t="s">
        <v>2074</v>
      </c>
      <c r="J139" s="104">
        <f>'3 priedo 1 lentele'!O139</f>
        <v>9522599.3300000001</v>
      </c>
      <c r="K139" s="106">
        <f>'3 priedo 1 lentele'!P139</f>
        <v>7263715.0800000001</v>
      </c>
      <c r="L139" s="106">
        <f>'3 priedo 1 lentele'!Q139</f>
        <v>640915.77</v>
      </c>
      <c r="M139" s="106">
        <f>'3 priedo 1 lentele'!R139</f>
        <v>1617968.48</v>
      </c>
      <c r="N139" s="328">
        <f>O139+P139+Q139</f>
        <v>8545544.0600000005</v>
      </c>
      <c r="O139" s="331">
        <v>4250000</v>
      </c>
      <c r="P139" s="331">
        <v>375000</v>
      </c>
      <c r="Q139" s="331">
        <v>3920544.06</v>
      </c>
      <c r="R139" s="328"/>
      <c r="S139" s="331"/>
      <c r="T139" s="331"/>
      <c r="U139" s="331"/>
      <c r="V139" s="316"/>
    </row>
    <row r="140" spans="2:22" ht="60" x14ac:dyDescent="0.25">
      <c r="B140" s="46" t="str">
        <f>'3 priedo 1 lentele'!A140</f>
        <v>1.4.1.4.2</v>
      </c>
      <c r="C140" s="23" t="str">
        <f>'3 priedo 1 lentele'!B140</f>
        <v>R029904-290000-2000</v>
      </c>
      <c r="D140" s="23" t="str">
        <f>'3 priedo 1 lentele'!C140</f>
        <v>Kompleksiškas Ąžuolyno parke esančios infrastuktūros sutvarkymas, pritaikant ją visuomenės poreikiams</v>
      </c>
      <c r="E140" s="23" t="str">
        <f>'3 priedo 1 lentele'!D140</f>
        <v>KMSA</v>
      </c>
      <c r="F140" s="23" t="str">
        <f>'3 priedo 1 lentele'!I140</f>
        <v xml:space="preserve">ITI </v>
      </c>
      <c r="G140" s="23">
        <f>'3 priedo 1 lentele'!J140</f>
        <v>0</v>
      </c>
      <c r="H140" s="23">
        <f>'3 priedo 1 lentele'!K140</f>
        <v>0</v>
      </c>
      <c r="I140" s="500" t="s">
        <v>2074</v>
      </c>
      <c r="J140" s="104">
        <f>'3 priedo 1 lentele'!O140</f>
        <v>6978300</v>
      </c>
      <c r="K140" s="106">
        <f>'3 priedo 1 lentele'!P140</f>
        <v>4250000</v>
      </c>
      <c r="L140" s="106">
        <f>'3 priedo 1 lentele'!Q140</f>
        <v>375000</v>
      </c>
      <c r="M140" s="106">
        <f>'3 priedo 1 lentele'!R140</f>
        <v>2353300</v>
      </c>
      <c r="N140" s="328">
        <f>O140+P140+Q140</f>
        <v>6974731.1200000001</v>
      </c>
      <c r="O140" s="331">
        <v>2550000</v>
      </c>
      <c r="P140" s="331">
        <v>225000</v>
      </c>
      <c r="Q140" s="331">
        <v>4199731.12</v>
      </c>
      <c r="R140" s="328"/>
      <c r="S140" s="331"/>
      <c r="T140" s="331"/>
      <c r="U140" s="331"/>
      <c r="V140" s="316"/>
    </row>
    <row r="141" spans="2:22" ht="60" x14ac:dyDescent="0.25">
      <c r="B141" s="46" t="str">
        <f>'3 priedo 1 lentele'!A141</f>
        <v>1.4.1.4.3</v>
      </c>
      <c r="C141" s="23" t="str">
        <f>'3 priedo 1 lentele'!B141</f>
        <v>R029904-290000-4000</v>
      </c>
      <c r="D141" s="23" t="str">
        <f>'3 priedo 1 lentele'!C141</f>
        <v>Nemuno salos išvystymas į multifunkcinį sveikatinimo ir kultūros kompleksą pritaikant jį visuomenės poreikiams</v>
      </c>
      <c r="E141" s="23" t="str">
        <f>'3 priedo 1 lentele'!D141</f>
        <v>KMSA</v>
      </c>
      <c r="F141" s="23" t="str">
        <f>'3 priedo 1 lentele'!I141</f>
        <v xml:space="preserve">ITI </v>
      </c>
      <c r="G141" s="23">
        <f>'3 priedo 1 lentele'!J141</f>
        <v>0</v>
      </c>
      <c r="H141" s="23">
        <f>'3 priedo 1 lentele'!K141</f>
        <v>0</v>
      </c>
      <c r="I141" s="23" t="s">
        <v>2074</v>
      </c>
      <c r="J141" s="104">
        <f>'3 priedo 1 lentele'!O141</f>
        <v>3296584.57</v>
      </c>
      <c r="K141" s="106">
        <f>'3 priedo 1 lentele'!P141</f>
        <v>2530215.67</v>
      </c>
      <c r="L141" s="106">
        <f>'3 priedo 1 lentele'!Q141</f>
        <v>223254.33</v>
      </c>
      <c r="M141" s="106">
        <f>'3 priedo 1 lentele'!R141</f>
        <v>543114.56999999995</v>
      </c>
      <c r="N141" s="328">
        <f>O141+P141+Q141</f>
        <v>3279919.07</v>
      </c>
      <c r="O141" s="331">
        <v>2530215.67</v>
      </c>
      <c r="P141" s="331">
        <v>223254.33</v>
      </c>
      <c r="Q141" s="331">
        <v>526449.06999999995</v>
      </c>
      <c r="R141" s="328"/>
      <c r="S141" s="331"/>
      <c r="T141" s="331"/>
      <c r="U141" s="331"/>
      <c r="V141" s="316"/>
    </row>
    <row r="142" spans="2:22" ht="84" x14ac:dyDescent="0.25">
      <c r="B142" s="46" t="str">
        <f>'3 priedo 1 lentele'!A142</f>
        <v>1.4.1.4.4</v>
      </c>
      <c r="C142" s="23" t="str">
        <f>'3 priedo 1 lentele'!B142</f>
        <v>R029904-290000-3000</v>
      </c>
      <c r="D142" s="23" t="str">
        <f>'3 priedo 1 lentele'!C142</f>
        <v>Teritorijos prie daugiafunkcio S. Dariaus ir S. Girėno  sveikatinimo, kultūros ir užimtumo centro, Sporto halės, Sporto g. ir jos prieigų sutvarkymas</v>
      </c>
      <c r="E142" s="23" t="str">
        <f>'3 priedo 1 lentele'!D142</f>
        <v>KMSA</v>
      </c>
      <c r="F142" s="23" t="str">
        <f>'3 priedo 1 lentele'!I142</f>
        <v xml:space="preserve">ITI </v>
      </c>
      <c r="G142" s="23">
        <f>'3 priedo 1 lentele'!J142</f>
        <v>0</v>
      </c>
      <c r="H142" s="23">
        <f>'3 priedo 1 lentele'!K142</f>
        <v>0</v>
      </c>
      <c r="I142" s="23" t="s">
        <v>2074</v>
      </c>
      <c r="J142" s="104">
        <f>'3 priedo 1 lentele'!O142</f>
        <v>8231824</v>
      </c>
      <c r="K142" s="106">
        <f>'3 priedo 1 lentele'!P142</f>
        <v>5929120</v>
      </c>
      <c r="L142" s="106">
        <f>'3 priedo 1 lentele'!Q142</f>
        <v>523158</v>
      </c>
      <c r="M142" s="106">
        <f>'3 priedo 1 lentele'!R142</f>
        <v>1779546</v>
      </c>
      <c r="N142" s="328">
        <f>O142+P142+Q142</f>
        <v>8215508.9000000004</v>
      </c>
      <c r="O142" s="331">
        <v>5929120</v>
      </c>
      <c r="P142" s="331">
        <v>523158</v>
      </c>
      <c r="Q142" s="331">
        <v>1763230.9</v>
      </c>
      <c r="R142" s="328"/>
      <c r="S142" s="331"/>
      <c r="T142" s="331"/>
      <c r="U142" s="331"/>
      <c r="V142" s="316"/>
    </row>
    <row r="143" spans="2:22" ht="48" x14ac:dyDescent="0.25">
      <c r="B143" s="46" t="str">
        <f>'3 priedo 1 lentele'!A143</f>
        <v>1.4.1.4.5</v>
      </c>
      <c r="C143" s="23" t="str">
        <f>'3 priedo 1 lentele'!B143</f>
        <v>R029904-320000-9001</v>
      </c>
      <c r="D143" s="23" t="str">
        <f>'3 priedo 1 lentele'!C143</f>
        <v>Daugiafunkcio sveikatinimo ir laisvalaikio centro įkūrimas Nemuno saloje</v>
      </c>
      <c r="E143" s="23" t="str">
        <f>'3 priedo 1 lentele'!D143</f>
        <v>KMSA</v>
      </c>
      <c r="F143" s="23" t="str">
        <f>'3 priedo 1 lentele'!I143</f>
        <v xml:space="preserve">ITI </v>
      </c>
      <c r="G143" s="23">
        <f>'3 priedo 1 lentele'!J143</f>
        <v>0</v>
      </c>
      <c r="H143" s="23">
        <f>'3 priedo 1 lentele'!K143</f>
        <v>0</v>
      </c>
      <c r="I143" s="23"/>
      <c r="J143" s="104">
        <f>'3 priedo 1 lentele'!O143</f>
        <v>28000000</v>
      </c>
      <c r="K143" s="106">
        <f>'3 priedo 1 lentele'!P143</f>
        <v>0</v>
      </c>
      <c r="L143" s="106">
        <f>'3 priedo 1 lentele'!Q143</f>
        <v>0</v>
      </c>
      <c r="M143" s="106">
        <f>'3 priedo 1 lentele'!R143</f>
        <v>28000000</v>
      </c>
      <c r="N143" s="328"/>
      <c r="O143" s="331"/>
      <c r="P143" s="331"/>
      <c r="Q143" s="331"/>
      <c r="R143" s="328"/>
      <c r="S143" s="331"/>
      <c r="T143" s="331"/>
      <c r="U143" s="331"/>
      <c r="V143" s="316"/>
    </row>
    <row r="144" spans="2:22" ht="60" x14ac:dyDescent="0.25">
      <c r="B144" s="212" t="str">
        <f>'3 priedo 1 lentele'!A144</f>
        <v>1.4.2</v>
      </c>
      <c r="C144" s="212">
        <f>'3 priedo 1 lentele'!B144</f>
        <v>0</v>
      </c>
      <c r="D144" s="212" t="str">
        <f>'3 priedo 1 lentele'!C144</f>
        <v>Uždavinys: Diegti ir plėtoti turizmo informacinę sistemą ir aktyviai vykdyti rinkodarą</v>
      </c>
      <c r="E144" s="212">
        <f>'3 priedo 1 lentele'!D144</f>
        <v>0</v>
      </c>
      <c r="F144" s="212">
        <f>'3 priedo 1 lentele'!I144</f>
        <v>0</v>
      </c>
      <c r="G144" s="212">
        <f>'3 priedo 1 lentele'!J144</f>
        <v>0</v>
      </c>
      <c r="H144" s="212">
        <f>'3 priedo 1 lentele'!K144</f>
        <v>0</v>
      </c>
      <c r="I144" s="212"/>
      <c r="J144" s="235">
        <f>'3 priedo 1 lentele'!O144</f>
        <v>970019.66999999993</v>
      </c>
      <c r="K144" s="235">
        <f>'3 priedo 1 lentele'!P144</f>
        <v>823522.94</v>
      </c>
      <c r="L144" s="235">
        <f>'3 priedo 1 lentele'!Q144</f>
        <v>0</v>
      </c>
      <c r="M144" s="235">
        <f>'3 priedo 1 lentele'!R144</f>
        <v>146496.72999999998</v>
      </c>
      <c r="N144" s="311">
        <f>N145+N146+N150+N151</f>
        <v>970019.66999999993</v>
      </c>
      <c r="O144" s="311">
        <f t="shared" ref="O144:V144" si="26">O145+O146+O150+O151</f>
        <v>823522.94</v>
      </c>
      <c r="P144" s="311">
        <f t="shared" si="26"/>
        <v>0</v>
      </c>
      <c r="Q144" s="311">
        <f t="shared" si="26"/>
        <v>146496.72999999998</v>
      </c>
      <c r="R144" s="311">
        <f t="shared" si="26"/>
        <v>0</v>
      </c>
      <c r="S144" s="311">
        <f t="shared" si="26"/>
        <v>0</v>
      </c>
      <c r="T144" s="311">
        <f t="shared" si="26"/>
        <v>0</v>
      </c>
      <c r="U144" s="311">
        <f t="shared" si="26"/>
        <v>0</v>
      </c>
      <c r="V144" s="311">
        <f t="shared" si="26"/>
        <v>0</v>
      </c>
    </row>
    <row r="145" spans="2:22" ht="36" x14ac:dyDescent="0.25">
      <c r="B145" s="255" t="str">
        <f>'3 priedo 1 lentele'!A145</f>
        <v>1.4.2.1.</v>
      </c>
      <c r="C145" s="244">
        <f>'3 priedo 1 lentele'!B145</f>
        <v>0</v>
      </c>
      <c r="D145" s="244" t="str">
        <f>'3 priedo 1 lentele'!C145</f>
        <v>Priemonė: Tematinių ir proginių renginių organizavimas</v>
      </c>
      <c r="E145" s="244">
        <f>'3 priedo 1 lentele'!D145</f>
        <v>0</v>
      </c>
      <c r="F145" s="244">
        <f>'3 priedo 1 lentele'!I145</f>
        <v>0</v>
      </c>
      <c r="G145" s="244">
        <f>'3 priedo 1 lentele'!J145</f>
        <v>0</v>
      </c>
      <c r="H145" s="244">
        <f>'3 priedo 1 lentele'!K145</f>
        <v>0</v>
      </c>
      <c r="I145" s="244"/>
      <c r="J145" s="254">
        <f>'3 priedo 1 lentele'!O145</f>
        <v>0</v>
      </c>
      <c r="K145" s="254">
        <f>'3 priedo 1 lentele'!P145</f>
        <v>0</v>
      </c>
      <c r="L145" s="254">
        <f>'3 priedo 1 lentele'!Q145</f>
        <v>0</v>
      </c>
      <c r="M145" s="254">
        <f>'3 priedo 1 lentele'!R145</f>
        <v>0</v>
      </c>
      <c r="N145" s="334"/>
      <c r="O145" s="334"/>
      <c r="P145" s="334"/>
      <c r="Q145" s="334"/>
      <c r="R145" s="334"/>
      <c r="S145" s="334"/>
      <c r="T145" s="334"/>
      <c r="U145" s="334"/>
      <c r="V145" s="321"/>
    </row>
    <row r="146" spans="2:22" ht="72" x14ac:dyDescent="0.25">
      <c r="B146" s="255" t="str">
        <f>'3 priedo 1 lentele'!A146</f>
        <v>1.4.2.2.</v>
      </c>
      <c r="C146" s="244">
        <f>'3 priedo 1 lentele'!B146</f>
        <v>0</v>
      </c>
      <c r="D146" s="244" t="str">
        <f>'3 priedo 1 lentele'!C146</f>
        <v>Priemonė: Turizmo informacijos ir rinkodaros paslaugų kūrimas ir įgyvendinimas bei tyrimai</v>
      </c>
      <c r="E146" s="244">
        <f>'3 priedo 1 lentele'!D146</f>
        <v>0</v>
      </c>
      <c r="F146" s="244">
        <f>'3 priedo 1 lentele'!I146</f>
        <v>0</v>
      </c>
      <c r="G146" s="244">
        <f>'3 priedo 1 lentele'!J146</f>
        <v>0</v>
      </c>
      <c r="H146" s="244">
        <f>'3 priedo 1 lentele'!K146</f>
        <v>0</v>
      </c>
      <c r="I146" s="244"/>
      <c r="J146" s="249">
        <f>'3 priedo 1 lentele'!O146</f>
        <v>970019.66999999993</v>
      </c>
      <c r="K146" s="249">
        <f>'3 priedo 1 lentele'!P146</f>
        <v>823522.94</v>
      </c>
      <c r="L146" s="249">
        <f>'3 priedo 1 lentele'!Q146</f>
        <v>0</v>
      </c>
      <c r="M146" s="249">
        <f>'3 priedo 1 lentele'!R146</f>
        <v>146496.72999999998</v>
      </c>
      <c r="N146" s="315">
        <f>SUM(N147:N149)</f>
        <v>970019.66999999993</v>
      </c>
      <c r="O146" s="315">
        <f t="shared" ref="O146:V146" si="27">SUM(O147:O149)</f>
        <v>823522.94</v>
      </c>
      <c r="P146" s="315">
        <f t="shared" si="27"/>
        <v>0</v>
      </c>
      <c r="Q146" s="315">
        <f t="shared" si="27"/>
        <v>146496.72999999998</v>
      </c>
      <c r="R146" s="315">
        <f t="shared" si="27"/>
        <v>0</v>
      </c>
      <c r="S146" s="315">
        <f t="shared" si="27"/>
        <v>0</v>
      </c>
      <c r="T146" s="315">
        <f t="shared" si="27"/>
        <v>0</v>
      </c>
      <c r="U146" s="315">
        <f t="shared" si="27"/>
        <v>0</v>
      </c>
      <c r="V146" s="315">
        <f t="shared" si="27"/>
        <v>0</v>
      </c>
    </row>
    <row r="147" spans="2:22" ht="72" x14ac:dyDescent="0.25">
      <c r="B147" s="55" t="str">
        <f>'3 priedo 1 lentele'!A147</f>
        <v>1.4.2.2.1</v>
      </c>
      <c r="C147" s="58" t="str">
        <f>'3 priedo 1 lentele'!B147</f>
        <v>R028821-420000-0001</v>
      </c>
      <c r="D147" s="58" t="str">
        <f>'3 priedo 1 lentele'!C147</f>
        <v>Jonavos, Kėdainių ir Raseinių rajonų savivaldybes jungiančių trasų ir turizmo maršrutų informacinės infrastruktūros plėtra</v>
      </c>
      <c r="E147" s="58" t="str">
        <f>'3 priedo 1 lentele'!D147</f>
        <v>KėRSA</v>
      </c>
      <c r="F147" s="58">
        <f>'3 priedo 1 lentele'!I147</f>
        <v>0</v>
      </c>
      <c r="G147" s="58">
        <f>'3 priedo 1 lentele'!J147</f>
        <v>0</v>
      </c>
      <c r="H147" s="58">
        <f>'3 priedo 1 lentele'!K147</f>
        <v>0</v>
      </c>
      <c r="I147" s="58" t="s">
        <v>2074</v>
      </c>
      <c r="J147" s="111">
        <f>'3 priedo 1 lentele'!O147</f>
        <v>318071.64</v>
      </c>
      <c r="K147" s="111">
        <f>'3 priedo 1 lentele'!P147</f>
        <v>270360.89</v>
      </c>
      <c r="L147" s="111">
        <f>'3 priedo 1 lentele'!Q147</f>
        <v>0</v>
      </c>
      <c r="M147" s="111">
        <f>'3 priedo 1 lentele'!R147</f>
        <v>47710.75</v>
      </c>
      <c r="N147" s="336">
        <v>318071.64</v>
      </c>
      <c r="O147" s="336">
        <v>270360.89</v>
      </c>
      <c r="P147" s="336">
        <v>0</v>
      </c>
      <c r="Q147" s="336">
        <v>47710.75</v>
      </c>
      <c r="R147" s="336"/>
      <c r="S147" s="336"/>
      <c r="T147" s="336"/>
      <c r="U147" s="336"/>
      <c r="V147" s="335"/>
    </row>
    <row r="148" spans="2:22" ht="72" x14ac:dyDescent="0.25">
      <c r="B148" s="55" t="str">
        <f>'3 priedo 1 lentele'!A148</f>
        <v>1.4.2.2.2</v>
      </c>
      <c r="C148" s="23" t="str">
        <f>'3 priedo 1 lentele'!B148</f>
        <v>R028821-420000-0002</v>
      </c>
      <c r="D148" s="23" t="str">
        <f>'3 priedo 1 lentele'!C148</f>
        <v>Birštono, Kaišiadorių rajono ir Prienų rajono savivaldybes jungiančių turizmo trasų ir turizmo maršrutų informacinės infrastruktūros plėtra</v>
      </c>
      <c r="E148" s="23" t="str">
        <f>'3 priedo 1 lentele'!D148</f>
        <v>KaiRSA</v>
      </c>
      <c r="F148" s="23">
        <f>'3 priedo 1 lentele'!I148</f>
        <v>0</v>
      </c>
      <c r="G148" s="23">
        <f>'3 priedo 1 lentele'!J148</f>
        <v>0</v>
      </c>
      <c r="H148" s="23">
        <f>'3 priedo 1 lentele'!K148</f>
        <v>0</v>
      </c>
      <c r="I148" s="23" t="s">
        <v>2074</v>
      </c>
      <c r="J148" s="111">
        <f>'3 priedo 1 lentele'!O148</f>
        <v>207290.72</v>
      </c>
      <c r="K148" s="104">
        <f>'3 priedo 1 lentele'!P148</f>
        <v>176197.1</v>
      </c>
      <c r="L148" s="104">
        <f>'3 priedo 1 lentele'!Q148</f>
        <v>0</v>
      </c>
      <c r="M148" s="111">
        <f>'3 priedo 1 lentele'!R148</f>
        <v>31093.62</v>
      </c>
      <c r="N148" s="336">
        <f>O148+P148+Q148</f>
        <v>207290.72</v>
      </c>
      <c r="O148" s="328">
        <v>176197.1</v>
      </c>
      <c r="P148" s="328">
        <v>0</v>
      </c>
      <c r="Q148" s="336">
        <v>31093.62</v>
      </c>
      <c r="R148" s="336"/>
      <c r="S148" s="328"/>
      <c r="T148" s="328"/>
      <c r="U148" s="336"/>
      <c r="V148" s="316"/>
    </row>
    <row r="149" spans="2:22" ht="60" x14ac:dyDescent="0.25">
      <c r="B149" s="55" t="str">
        <f>'3 priedo 1 lentele'!A149</f>
        <v>1.4.2.2.3</v>
      </c>
      <c r="C149" s="23" t="str">
        <f>'3 priedo 1 lentele'!B149</f>
        <v>R028821-420000-0003</v>
      </c>
      <c r="D149" s="23" t="str">
        <f>'3 priedo 1 lentele'!C149</f>
        <v>Kauno miesto ir rajono savivaldybes jungiančių turizmo trasų ir turizmo maršrutų informacinės infrastruktūros plėtra</v>
      </c>
      <c r="E149" s="23" t="str">
        <f>'3 priedo 1 lentele'!D149</f>
        <v>KauRSA</v>
      </c>
      <c r="F149" s="23">
        <f>'3 priedo 1 lentele'!I149</f>
        <v>0</v>
      </c>
      <c r="G149" s="23">
        <f>'3 priedo 1 lentele'!J149</f>
        <v>0</v>
      </c>
      <c r="H149" s="23">
        <f>'3 priedo 1 lentele'!K149</f>
        <v>0</v>
      </c>
      <c r="I149" s="23" t="s">
        <v>2074</v>
      </c>
      <c r="J149" s="111">
        <f>'3 priedo 1 lentele'!O149</f>
        <v>444657.31</v>
      </c>
      <c r="K149" s="104">
        <f>'3 priedo 1 lentele'!P149</f>
        <v>376964.95</v>
      </c>
      <c r="L149" s="104">
        <f>'3 priedo 1 lentele'!Q149</f>
        <v>0</v>
      </c>
      <c r="M149" s="104">
        <f>'3 priedo 1 lentele'!R149</f>
        <v>67692.36</v>
      </c>
      <c r="N149" s="336">
        <v>444657.31</v>
      </c>
      <c r="O149" s="328">
        <v>376964.95</v>
      </c>
      <c r="P149" s="328">
        <v>0</v>
      </c>
      <c r="Q149" s="328">
        <v>67692.36</v>
      </c>
      <c r="R149" s="336"/>
      <c r="S149" s="328"/>
      <c r="T149" s="328"/>
      <c r="U149" s="328"/>
      <c r="V149" s="316"/>
    </row>
    <row r="150" spans="2:22" ht="36" x14ac:dyDescent="0.25">
      <c r="B150" s="255" t="str">
        <f>'3 priedo 1 lentele'!A150</f>
        <v>1.4.2.3.</v>
      </c>
      <c r="C150" s="244">
        <f>'3 priedo 1 lentele'!B150</f>
        <v>0</v>
      </c>
      <c r="D150" s="244" t="str">
        <f>'3 priedo 1 lentele'!C150</f>
        <v>Priemonė: Naujų turizmo paslaugų sukūrimas ir sklaida</v>
      </c>
      <c r="E150" s="244">
        <f>'3 priedo 1 lentele'!D150</f>
        <v>0</v>
      </c>
      <c r="F150" s="244">
        <f>'3 priedo 1 lentele'!I150</f>
        <v>0</v>
      </c>
      <c r="G150" s="244">
        <f>'3 priedo 1 lentele'!J150</f>
        <v>0</v>
      </c>
      <c r="H150" s="244">
        <f>'3 priedo 1 lentele'!K150</f>
        <v>0</v>
      </c>
      <c r="I150" s="244"/>
      <c r="J150" s="254">
        <f>'3 priedo 1 lentele'!O150</f>
        <v>0</v>
      </c>
      <c r="K150" s="254">
        <f>'3 priedo 1 lentele'!P150</f>
        <v>0</v>
      </c>
      <c r="L150" s="254">
        <f>'3 priedo 1 lentele'!Q150</f>
        <v>0</v>
      </c>
      <c r="M150" s="254">
        <f>'3 priedo 1 lentele'!R150</f>
        <v>0</v>
      </c>
      <c r="N150" s="334"/>
      <c r="O150" s="334"/>
      <c r="P150" s="334"/>
      <c r="Q150" s="334"/>
      <c r="R150" s="334"/>
      <c r="S150" s="334"/>
      <c r="T150" s="334"/>
      <c r="U150" s="334"/>
      <c r="V150" s="321"/>
    </row>
    <row r="151" spans="2:22" ht="48" x14ac:dyDescent="0.25">
      <c r="B151" s="255" t="str">
        <f>'3 priedo 1 lentele'!A151</f>
        <v>1.4.2.4.</v>
      </c>
      <c r="C151" s="244">
        <f>'3 priedo 1 lentele'!B151</f>
        <v>0</v>
      </c>
      <c r="D151" s="244" t="str">
        <f>'3 priedo 1 lentele'!C151</f>
        <v>Priemonė: Savivaldybių įvaizdžio ir  rinkodaros strategijų sukūrimas ir įgyvendinimas.</v>
      </c>
      <c r="E151" s="244">
        <f>'3 priedo 1 lentele'!D151</f>
        <v>0</v>
      </c>
      <c r="F151" s="244">
        <f>'3 priedo 1 lentele'!I151</f>
        <v>0</v>
      </c>
      <c r="G151" s="244">
        <f>'3 priedo 1 lentele'!J151</f>
        <v>0</v>
      </c>
      <c r="H151" s="244">
        <f>'3 priedo 1 lentele'!K151</f>
        <v>0</v>
      </c>
      <c r="I151" s="244"/>
      <c r="J151" s="254">
        <f>'3 priedo 1 lentele'!O151</f>
        <v>0</v>
      </c>
      <c r="K151" s="254">
        <f>'3 priedo 1 lentele'!P151</f>
        <v>0</v>
      </c>
      <c r="L151" s="254">
        <f>'3 priedo 1 lentele'!Q151</f>
        <v>0</v>
      </c>
      <c r="M151" s="254">
        <f>'3 priedo 1 lentele'!R151</f>
        <v>0</v>
      </c>
      <c r="N151" s="334"/>
      <c r="O151" s="334"/>
      <c r="P151" s="334"/>
      <c r="Q151" s="334"/>
      <c r="R151" s="334"/>
      <c r="S151" s="334"/>
      <c r="T151" s="334"/>
      <c r="U151" s="334"/>
      <c r="V151" s="321"/>
    </row>
    <row r="152" spans="2:22" ht="24" x14ac:dyDescent="0.25">
      <c r="B152" s="217" t="str">
        <f>'3 priedo 1 lentele'!A152</f>
        <v>2.</v>
      </c>
      <c r="C152" s="217">
        <f>'3 priedo 1 lentele'!B152</f>
        <v>0</v>
      </c>
      <c r="D152" s="217" t="str">
        <f>'3 priedo 1 lentele'!C152</f>
        <v>PRIORITETAS: GYVENIMO KOKYBĖ</v>
      </c>
      <c r="E152" s="217">
        <f>'3 priedo 1 lentele'!D152</f>
        <v>0</v>
      </c>
      <c r="F152" s="217">
        <f>'3 priedo 1 lentele'!I152</f>
        <v>0</v>
      </c>
      <c r="G152" s="217">
        <f>'3 priedo 1 lentele'!J152</f>
        <v>0</v>
      </c>
      <c r="H152" s="217">
        <f>'3 priedo 1 lentele'!K152</f>
        <v>0</v>
      </c>
      <c r="I152" s="217"/>
      <c r="J152" s="220">
        <f>'3 priedo 1 lentele'!O152</f>
        <v>114497978.35000001</v>
      </c>
      <c r="K152" s="220">
        <f>'3 priedo 1 lentele'!P152</f>
        <v>79021650.939999998</v>
      </c>
      <c r="L152" s="220">
        <f>'3 priedo 1 lentele'!Q152</f>
        <v>17100954.980000004</v>
      </c>
      <c r="M152" s="220">
        <f>'3 priedo 1 lentele'!R152</f>
        <v>18375372.43</v>
      </c>
      <c r="N152" s="307" t="e">
        <f t="shared" ref="N152:V152" si="28">N153+N216+N242+N312+N340</f>
        <v>#REF!</v>
      </c>
      <c r="O152" s="307" t="e">
        <f t="shared" si="28"/>
        <v>#REF!</v>
      </c>
      <c r="P152" s="307" t="e">
        <f t="shared" si="28"/>
        <v>#REF!</v>
      </c>
      <c r="Q152" s="307" t="e">
        <f t="shared" si="28"/>
        <v>#REF!</v>
      </c>
      <c r="R152" s="307" t="e">
        <f t="shared" si="28"/>
        <v>#REF!</v>
      </c>
      <c r="S152" s="307" t="e">
        <f t="shared" si="28"/>
        <v>#REF!</v>
      </c>
      <c r="T152" s="307" t="e">
        <f t="shared" si="28"/>
        <v>#REF!</v>
      </c>
      <c r="U152" s="307" t="e">
        <f t="shared" si="28"/>
        <v>#REF!</v>
      </c>
      <c r="V152" s="307" t="e">
        <f t="shared" si="28"/>
        <v>#REF!</v>
      </c>
    </row>
    <row r="153" spans="2:22" ht="36" x14ac:dyDescent="0.25">
      <c r="B153" s="223" t="str">
        <f>'3 priedo 1 lentele'!A153</f>
        <v>2.2</v>
      </c>
      <c r="C153" s="223">
        <f>'3 priedo 1 lentele'!B153</f>
        <v>0</v>
      </c>
      <c r="D153" s="223" t="str">
        <f>'3 priedo 1 lentele'!C153</f>
        <v>Tikslas: Vystyti subalansuotą mokymosi sistemą</v>
      </c>
      <c r="E153" s="223">
        <f>'3 priedo 1 lentele'!D153</f>
        <v>0</v>
      </c>
      <c r="F153" s="223">
        <f>'3 priedo 1 lentele'!I153</f>
        <v>0</v>
      </c>
      <c r="G153" s="223">
        <f>'3 priedo 1 lentele'!J153</f>
        <v>0</v>
      </c>
      <c r="H153" s="223">
        <f>'3 priedo 1 lentele'!K153</f>
        <v>0</v>
      </c>
      <c r="I153" s="223"/>
      <c r="J153" s="226">
        <f>'3 priedo 1 lentele'!O153</f>
        <v>27182771.329999998</v>
      </c>
      <c r="K153" s="226">
        <f>'3 priedo 1 lentele'!P153</f>
        <v>13900141.91</v>
      </c>
      <c r="L153" s="226">
        <f>'3 priedo 1 lentele'!Q153</f>
        <v>9174355.040000001</v>
      </c>
      <c r="M153" s="226">
        <f>'3 priedo 1 lentele'!R153</f>
        <v>4108274.3800000004</v>
      </c>
      <c r="N153" s="309">
        <f>N154+N174+N195+N202</f>
        <v>12559344.810000002</v>
      </c>
      <c r="O153" s="309">
        <f t="shared" ref="O153:V153" si="29">O154+O174+O195+O202</f>
        <v>10066735.91</v>
      </c>
      <c r="P153" s="309">
        <f t="shared" si="29"/>
        <v>628097.64</v>
      </c>
      <c r="Q153" s="309">
        <f t="shared" si="29"/>
        <v>1864511.26</v>
      </c>
      <c r="R153" s="309">
        <f t="shared" si="29"/>
        <v>396365.77</v>
      </c>
      <c r="S153" s="309">
        <f t="shared" si="29"/>
        <v>336910.62</v>
      </c>
      <c r="T153" s="309">
        <f t="shared" si="29"/>
        <v>0</v>
      </c>
      <c r="U153" s="309">
        <f t="shared" si="29"/>
        <v>59455.15</v>
      </c>
      <c r="V153" s="309">
        <f t="shared" si="29"/>
        <v>0</v>
      </c>
    </row>
    <row r="154" spans="2:22" ht="72" x14ac:dyDescent="0.25">
      <c r="B154" s="212" t="str">
        <f>'3 priedo 1 lentele'!A154</f>
        <v>2.2.1</v>
      </c>
      <c r="C154" s="212">
        <f>'3 priedo 1 lentele'!B154</f>
        <v>0</v>
      </c>
      <c r="D154" s="212" t="str">
        <f>'3 priedo 1 lentele'!C154</f>
        <v>Uždavinys: Skatinti mokymo įstaigų tipų įvairovę bei racionaliai plėtoti šių įstaigų tinklą ir tobulinti jų teikiamas paslaugas</v>
      </c>
      <c r="E154" s="212">
        <f>'3 priedo 1 lentele'!D154</f>
        <v>0</v>
      </c>
      <c r="F154" s="212">
        <f>'3 priedo 1 lentele'!I154</f>
        <v>0</v>
      </c>
      <c r="G154" s="212">
        <f>'3 priedo 1 lentele'!J154</f>
        <v>0</v>
      </c>
      <c r="H154" s="212">
        <f>'3 priedo 1 lentele'!K154</f>
        <v>0</v>
      </c>
      <c r="I154" s="212"/>
      <c r="J154" s="235">
        <f>'3 priedo 1 lentele'!O154</f>
        <v>12284035.779999999</v>
      </c>
      <c r="K154" s="235">
        <f>'3 priedo 1 lentele'!P154</f>
        <v>4667284.3199999994</v>
      </c>
      <c r="L154" s="235">
        <f>'3 priedo 1 lentele'!Q154</f>
        <v>5812559.1500000004</v>
      </c>
      <c r="M154" s="235">
        <f>'3 priedo 1 lentele'!R154</f>
        <v>1804192.31</v>
      </c>
      <c r="N154" s="311">
        <f>N155+N162+N168+N170+N172+N173</f>
        <v>5189654.3400000008</v>
      </c>
      <c r="O154" s="311">
        <f t="shared" ref="O154:V154" si="30">O155+O162+O168+O170+O172+O173</f>
        <v>4092593.99</v>
      </c>
      <c r="P154" s="311">
        <f t="shared" si="30"/>
        <v>361111.24000000005</v>
      </c>
      <c r="Q154" s="311">
        <f t="shared" si="30"/>
        <v>735949.11</v>
      </c>
      <c r="R154" s="311">
        <f t="shared" si="30"/>
        <v>0</v>
      </c>
      <c r="S154" s="311">
        <f t="shared" si="30"/>
        <v>0</v>
      </c>
      <c r="T154" s="311">
        <f t="shared" si="30"/>
        <v>0</v>
      </c>
      <c r="U154" s="311">
        <f t="shared" si="30"/>
        <v>0</v>
      </c>
      <c r="V154" s="311">
        <f t="shared" si="30"/>
        <v>0</v>
      </c>
    </row>
    <row r="155" spans="2:22" ht="36" x14ac:dyDescent="0.25">
      <c r="B155" s="244" t="str">
        <f>'3 priedo 1 lentele'!A155</f>
        <v>2.2.1.1.</v>
      </c>
      <c r="C155" s="244">
        <f>'3 priedo 1 lentele'!B155</f>
        <v>0</v>
      </c>
      <c r="D155" s="244" t="str">
        <f>'3 priedo 1 lentele'!C155</f>
        <v>Priemonė: Bendrojo lavinimo sistemos modernizavimas</v>
      </c>
      <c r="E155" s="244">
        <f>'3 priedo 1 lentele'!D155</f>
        <v>0</v>
      </c>
      <c r="F155" s="244">
        <f>'3 priedo 1 lentele'!I155</f>
        <v>0</v>
      </c>
      <c r="G155" s="244">
        <f>'3 priedo 1 lentele'!J155</f>
        <v>0</v>
      </c>
      <c r="H155" s="244">
        <f>'3 priedo 1 lentele'!K155</f>
        <v>0</v>
      </c>
      <c r="I155" s="244"/>
      <c r="J155" s="249">
        <f>'3 priedo 1 lentele'!O155</f>
        <v>4138030.79</v>
      </c>
      <c r="K155" s="249">
        <f>'3 priedo 1 lentele'!P155</f>
        <v>2819414.31</v>
      </c>
      <c r="L155" s="249">
        <f>'3 priedo 1 lentele'!Q155</f>
        <v>907771.78999999992</v>
      </c>
      <c r="M155" s="249">
        <f>'3 priedo 1 lentele'!R155</f>
        <v>410844.69</v>
      </c>
      <c r="N155" s="315">
        <f>SUM(N156:N161)</f>
        <v>3150081.5100000002</v>
      </c>
      <c r="O155" s="315">
        <f t="shared" ref="O155:V155" si="31">SUM(O156:O161)</f>
        <v>2561171.31</v>
      </c>
      <c r="P155" s="315">
        <f t="shared" si="31"/>
        <v>225985.71</v>
      </c>
      <c r="Q155" s="315">
        <f t="shared" si="31"/>
        <v>362924.49</v>
      </c>
      <c r="R155" s="315">
        <f t="shared" si="31"/>
        <v>0</v>
      </c>
      <c r="S155" s="315">
        <f t="shared" si="31"/>
        <v>0</v>
      </c>
      <c r="T155" s="315">
        <f t="shared" si="31"/>
        <v>0</v>
      </c>
      <c r="U155" s="315">
        <f t="shared" si="31"/>
        <v>0</v>
      </c>
      <c r="V155" s="315">
        <f t="shared" si="31"/>
        <v>0</v>
      </c>
    </row>
    <row r="156" spans="2:22" ht="24" x14ac:dyDescent="0.25">
      <c r="B156" s="55" t="str">
        <f>'3 priedo 1 lentele'!A156</f>
        <v>2.2.1.1.1</v>
      </c>
      <c r="C156" s="29" t="str">
        <f>'3 priedo 1 lentele'!B156</f>
        <v>R027724-220000-0001</v>
      </c>
      <c r="D156" s="29" t="str">
        <f>'3 priedo 1 lentele'!C156</f>
        <v>Jonavos Jeronimo Ralio gimnazijos atnaujinimas</v>
      </c>
      <c r="E156" s="29" t="str">
        <f>'3 priedo 1 lentele'!D156</f>
        <v>JRSA</v>
      </c>
      <c r="F156" s="29">
        <f>'3 priedo 1 lentele'!I156</f>
        <v>0</v>
      </c>
      <c r="G156" s="29">
        <f>'3 priedo 1 lentele'!J156</f>
        <v>0</v>
      </c>
      <c r="H156" s="29">
        <f>'3 priedo 1 lentele'!K156</f>
        <v>0</v>
      </c>
      <c r="I156" s="29" t="s">
        <v>2074</v>
      </c>
      <c r="J156" s="102">
        <f>'3 priedo 1 lentele'!O156</f>
        <v>694774.08000000007</v>
      </c>
      <c r="K156" s="102">
        <f>'3 priedo 1 lentele'!P156</f>
        <v>463846</v>
      </c>
      <c r="L156" s="88">
        <f>'3 priedo 1 lentele'!Q156</f>
        <v>40927.58</v>
      </c>
      <c r="M156" s="102">
        <f>'3 priedo 1 lentele'!R156</f>
        <v>190000.5</v>
      </c>
      <c r="N156" s="326">
        <v>440787.5</v>
      </c>
      <c r="O156" s="326">
        <v>374669.37</v>
      </c>
      <c r="P156" s="341">
        <v>33059.06</v>
      </c>
      <c r="Q156" s="326">
        <v>33059.07</v>
      </c>
      <c r="R156" s="326"/>
      <c r="S156" s="326"/>
      <c r="T156" s="341"/>
      <c r="U156" s="326"/>
      <c r="V156" s="340"/>
    </row>
    <row r="157" spans="2:22" ht="48" x14ac:dyDescent="0.25">
      <c r="B157" s="55" t="str">
        <f>'3 priedo 1 lentele'!A157</f>
        <v>2.2.1.1.2</v>
      </c>
      <c r="C157" s="28" t="str">
        <f>'3 priedo 1 lentele'!B157</f>
        <v>R027724-220000-0002</v>
      </c>
      <c r="D157" s="28" t="str">
        <f>'3 priedo 1 lentele'!C157</f>
        <v>Aleksoto bendrojo ugdymo įstaigos modernizavimas, didinant paslaugų efektyvumą</v>
      </c>
      <c r="E157" s="28" t="str">
        <f>'3 priedo 1 lentele'!D157</f>
        <v>KMSA</v>
      </c>
      <c r="F157" s="28" t="str">
        <f>'3 priedo 1 lentele'!I157</f>
        <v xml:space="preserve">ITI </v>
      </c>
      <c r="G157" s="28">
        <f>'3 priedo 1 lentele'!J157</f>
        <v>0</v>
      </c>
      <c r="H157" s="28">
        <f>'3 priedo 1 lentele'!K157</f>
        <v>0</v>
      </c>
      <c r="I157" s="28" t="s">
        <v>2074</v>
      </c>
      <c r="J157" s="102">
        <f>'3 priedo 1 lentele'!O157</f>
        <v>827908.37</v>
      </c>
      <c r="K157" s="106">
        <f>'3 priedo 1 lentele'!P157</f>
        <v>703722.11</v>
      </c>
      <c r="L157" s="106">
        <f>'3 priedo 1 lentele'!Q157</f>
        <v>62093.13</v>
      </c>
      <c r="M157" s="106">
        <f>'3 priedo 1 lentele'!R157</f>
        <v>62093.13</v>
      </c>
      <c r="N157" s="326">
        <v>827908.37000000011</v>
      </c>
      <c r="O157" s="331">
        <v>690950</v>
      </c>
      <c r="P157" s="331">
        <v>60966.18</v>
      </c>
      <c r="Q157" s="331">
        <v>75992.19</v>
      </c>
      <c r="R157" s="326"/>
      <c r="S157" s="331"/>
      <c r="T157" s="331"/>
      <c r="U157" s="331"/>
      <c r="V157" s="316"/>
    </row>
    <row r="158" spans="2:22" ht="48" x14ac:dyDescent="0.25">
      <c r="B158" s="55" t="str">
        <f>'3 priedo 1 lentele'!A158</f>
        <v>2.2.1.1.3</v>
      </c>
      <c r="C158" s="28" t="str">
        <f>'3 priedo 1 lentele'!B158</f>
        <v>R027724-220000-0003</v>
      </c>
      <c r="D158" s="28" t="str">
        <f>'3 priedo 1 lentele'!C158</f>
        <v xml:space="preserve">Žaliakalnio bendrojo ugdymo įstaigų modernizavimas didinant paslaugų efektyvumą </v>
      </c>
      <c r="E158" s="28" t="str">
        <f>'3 priedo 1 lentele'!D158</f>
        <v>KMSA</v>
      </c>
      <c r="F158" s="28" t="str">
        <f>'3 priedo 1 lentele'!I158</f>
        <v xml:space="preserve">ITI </v>
      </c>
      <c r="G158" s="28">
        <f>'3 priedo 1 lentele'!J158</f>
        <v>0</v>
      </c>
      <c r="H158" s="28">
        <f>'3 priedo 1 lentele'!K158</f>
        <v>0</v>
      </c>
      <c r="I158" s="28" t="s">
        <v>2074</v>
      </c>
      <c r="J158" s="102">
        <f>'3 priedo 1 lentele'!O158</f>
        <v>886813.24</v>
      </c>
      <c r="K158" s="106">
        <f>'3 priedo 1 lentele'!P158</f>
        <v>753791.25</v>
      </c>
      <c r="L158" s="106">
        <f>'3 priedo 1 lentele'!Q158</f>
        <v>66510.990000000005</v>
      </c>
      <c r="M158" s="106">
        <f>'3 priedo 1 lentele'!R158</f>
        <v>66511</v>
      </c>
      <c r="N158" s="326">
        <f>O158+P158+Q158</f>
        <v>886813.24000000011</v>
      </c>
      <c r="O158" s="331">
        <v>650165.41</v>
      </c>
      <c r="P158" s="331">
        <v>57367.54</v>
      </c>
      <c r="Q158" s="331">
        <v>179280.29</v>
      </c>
      <c r="R158" s="326"/>
      <c r="S158" s="331"/>
      <c r="T158" s="331"/>
      <c r="U158" s="331"/>
      <c r="V158" s="316"/>
    </row>
    <row r="159" spans="2:22" ht="84" x14ac:dyDescent="0.25">
      <c r="B159" s="55" t="str">
        <f>'3 priedo 1 lentele'!A159</f>
        <v>2.2.1.1.4</v>
      </c>
      <c r="C159" s="28" t="str">
        <f>'3 priedo 1 lentele'!B159</f>
        <v>R027000-220000-0001</v>
      </c>
      <c r="D159" s="28" t="str">
        <f>'3 priedo 1 lentele'!C159</f>
        <v>Energijos vartojimo efektyvumo didinimas pastate Draugystės g.14, Girkalnio mstl., Raseinių r. sav. (Girkalnio darželyje, bibliotekoje) ir modernizavimas</v>
      </c>
      <c r="E159" s="28" t="str">
        <f>'3 priedo 1 lentele'!D159</f>
        <v>RRSA</v>
      </c>
      <c r="F159" s="28">
        <f>'3 priedo 1 lentele'!I159</f>
        <v>0</v>
      </c>
      <c r="G159" s="28">
        <f>'3 priedo 1 lentele'!J159</f>
        <v>0</v>
      </c>
      <c r="H159" s="28">
        <f>'3 priedo 1 lentele'!K159</f>
        <v>0</v>
      </c>
      <c r="I159" s="28"/>
      <c r="J159" s="102">
        <f>'3 priedo 1 lentele'!O159</f>
        <v>672000</v>
      </c>
      <c r="K159" s="106">
        <f>'3 priedo 1 lentele'!P159</f>
        <v>0</v>
      </c>
      <c r="L159" s="106">
        <f>'3 priedo 1 lentele'!Q159</f>
        <v>659000</v>
      </c>
      <c r="M159" s="106">
        <f>'3 priedo 1 lentele'!R159</f>
        <v>13000</v>
      </c>
      <c r="N159" s="326"/>
      <c r="O159" s="331"/>
      <c r="P159" s="331"/>
      <c r="Q159" s="331"/>
      <c r="R159" s="326"/>
      <c r="S159" s="331"/>
      <c r="T159" s="331"/>
      <c r="U159" s="331"/>
      <c r="V159" s="316"/>
    </row>
    <row r="160" spans="2:22" ht="60" x14ac:dyDescent="0.25">
      <c r="B160" s="55" t="str">
        <f>'3 priedo 1 lentele'!A160</f>
        <v>2.2.1.1.5</v>
      </c>
      <c r="C160" s="28" t="str">
        <f>'3 priedo 1 lentele'!B160</f>
        <v>R027724-220000-0004</v>
      </c>
      <c r="D160" s="28" t="str">
        <f>'3 priedo 1 lentele'!C160</f>
        <v>Lietuvos sporto universiteto Kėdainių „Aušros“ progimnazijos modernių ir saugių erdvių kūrimas</v>
      </c>
      <c r="E160" s="28" t="str">
        <f>'3 priedo 1 lentele'!D160</f>
        <v>KėRSA</v>
      </c>
      <c r="F160" s="28">
        <f>'3 priedo 1 lentele'!I160</f>
        <v>0</v>
      </c>
      <c r="G160" s="28">
        <f>'3 priedo 1 lentele'!J160</f>
        <v>0</v>
      </c>
      <c r="H160" s="28">
        <f>'3 priedo 1 lentele'!K160</f>
        <v>0</v>
      </c>
      <c r="I160" s="28" t="s">
        <v>2074</v>
      </c>
      <c r="J160" s="102">
        <f>'3 priedo 1 lentele'!O160</f>
        <v>618623.30000000005</v>
      </c>
      <c r="K160" s="106">
        <f>'3 priedo 1 lentele'!P160</f>
        <v>525829.80000000005</v>
      </c>
      <c r="L160" s="106">
        <f>'3 priedo 1 lentele'!Q160</f>
        <v>46396.76</v>
      </c>
      <c r="M160" s="106">
        <f>'3 priedo 1 lentele'!R160</f>
        <v>46396.74</v>
      </c>
      <c r="N160" s="326">
        <v>574331.14999999991</v>
      </c>
      <c r="O160" s="331">
        <v>488181.47</v>
      </c>
      <c r="P160" s="331">
        <v>43074.84</v>
      </c>
      <c r="Q160" s="331">
        <v>43074.84</v>
      </c>
      <c r="R160" s="326"/>
      <c r="S160" s="331"/>
      <c r="T160" s="331"/>
      <c r="U160" s="331"/>
      <c r="V160" s="316"/>
    </row>
    <row r="161" spans="2:22" ht="36" x14ac:dyDescent="0.25">
      <c r="B161" s="55" t="str">
        <f>'3 priedo 1 lentele'!A161</f>
        <v>2.2.1.1.6</v>
      </c>
      <c r="C161" s="28" t="str">
        <f>'3 priedo 1 lentele'!B161</f>
        <v>R027724-220000-0005</v>
      </c>
      <c r="D161" s="28" t="str">
        <f>'3 priedo 1 lentele'!C161</f>
        <v>Kaišiadorių Vaclovo Giržado progimnazijos patalpų atnaujinimas</v>
      </c>
      <c r="E161" s="28" t="str">
        <f>'3 priedo 1 lentele'!D161</f>
        <v>KaiRSA</v>
      </c>
      <c r="F161" s="28">
        <f>'3 priedo 1 lentele'!I161</f>
        <v>0</v>
      </c>
      <c r="G161" s="28">
        <f>'3 priedo 1 lentele'!J161</f>
        <v>0</v>
      </c>
      <c r="H161" s="28">
        <f>'3 priedo 1 lentele'!K161</f>
        <v>0</v>
      </c>
      <c r="I161" s="28" t="s">
        <v>2074</v>
      </c>
      <c r="J161" s="102">
        <f>'3 priedo 1 lentele'!O161</f>
        <v>437911.80000000005</v>
      </c>
      <c r="K161" s="106">
        <f>'3 priedo 1 lentele'!P161</f>
        <v>372225.15</v>
      </c>
      <c r="L161" s="106">
        <f>'3 priedo 1 lentele'!Q161</f>
        <v>32843.33</v>
      </c>
      <c r="M161" s="106">
        <f>'3 priedo 1 lentele'!R161</f>
        <v>32843.32</v>
      </c>
      <c r="N161" s="326">
        <v>420241.25</v>
      </c>
      <c r="O161" s="331">
        <v>357205.06</v>
      </c>
      <c r="P161" s="331">
        <v>31518.09</v>
      </c>
      <c r="Q161" s="331">
        <v>31518.1</v>
      </c>
      <c r="R161" s="326"/>
      <c r="S161" s="331"/>
      <c r="T161" s="331"/>
      <c r="U161" s="331"/>
      <c r="V161" s="316"/>
    </row>
    <row r="162" spans="2:22" ht="24" x14ac:dyDescent="0.25">
      <c r="B162" s="244" t="str">
        <f>'3 priedo 1 lentele'!A162</f>
        <v>2.2.1.2.</v>
      </c>
      <c r="C162" s="244">
        <f>'3 priedo 1 lentele'!B162</f>
        <v>0</v>
      </c>
      <c r="D162" s="244" t="str">
        <f>'3 priedo 1 lentele'!C162</f>
        <v xml:space="preserve">Priemonė: Ugdymo aplinkų modernizavimas </v>
      </c>
      <c r="E162" s="244">
        <f>'3 priedo 1 lentele'!D162</f>
        <v>0</v>
      </c>
      <c r="F162" s="244">
        <f>'3 priedo 1 lentele'!I162</f>
        <v>0</v>
      </c>
      <c r="G162" s="244">
        <f>'3 priedo 1 lentele'!J162</f>
        <v>0</v>
      </c>
      <c r="H162" s="244">
        <f>'3 priedo 1 lentele'!K162</f>
        <v>0</v>
      </c>
      <c r="I162" s="244"/>
      <c r="J162" s="249">
        <f>'3 priedo 1 lentele'!O162</f>
        <v>2018563.65</v>
      </c>
      <c r="K162" s="249">
        <f>'3 priedo 1 lentele'!P162</f>
        <v>1677639.37</v>
      </c>
      <c r="L162" s="249">
        <f>'3 priedo 1 lentele'!Q162</f>
        <v>148027.01</v>
      </c>
      <c r="M162" s="249">
        <f>'3 priedo 1 lentele'!R162</f>
        <v>192897.27000000002</v>
      </c>
      <c r="N162" s="315">
        <f>SUM(N163:N167)</f>
        <v>1881864.89</v>
      </c>
      <c r="O162" s="315">
        <f t="shared" ref="O162:U162" si="32">SUM(O163:O167)</f>
        <v>1400112.35</v>
      </c>
      <c r="P162" s="315">
        <f t="shared" si="32"/>
        <v>123539.32</v>
      </c>
      <c r="Q162" s="315">
        <f t="shared" si="32"/>
        <v>358213.22</v>
      </c>
      <c r="R162" s="315">
        <f t="shared" si="32"/>
        <v>0</v>
      </c>
      <c r="S162" s="315">
        <f t="shared" si="32"/>
        <v>0</v>
      </c>
      <c r="T162" s="315">
        <f t="shared" si="32"/>
        <v>0</v>
      </c>
      <c r="U162" s="315">
        <f t="shared" si="32"/>
        <v>0</v>
      </c>
      <c r="V162" s="315">
        <f>SUM(V163:V167)</f>
        <v>0</v>
      </c>
    </row>
    <row r="163" spans="2:22" ht="48" x14ac:dyDescent="0.25">
      <c r="B163" s="55" t="str">
        <f>'3 priedo 1 lentele'!A163</f>
        <v>2.2.1.2.1</v>
      </c>
      <c r="C163" s="28" t="str">
        <f>'3 priedo 1 lentele'!B163</f>
        <v>R027705-230000-0002</v>
      </c>
      <c r="D163" s="28" t="str">
        <f>'3 priedo 1 lentele'!C163</f>
        <v>Kauno lopšelio-darželio „Svirnelis“ modernizavimas didinant paslaugų prieinamumą</v>
      </c>
      <c r="E163" s="28" t="str">
        <f>'3 priedo 1 lentele'!D163</f>
        <v>KMSA</v>
      </c>
      <c r="F163" s="28" t="str">
        <f>'3 priedo 1 lentele'!I163</f>
        <v xml:space="preserve">ITI </v>
      </c>
      <c r="G163" s="28">
        <f>'3 priedo 1 lentele'!J163</f>
        <v>0</v>
      </c>
      <c r="H163" s="28">
        <f>'3 priedo 1 lentele'!K163</f>
        <v>0</v>
      </c>
      <c r="I163" s="28" t="s">
        <v>2074</v>
      </c>
      <c r="J163" s="102">
        <f>'3 priedo 1 lentele'!O163</f>
        <v>296653.09999999998</v>
      </c>
      <c r="K163" s="170">
        <f>'3 priedo 1 lentele'!P163</f>
        <v>226822.7</v>
      </c>
      <c r="L163" s="117">
        <f>'3 priedo 1 lentele'!Q163</f>
        <v>20013.77</v>
      </c>
      <c r="M163" s="102">
        <f>'3 priedo 1 lentele'!R163</f>
        <v>49816.63</v>
      </c>
      <c r="N163" s="326">
        <v>296653.08</v>
      </c>
      <c r="O163" s="342">
        <v>220750</v>
      </c>
      <c r="P163" s="343">
        <v>19477.939999999999</v>
      </c>
      <c r="Q163" s="326">
        <v>56425.14</v>
      </c>
      <c r="R163" s="326"/>
      <c r="S163" s="342"/>
      <c r="T163" s="343"/>
      <c r="U163" s="326"/>
      <c r="V163" s="316"/>
    </row>
    <row r="164" spans="2:22" ht="48" x14ac:dyDescent="0.25">
      <c r="B164" s="55" t="str">
        <f>'3 priedo 1 lentele'!A164</f>
        <v>2.2.1.2.2</v>
      </c>
      <c r="C164" s="28" t="str">
        <f>'3 priedo 1 lentele'!B164</f>
        <v>R027705-230000-0004</v>
      </c>
      <c r="D164" s="28" t="str">
        <f>'3 priedo 1 lentele'!C164</f>
        <v>Kauno Žaliakalnio lopšelio-darželio modernizavimas didinant paslaugų prieinamumą</v>
      </c>
      <c r="E164" s="28" t="str">
        <f>'3 priedo 1 lentele'!D164</f>
        <v>KMSA</v>
      </c>
      <c r="F164" s="28" t="str">
        <f>'3 priedo 1 lentele'!I164</f>
        <v xml:space="preserve">ITI </v>
      </c>
      <c r="G164" s="28">
        <f>'3 priedo 1 lentele'!J164</f>
        <v>0</v>
      </c>
      <c r="H164" s="28">
        <f>'3 priedo 1 lentele'!K164</f>
        <v>0</v>
      </c>
      <c r="I164" s="28" t="s">
        <v>2074</v>
      </c>
      <c r="J164" s="102">
        <f>'3 priedo 1 lentele'!O164</f>
        <v>432824.62</v>
      </c>
      <c r="K164" s="170">
        <f>'3 priedo 1 lentele'!P164</f>
        <v>355093.65</v>
      </c>
      <c r="L164" s="117">
        <f>'3 priedo 1 lentele'!Q164</f>
        <v>31331.79</v>
      </c>
      <c r="M164" s="102">
        <f>'3 priedo 1 lentele'!R164</f>
        <v>46399.18</v>
      </c>
      <c r="N164" s="326">
        <v>432824.62</v>
      </c>
      <c r="O164" s="342">
        <v>355093.65</v>
      </c>
      <c r="P164" s="343">
        <v>31331.79</v>
      </c>
      <c r="Q164" s="326">
        <v>46399.18</v>
      </c>
      <c r="R164" s="326"/>
      <c r="S164" s="342"/>
      <c r="T164" s="343"/>
      <c r="U164" s="326"/>
      <c r="V164" s="316"/>
    </row>
    <row r="165" spans="2:22" ht="48" x14ac:dyDescent="0.25">
      <c r="B165" s="55" t="str">
        <f>'3 priedo 1 lentele'!A165</f>
        <v>2.2.1.2.3</v>
      </c>
      <c r="C165" s="171" t="str">
        <f>'3 priedo 1 lentele'!B165</f>
        <v>R027705-230000-0005</v>
      </c>
      <c r="D165" s="171" t="str">
        <f>'3 priedo 1 lentele'!C165</f>
        <v>Kėdainių lopšelio - darželio „Žilvitis“ infrastruktūros modernizavimas</v>
      </c>
      <c r="E165" s="171" t="str">
        <f>'3 priedo 1 lentele'!D165</f>
        <v>KėRSA</v>
      </c>
      <c r="F165" s="171">
        <f>'3 priedo 1 lentele'!I165</f>
        <v>0</v>
      </c>
      <c r="G165" s="171">
        <f>'3 priedo 1 lentele'!J165</f>
        <v>0</v>
      </c>
      <c r="H165" s="171">
        <f>'3 priedo 1 lentele'!K165</f>
        <v>0</v>
      </c>
      <c r="I165" s="171" t="s">
        <v>2074</v>
      </c>
      <c r="J165" s="102">
        <f>'3 priedo 1 lentele'!O165</f>
        <v>362997.99999999994</v>
      </c>
      <c r="K165" s="172">
        <f>'3 priedo 1 lentele'!P165</f>
        <v>308548.3</v>
      </c>
      <c r="L165" s="173">
        <f>'3 priedo 1 lentele'!Q165</f>
        <v>27224.85</v>
      </c>
      <c r="M165" s="102">
        <f>'3 priedo 1 lentele'!R165</f>
        <v>27224.85</v>
      </c>
      <c r="N165" s="326">
        <v>230599.24000000002</v>
      </c>
      <c r="O165" s="345">
        <v>196009.35</v>
      </c>
      <c r="P165" s="346">
        <v>17294.939999999999</v>
      </c>
      <c r="Q165" s="326">
        <v>17294.95</v>
      </c>
      <c r="R165" s="326"/>
      <c r="S165" s="345"/>
      <c r="T165" s="346"/>
      <c r="U165" s="326"/>
      <c r="V165" s="344"/>
    </row>
    <row r="166" spans="2:22" ht="48" x14ac:dyDescent="0.25">
      <c r="B166" s="55" t="str">
        <f>'3 priedo 1 lentele'!A166</f>
        <v>2.2.1.2.4</v>
      </c>
      <c r="C166" s="171" t="str">
        <f>'3 priedo 1 lentele'!B166</f>
        <v>R027705-230000-0006</v>
      </c>
      <c r="D166" s="171" t="str">
        <f>'3 priedo 1 lentele'!C166</f>
        <v>Kėdainių lopšelio - darželio „Vaikystė“ infrastruktūros modernizavimas</v>
      </c>
      <c r="E166" s="171" t="str">
        <f>'3 priedo 1 lentele'!D166</f>
        <v>KėRSA</v>
      </c>
      <c r="F166" s="171">
        <f>'3 priedo 1 lentele'!I166</f>
        <v>0</v>
      </c>
      <c r="G166" s="171">
        <f>'3 priedo 1 lentele'!J166</f>
        <v>0</v>
      </c>
      <c r="H166" s="171">
        <f>'3 priedo 1 lentele'!K166</f>
        <v>0</v>
      </c>
      <c r="I166" s="171" t="s">
        <v>2074</v>
      </c>
      <c r="J166" s="102">
        <f>'3 priedo 1 lentele'!O166</f>
        <v>234899.22000000003</v>
      </c>
      <c r="K166" s="172">
        <f>'3 priedo 1 lentele'!P166</f>
        <v>199664.32</v>
      </c>
      <c r="L166" s="173">
        <f>'3 priedo 1 lentele'!Q166</f>
        <v>17617.45</v>
      </c>
      <c r="M166" s="102">
        <f>'3 priedo 1 lentele'!R166</f>
        <v>17617.45</v>
      </c>
      <c r="N166" s="326">
        <v>230599.24000000002</v>
      </c>
      <c r="O166" s="345">
        <v>196009.35</v>
      </c>
      <c r="P166" s="346">
        <v>17294.939999999999</v>
      </c>
      <c r="Q166" s="326">
        <v>17294.95</v>
      </c>
      <c r="R166" s="326"/>
      <c r="S166" s="345"/>
      <c r="T166" s="346"/>
      <c r="U166" s="326"/>
      <c r="V166" s="347"/>
    </row>
    <row r="167" spans="2:22" ht="48" x14ac:dyDescent="0.25">
      <c r="B167" s="55" t="str">
        <f>'3 priedo 1 lentele'!A167</f>
        <v>2.2.1.2.5</v>
      </c>
      <c r="C167" s="29" t="str">
        <f>'3 priedo 1 lentele'!B167</f>
        <v>R027705-230000-0007</v>
      </c>
      <c r="D167" s="29" t="str">
        <f>'3 priedo 1 lentele'!C167</f>
        <v>Kauno lopšelio-darželio „Boružėlė“ modernizavimas didinant paslaugų prieinamumą</v>
      </c>
      <c r="E167" s="29" t="str">
        <f>'3 priedo 1 lentele'!D167</f>
        <v>KMSA</v>
      </c>
      <c r="F167" s="29" t="str">
        <f>'3 priedo 1 lentele'!I167</f>
        <v>ITI</v>
      </c>
      <c r="G167" s="29">
        <f>'3 priedo 1 lentele'!J167</f>
        <v>0</v>
      </c>
      <c r="H167" s="29">
        <f>'3 priedo 1 lentele'!K167</f>
        <v>0</v>
      </c>
      <c r="I167" s="29" t="s">
        <v>2074</v>
      </c>
      <c r="J167" s="102">
        <f>'3 priedo 1 lentele'!O167</f>
        <v>691188.71000000008</v>
      </c>
      <c r="K167" s="170">
        <f>'3 priedo 1 lentele'!P167</f>
        <v>587510.4</v>
      </c>
      <c r="L167" s="170">
        <f>'3 priedo 1 lentele'!Q167</f>
        <v>51839.15</v>
      </c>
      <c r="M167" s="102">
        <f>'3 priedo 1 lentele'!R167</f>
        <v>51839.16</v>
      </c>
      <c r="N167" s="326">
        <v>691188.71</v>
      </c>
      <c r="O167" s="342">
        <v>432250</v>
      </c>
      <c r="P167" s="342">
        <v>38139.71</v>
      </c>
      <c r="Q167" s="326">
        <v>220799</v>
      </c>
      <c r="R167" s="326"/>
      <c r="S167" s="342"/>
      <c r="T167" s="342"/>
      <c r="U167" s="326"/>
      <c r="V167" s="316"/>
    </row>
    <row r="168" spans="2:22" ht="48" x14ac:dyDescent="0.25">
      <c r="B168" s="244" t="str">
        <f>'3 priedo 1 lentele'!A168</f>
        <v>2.2.1.3.</v>
      </c>
      <c r="C168" s="244">
        <f>'3 priedo 1 lentele'!B168</f>
        <v>0</v>
      </c>
      <c r="D168" s="244" t="str">
        <f>'3 priedo 1 lentele'!C168</f>
        <v xml:space="preserve">Priemonė: Švietimo, profesinio rengimo, mokslo ir studijų prieinamumo didinimas </v>
      </c>
      <c r="E168" s="244">
        <f>'3 priedo 1 lentele'!D168</f>
        <v>0</v>
      </c>
      <c r="F168" s="244">
        <f>'3 priedo 1 lentele'!I168</f>
        <v>0</v>
      </c>
      <c r="G168" s="244">
        <f>'3 priedo 1 lentele'!J168</f>
        <v>0</v>
      </c>
      <c r="H168" s="244">
        <f>'3 priedo 1 lentele'!K168</f>
        <v>0</v>
      </c>
      <c r="I168" s="244"/>
      <c r="J168" s="249">
        <f>'3 priedo 1 lentele'!O168</f>
        <v>200271.34000000003</v>
      </c>
      <c r="K168" s="249">
        <f>'3 priedo 1 lentele'!P168</f>
        <v>170230.64</v>
      </c>
      <c r="L168" s="249">
        <f>'3 priedo 1 lentele'!Q168</f>
        <v>15020.35</v>
      </c>
      <c r="M168" s="249">
        <f>'3 priedo 1 lentele'!R168</f>
        <v>15020.35</v>
      </c>
      <c r="N168" s="315">
        <f>SUM(N169)</f>
        <v>157707.93999999997</v>
      </c>
      <c r="O168" s="315">
        <f t="shared" ref="O168:V168" si="33">SUM(O169)</f>
        <v>131310.32999999999</v>
      </c>
      <c r="P168" s="315">
        <f t="shared" si="33"/>
        <v>11586.21</v>
      </c>
      <c r="Q168" s="315">
        <f t="shared" si="33"/>
        <v>14811.4</v>
      </c>
      <c r="R168" s="315">
        <f t="shared" si="33"/>
        <v>0</v>
      </c>
      <c r="S168" s="315">
        <f t="shared" si="33"/>
        <v>0</v>
      </c>
      <c r="T168" s="315">
        <f t="shared" si="33"/>
        <v>0</v>
      </c>
      <c r="U168" s="315">
        <f t="shared" si="33"/>
        <v>0</v>
      </c>
      <c r="V168" s="315">
        <f t="shared" si="33"/>
        <v>0</v>
      </c>
    </row>
    <row r="169" spans="2:22" ht="48" x14ac:dyDescent="0.25">
      <c r="B169" s="55" t="str">
        <f>'3 priedo 1 lentele'!A169</f>
        <v>2.2.1.3.1.</v>
      </c>
      <c r="C169" s="29" t="str">
        <f>'3 priedo 1 lentele'!B169</f>
        <v>R027705-230000-0008</v>
      </c>
      <c r="D169" s="29" t="str">
        <f>'3 priedo 1 lentele'!C169</f>
        <v>Ikimokyklinio ir priešmokyklinio ugdymo prieinamumo didinimas Birštono savivaldybėje</v>
      </c>
      <c r="E169" s="29" t="str">
        <f>'3 priedo 1 lentele'!D169</f>
        <v>BSA</v>
      </c>
      <c r="F169" s="29">
        <f>'3 priedo 1 lentele'!I169</f>
        <v>0</v>
      </c>
      <c r="G169" s="29">
        <f>'3 priedo 1 lentele'!J169</f>
        <v>0</v>
      </c>
      <c r="H169" s="29">
        <f>'3 priedo 1 lentele'!K169</f>
        <v>0</v>
      </c>
      <c r="I169" s="29" t="s">
        <v>2074</v>
      </c>
      <c r="J169" s="102">
        <f>'3 priedo 1 lentele'!O169</f>
        <v>200271.34000000003</v>
      </c>
      <c r="K169" s="89">
        <f>'3 priedo 1 lentele'!P169</f>
        <v>170230.64</v>
      </c>
      <c r="L169" s="89">
        <f>'3 priedo 1 lentele'!Q169</f>
        <v>15020.35</v>
      </c>
      <c r="M169" s="102">
        <f>'3 priedo 1 lentele'!R169</f>
        <v>15020.35</v>
      </c>
      <c r="N169" s="326">
        <v>157707.93999999997</v>
      </c>
      <c r="O169" s="348">
        <v>131310.32999999999</v>
      </c>
      <c r="P169" s="348">
        <v>11586.21</v>
      </c>
      <c r="Q169" s="326">
        <v>14811.4</v>
      </c>
      <c r="R169" s="326"/>
      <c r="S169" s="348"/>
      <c r="T169" s="348"/>
      <c r="U169" s="326"/>
      <c r="V169" s="338"/>
    </row>
    <row r="170" spans="2:22" ht="36" x14ac:dyDescent="0.25">
      <c r="B170" s="244" t="str">
        <f>'3 priedo 1 lentele'!A170</f>
        <v>2.2.1.4.</v>
      </c>
      <c r="C170" s="244">
        <f>'3 priedo 1 lentele'!B170</f>
        <v>0</v>
      </c>
      <c r="D170" s="244" t="str">
        <f>'3 priedo 1 lentele'!C170</f>
        <v xml:space="preserve">Priemonė: Universalių daugiafunkcinių centrų steigimas </v>
      </c>
      <c r="E170" s="244">
        <f>'3 priedo 1 lentele'!D170</f>
        <v>0</v>
      </c>
      <c r="F170" s="244">
        <f>'3 priedo 1 lentele'!I170</f>
        <v>0</v>
      </c>
      <c r="G170" s="244">
        <f>'3 priedo 1 lentele'!J170</f>
        <v>0</v>
      </c>
      <c r="H170" s="244">
        <f>'3 priedo 1 lentele'!K170</f>
        <v>0</v>
      </c>
      <c r="I170" s="244"/>
      <c r="J170" s="249">
        <f>'3 priedo 1 lentele'!O170</f>
        <v>5927170</v>
      </c>
      <c r="K170" s="249">
        <f>'3 priedo 1 lentele'!P170</f>
        <v>0</v>
      </c>
      <c r="L170" s="249">
        <f>'3 priedo 1 lentele'!Q170</f>
        <v>4741740</v>
      </c>
      <c r="M170" s="249">
        <f>'3 priedo 1 lentele'!R170</f>
        <v>1185430</v>
      </c>
      <c r="N170" s="315">
        <f>N171</f>
        <v>0</v>
      </c>
      <c r="O170" s="315">
        <f t="shared" ref="O170:V170" si="34">O171</f>
        <v>0</v>
      </c>
      <c r="P170" s="315">
        <f t="shared" si="34"/>
        <v>0</v>
      </c>
      <c r="Q170" s="315">
        <f t="shared" si="34"/>
        <v>0</v>
      </c>
      <c r="R170" s="315">
        <f t="shared" si="34"/>
        <v>0</v>
      </c>
      <c r="S170" s="315">
        <f t="shared" si="34"/>
        <v>0</v>
      </c>
      <c r="T170" s="315">
        <f t="shared" si="34"/>
        <v>0</v>
      </c>
      <c r="U170" s="315">
        <f t="shared" si="34"/>
        <v>0</v>
      </c>
      <c r="V170" s="315">
        <f t="shared" si="34"/>
        <v>0</v>
      </c>
    </row>
    <row r="171" spans="2:22" ht="60" x14ac:dyDescent="0.25">
      <c r="B171" s="55" t="str">
        <f>'3 priedo 1 lentele'!A171</f>
        <v>2.2.1.4.1</v>
      </c>
      <c r="C171" s="28" t="str">
        <f>'3 priedo 1 lentele'!B171</f>
        <v>R027000-222300-0002</v>
      </c>
      <c r="D171" s="28" t="str">
        <f>'3 priedo 1 lentele'!C171</f>
        <v>Universalaus daugiafunkcio centro įkūrimas Mastaičių kaime, Kauno rajono savivaldybėje</v>
      </c>
      <c r="E171" s="28" t="str">
        <f>'3 priedo 1 lentele'!D171</f>
        <v>KauRSA</v>
      </c>
      <c r="F171" s="28">
        <f>'3 priedo 1 lentele'!I171</f>
        <v>0</v>
      </c>
      <c r="G171" s="28">
        <f>'3 priedo 1 lentele'!J171</f>
        <v>0</v>
      </c>
      <c r="H171" s="28">
        <f>'3 priedo 1 lentele'!K171</f>
        <v>0</v>
      </c>
      <c r="I171" s="28"/>
      <c r="J171" s="102">
        <f>'3 priedo 1 lentele'!O171</f>
        <v>5927170</v>
      </c>
      <c r="K171" s="102">
        <f>'3 priedo 1 lentele'!P171</f>
        <v>0</v>
      </c>
      <c r="L171" s="102">
        <f>'3 priedo 1 lentele'!Q171</f>
        <v>4741740</v>
      </c>
      <c r="M171" s="102">
        <f>'3 priedo 1 lentele'!R171</f>
        <v>1185430</v>
      </c>
      <c r="N171" s="326"/>
      <c r="O171" s="326"/>
      <c r="P171" s="326"/>
      <c r="Q171" s="326"/>
      <c r="R171" s="326"/>
      <c r="S171" s="326"/>
      <c r="T171" s="326"/>
      <c r="U171" s="326"/>
      <c r="V171" s="339"/>
    </row>
    <row r="172" spans="2:22" ht="72" x14ac:dyDescent="0.25">
      <c r="B172" s="244" t="str">
        <f>'3 priedo 1 lentele'!A172</f>
        <v>2.2.1.5.</v>
      </c>
      <c r="C172" s="244">
        <f>'3 priedo 1 lentele'!B172</f>
        <v>0</v>
      </c>
      <c r="D172" s="244" t="str">
        <f>'3 priedo 1 lentele'!C172</f>
        <v>Priemonė: Darbuotojų profesinio parengimo poreikio ir esamų programų duomenų bazės kūrimas  ir vystymas</v>
      </c>
      <c r="E172" s="244">
        <f>'3 priedo 1 lentele'!D172</f>
        <v>0</v>
      </c>
      <c r="F172" s="244">
        <f>'3 priedo 1 lentele'!I172</f>
        <v>0</v>
      </c>
      <c r="G172" s="244">
        <f>'3 priedo 1 lentele'!J172</f>
        <v>0</v>
      </c>
      <c r="H172" s="244">
        <f>'3 priedo 1 lentele'!K172</f>
        <v>0</v>
      </c>
      <c r="I172" s="244"/>
      <c r="J172" s="249">
        <f>'3 priedo 1 lentele'!O172</f>
        <v>0</v>
      </c>
      <c r="K172" s="249">
        <f>'3 priedo 1 lentele'!P172</f>
        <v>0</v>
      </c>
      <c r="L172" s="249">
        <f>'3 priedo 1 lentele'!Q172</f>
        <v>0</v>
      </c>
      <c r="M172" s="249">
        <f>'3 priedo 1 lentele'!R172</f>
        <v>0</v>
      </c>
      <c r="N172" s="315"/>
      <c r="O172" s="315"/>
      <c r="P172" s="315"/>
      <c r="Q172" s="315"/>
      <c r="R172" s="315"/>
      <c r="S172" s="315"/>
      <c r="T172" s="315"/>
      <c r="U172" s="315"/>
      <c r="V172" s="312"/>
    </row>
    <row r="173" spans="2:22" ht="48" x14ac:dyDescent="0.25">
      <c r="B173" s="244" t="str">
        <f>'3 priedo 1 lentele'!A173</f>
        <v>2.2.1.6.</v>
      </c>
      <c r="C173" s="244">
        <f>'3 priedo 1 lentele'!B173</f>
        <v>0</v>
      </c>
      <c r="D173" s="244" t="str">
        <f>'3 priedo 1 lentele'!C173</f>
        <v>Priemonė: Karjeros ugdymo programos plėtra bendrojo lavinimo mokyklose</v>
      </c>
      <c r="E173" s="244">
        <f>'3 priedo 1 lentele'!D173</f>
        <v>0</v>
      </c>
      <c r="F173" s="244">
        <f>'3 priedo 1 lentele'!I173</f>
        <v>0</v>
      </c>
      <c r="G173" s="244">
        <f>'3 priedo 1 lentele'!J173</f>
        <v>0</v>
      </c>
      <c r="H173" s="244">
        <f>'3 priedo 1 lentele'!K173</f>
        <v>0</v>
      </c>
      <c r="I173" s="244"/>
      <c r="J173" s="249">
        <f>'3 priedo 1 lentele'!O173</f>
        <v>0</v>
      </c>
      <c r="K173" s="249">
        <f>'3 priedo 1 lentele'!P173</f>
        <v>0</v>
      </c>
      <c r="L173" s="249">
        <f>'3 priedo 1 lentele'!Q173</f>
        <v>0</v>
      </c>
      <c r="M173" s="249">
        <f>'3 priedo 1 lentele'!R173</f>
        <v>0</v>
      </c>
      <c r="N173" s="315"/>
      <c r="O173" s="315"/>
      <c r="P173" s="315"/>
      <c r="Q173" s="315"/>
      <c r="R173" s="315"/>
      <c r="S173" s="315"/>
      <c r="T173" s="315"/>
      <c r="U173" s="315"/>
      <c r="V173" s="312"/>
    </row>
    <row r="174" spans="2:22" ht="48" x14ac:dyDescent="0.25">
      <c r="B174" s="234" t="str">
        <f>'3 priedo 1 lentele'!A174</f>
        <v>2.2.2</v>
      </c>
      <c r="C174" s="234">
        <f>'3 priedo 1 lentele'!B174</f>
        <v>0</v>
      </c>
      <c r="D174" s="234" t="str">
        <f>'3 priedo 1 lentele'!C174</f>
        <v>Uždavinys: Renovuoti ir modernizuoti švietimo, ugdymo įstaigas ir jų infrastruktūrą</v>
      </c>
      <c r="E174" s="234">
        <f>'3 priedo 1 lentele'!D174</f>
        <v>0</v>
      </c>
      <c r="F174" s="234">
        <f>'3 priedo 1 lentele'!I174</f>
        <v>0</v>
      </c>
      <c r="G174" s="234">
        <f>'3 priedo 1 lentele'!J174</f>
        <v>0</v>
      </c>
      <c r="H174" s="234">
        <f>'3 priedo 1 lentele'!K174</f>
        <v>0</v>
      </c>
      <c r="I174" s="234"/>
      <c r="J174" s="235">
        <f>'3 priedo 1 lentele'!O174</f>
        <v>10027490.839999998</v>
      </c>
      <c r="K174" s="235">
        <f>'3 priedo 1 lentele'!P174</f>
        <v>5157501.6800000006</v>
      </c>
      <c r="L174" s="235">
        <f>'3 priedo 1 lentele'!Q174</f>
        <v>3361795.89</v>
      </c>
      <c r="M174" s="235">
        <f>'3 priedo 1 lentele'!R174</f>
        <v>1508193.2699999998</v>
      </c>
      <c r="N174" s="311">
        <f>N175</f>
        <v>3850197.6</v>
      </c>
      <c r="O174" s="311">
        <f t="shared" ref="O174:V174" si="35">O175</f>
        <v>3025857</v>
      </c>
      <c r="P174" s="311">
        <f t="shared" si="35"/>
        <v>266986.39999999997</v>
      </c>
      <c r="Q174" s="311">
        <f t="shared" si="35"/>
        <v>557354.19999999995</v>
      </c>
      <c r="R174" s="311">
        <f t="shared" si="35"/>
        <v>0</v>
      </c>
      <c r="S174" s="311">
        <f t="shared" si="35"/>
        <v>0</v>
      </c>
      <c r="T174" s="311">
        <f t="shared" si="35"/>
        <v>0</v>
      </c>
      <c r="U174" s="311">
        <f t="shared" si="35"/>
        <v>0</v>
      </c>
      <c r="V174" s="311">
        <f t="shared" si="35"/>
        <v>0</v>
      </c>
    </row>
    <row r="175" spans="2:22" ht="60" x14ac:dyDescent="0.25">
      <c r="B175" s="244" t="str">
        <f>'3 priedo 1 lentele'!A175</f>
        <v>2.2.2.1.</v>
      </c>
      <c r="C175" s="244">
        <f>'3 priedo 1 lentele'!B175</f>
        <v>0</v>
      </c>
      <c r="D175" s="244" t="str">
        <f>'3 priedo 1 lentele'!C175</f>
        <v>Priemonė: Švietimo įstaigų pastatų statyba, renovacija ir modernizacija bei jų infrastruktūros plėtra</v>
      </c>
      <c r="E175" s="244">
        <f>'3 priedo 1 lentele'!D175</f>
        <v>0</v>
      </c>
      <c r="F175" s="244">
        <f>'3 priedo 1 lentele'!I175</f>
        <v>0</v>
      </c>
      <c r="G175" s="244">
        <f>'3 priedo 1 lentele'!J175</f>
        <v>0</v>
      </c>
      <c r="H175" s="244">
        <f>'3 priedo 1 lentele'!K175</f>
        <v>0</v>
      </c>
      <c r="I175" s="244"/>
      <c r="J175" s="249">
        <f>'3 priedo 1 lentele'!O175</f>
        <v>10027490.839999998</v>
      </c>
      <c r="K175" s="249">
        <f>'3 priedo 1 lentele'!P175</f>
        <v>5157501.6800000006</v>
      </c>
      <c r="L175" s="249">
        <f>'3 priedo 1 lentele'!Q175</f>
        <v>3361795.89</v>
      </c>
      <c r="M175" s="249">
        <f>'3 priedo 1 lentele'!R175</f>
        <v>1508193.2699999998</v>
      </c>
      <c r="N175" s="315">
        <f>SUM(N176:N192)</f>
        <v>3850197.6</v>
      </c>
      <c r="O175" s="315">
        <f t="shared" ref="O175:V175" si="36">SUM(O176:O192)</f>
        <v>3025857</v>
      </c>
      <c r="P175" s="315">
        <f t="shared" si="36"/>
        <v>266986.39999999997</v>
      </c>
      <c r="Q175" s="315">
        <f t="shared" si="36"/>
        <v>557354.19999999995</v>
      </c>
      <c r="R175" s="315">
        <f t="shared" si="36"/>
        <v>0</v>
      </c>
      <c r="S175" s="315">
        <f t="shared" si="36"/>
        <v>0</v>
      </c>
      <c r="T175" s="315">
        <f t="shared" si="36"/>
        <v>0</v>
      </c>
      <c r="U175" s="315">
        <f t="shared" si="36"/>
        <v>0</v>
      </c>
      <c r="V175" s="315">
        <f t="shared" si="36"/>
        <v>0</v>
      </c>
    </row>
    <row r="176" spans="2:22" ht="48" x14ac:dyDescent="0.25">
      <c r="B176" s="55" t="str">
        <f>'3 priedo 1 lentele'!A176</f>
        <v>2.2.2.1.1</v>
      </c>
      <c r="C176" s="29" t="str">
        <f>'3 priedo 1 lentele'!B176</f>
        <v>R027705-230000-0009</v>
      </c>
      <c r="D176" s="29" t="str">
        <f>'3 priedo 1 lentele'!C176</f>
        <v>Ugdymo prieinamumo didinimas Kaišiadorių lopšelyje-darželyje „Spindulys“</v>
      </c>
      <c r="E176" s="29" t="str">
        <f>'3 priedo 1 lentele'!D176</f>
        <v>KaiRSA</v>
      </c>
      <c r="F176" s="29">
        <f>'3 priedo 1 lentele'!I176</f>
        <v>0</v>
      </c>
      <c r="G176" s="29">
        <f>'3 priedo 1 lentele'!J176</f>
        <v>0</v>
      </c>
      <c r="H176" s="29">
        <f>'3 priedo 1 lentele'!K176</f>
        <v>0</v>
      </c>
      <c r="I176" s="29" t="s">
        <v>2074</v>
      </c>
      <c r="J176" s="124">
        <f>'3 priedo 1 lentele'!O176</f>
        <v>344767.69</v>
      </c>
      <c r="K176" s="88">
        <f>'3 priedo 1 lentele'!P176</f>
        <v>286842.96000000002</v>
      </c>
      <c r="L176" s="88">
        <f>'3 priedo 1 lentele'!Q176</f>
        <v>25309.67</v>
      </c>
      <c r="M176" s="89">
        <f>'3 priedo 1 lentele'!R176</f>
        <v>32615.06</v>
      </c>
      <c r="N176" s="349">
        <v>332661.38</v>
      </c>
      <c r="O176" s="341">
        <v>216842.96</v>
      </c>
      <c r="P176" s="341">
        <v>19133.2</v>
      </c>
      <c r="Q176" s="348">
        <v>96685.22</v>
      </c>
      <c r="R176" s="349"/>
      <c r="S176" s="341"/>
      <c r="T176" s="341"/>
      <c r="U176" s="348"/>
      <c r="V176" s="324"/>
    </row>
    <row r="177" spans="2:22" ht="36" x14ac:dyDescent="0.25">
      <c r="B177" s="55" t="str">
        <f>'3 priedo 1 lentele'!A177</f>
        <v>2.2.2.1.2</v>
      </c>
      <c r="C177" s="23" t="str">
        <f>'3 priedo 1 lentele'!B177</f>
        <v>R02ZM07-220000-0001</v>
      </c>
      <c r="D177" s="23" t="str">
        <f>'3 priedo 1 lentele'!C177</f>
        <v>Šveicarijos pagrindinės mokyklos pritaikymas bendruomenės poreikiams</v>
      </c>
      <c r="E177" s="23" t="str">
        <f>'3 priedo 1 lentele'!D177</f>
        <v>JRSA</v>
      </c>
      <c r="F177" s="23">
        <f>'3 priedo 1 lentele'!I177</f>
        <v>0</v>
      </c>
      <c r="G177" s="23">
        <f>'3 priedo 1 lentele'!J177</f>
        <v>0</v>
      </c>
      <c r="H177" s="23">
        <f>'3 priedo 1 lentele'!K177</f>
        <v>0</v>
      </c>
      <c r="I177" s="23"/>
      <c r="J177" s="124">
        <f>'3 priedo 1 lentele'!O177</f>
        <v>331159</v>
      </c>
      <c r="K177" s="104">
        <f>'3 priedo 1 lentele'!P177</f>
        <v>200000</v>
      </c>
      <c r="L177" s="105">
        <f>'3 priedo 1 lentele'!Q177</f>
        <v>0</v>
      </c>
      <c r="M177" s="104">
        <f>'3 priedo 1 lentele'!R177</f>
        <v>131159</v>
      </c>
      <c r="N177" s="349"/>
      <c r="O177" s="328"/>
      <c r="P177" s="329"/>
      <c r="Q177" s="328"/>
      <c r="R177" s="349"/>
      <c r="S177" s="328"/>
      <c r="T177" s="329"/>
      <c r="U177" s="328"/>
      <c r="V177" s="316"/>
    </row>
    <row r="178" spans="2:22" ht="36" x14ac:dyDescent="0.25">
      <c r="B178" s="55" t="str">
        <f>'3 priedo 1 lentele'!A178</f>
        <v>2.2.2.1.3</v>
      </c>
      <c r="C178" s="29" t="str">
        <f>'3 priedo 1 lentele'!B178</f>
        <v>R027705-230000-0010</v>
      </c>
      <c r="D178" s="29" t="str">
        <f>'3 priedo 1 lentele'!C178</f>
        <v>Jonavos vaikų mokyklos-darželio „Bitutė“ atnaujinimas</v>
      </c>
      <c r="E178" s="29" t="str">
        <f>'3 priedo 1 lentele'!D178</f>
        <v>JRSA</v>
      </c>
      <c r="F178" s="29">
        <f>'3 priedo 1 lentele'!I178</f>
        <v>0</v>
      </c>
      <c r="G178" s="29">
        <f>'3 priedo 1 lentele'!J178</f>
        <v>0</v>
      </c>
      <c r="H178" s="29">
        <f>'3 priedo 1 lentele'!K178</f>
        <v>0</v>
      </c>
      <c r="I178" s="29" t="s">
        <v>2074</v>
      </c>
      <c r="J178" s="124">
        <f>'3 priedo 1 lentele'!O178</f>
        <v>353960.46</v>
      </c>
      <c r="K178" s="89">
        <f>'3 priedo 1 lentele'!P178</f>
        <v>300866.39</v>
      </c>
      <c r="L178" s="88">
        <f>'3 priedo 1 lentele'!Q178</f>
        <v>26547.03</v>
      </c>
      <c r="M178" s="89">
        <f>'3 priedo 1 lentele'!R178</f>
        <v>26547.040000000001</v>
      </c>
      <c r="N178" s="349">
        <v>353960.46</v>
      </c>
      <c r="O178" s="348">
        <v>300866.39</v>
      </c>
      <c r="P178" s="341">
        <v>26547.03</v>
      </c>
      <c r="Q178" s="348">
        <v>26547.040000000001</v>
      </c>
      <c r="R178" s="349"/>
      <c r="S178" s="348"/>
      <c r="T178" s="341"/>
      <c r="U178" s="348"/>
      <c r="V178" s="340"/>
    </row>
    <row r="179" spans="2:22" ht="36" x14ac:dyDescent="0.25">
      <c r="B179" s="55" t="str">
        <f>'3 priedo 1 lentele'!A179</f>
        <v>2.2.2.1.4</v>
      </c>
      <c r="C179" s="19" t="str">
        <f>'3 priedo 1 lentele'!B179</f>
        <v>R027724-220000-0006</v>
      </c>
      <c r="D179" s="19" t="str">
        <f>'3 priedo 1 lentele'!C179</f>
        <v>Raseinių miesto bendrojo ugdymo įstaigų efektyvumo didinimas</v>
      </c>
      <c r="E179" s="19" t="str">
        <f>'3 priedo 1 lentele'!D179</f>
        <v>RRSA</v>
      </c>
      <c r="F179" s="19">
        <f>'3 priedo 1 lentele'!I179</f>
        <v>0</v>
      </c>
      <c r="G179" s="19">
        <f>'3 priedo 1 lentele'!J179</f>
        <v>0</v>
      </c>
      <c r="H179" s="19">
        <f>'3 priedo 1 lentele'!K179</f>
        <v>0</v>
      </c>
      <c r="I179" s="19" t="s">
        <v>2074</v>
      </c>
      <c r="J179" s="124">
        <f>'3 priedo 1 lentele'!O179</f>
        <v>513630</v>
      </c>
      <c r="K179" s="111">
        <f>'3 priedo 1 lentele'!P179</f>
        <v>436585</v>
      </c>
      <c r="L179" s="111">
        <f>'3 priedo 1 lentele'!Q179</f>
        <v>38522</v>
      </c>
      <c r="M179" s="111">
        <f>'3 priedo 1 lentele'!R179</f>
        <v>38523</v>
      </c>
      <c r="N179" s="349">
        <v>513630</v>
      </c>
      <c r="O179" s="336">
        <v>436585</v>
      </c>
      <c r="P179" s="336">
        <v>38522</v>
      </c>
      <c r="Q179" s="336">
        <v>38523</v>
      </c>
      <c r="R179" s="349"/>
      <c r="S179" s="336"/>
      <c r="T179" s="336"/>
      <c r="U179" s="336"/>
      <c r="V179" s="335"/>
    </row>
    <row r="180" spans="2:22" ht="60" x14ac:dyDescent="0.25">
      <c r="B180" s="55" t="str">
        <f>'3 priedo 1 lentele'!A180</f>
        <v>2.2.2.1.5</v>
      </c>
      <c r="C180" s="162" t="str">
        <f>'3 priedo 1 lentele'!B180</f>
        <v>R027705-230000-0011</v>
      </c>
      <c r="D180" s="162" t="str">
        <f>'3 priedo 1 lentele'!C180</f>
        <v>Ikimokyklinio ir priešmokyklinio ugdymo prieinamumo didinimas Raseinių rajone (Ariogalos lopšelyje - darželyje)</v>
      </c>
      <c r="E180" s="162" t="str">
        <f>'3 priedo 1 lentele'!D180</f>
        <v>RRSA</v>
      </c>
      <c r="F180" s="162">
        <f>'3 priedo 1 lentele'!I180</f>
        <v>0</v>
      </c>
      <c r="G180" s="162">
        <f>'3 priedo 1 lentele'!J180</f>
        <v>0</v>
      </c>
      <c r="H180" s="162">
        <f>'3 priedo 1 lentele'!K180</f>
        <v>0</v>
      </c>
      <c r="I180" s="162" t="s">
        <v>2074</v>
      </c>
      <c r="J180" s="124">
        <f>'3 priedo 1 lentele'!O180</f>
        <v>243885.19</v>
      </c>
      <c r="K180" s="124">
        <f>'3 priedo 1 lentele'!P180</f>
        <v>200585.84</v>
      </c>
      <c r="L180" s="124">
        <f>'3 priedo 1 lentele'!Q180</f>
        <v>17698</v>
      </c>
      <c r="M180" s="121">
        <f>'3 priedo 1 lentele'!R180</f>
        <v>25601.35</v>
      </c>
      <c r="N180" s="349">
        <v>243885.19</v>
      </c>
      <c r="O180" s="349">
        <v>200585.84</v>
      </c>
      <c r="P180" s="349">
        <v>17698</v>
      </c>
      <c r="Q180" s="352">
        <v>25601.35</v>
      </c>
      <c r="R180" s="349"/>
      <c r="S180" s="349"/>
      <c r="T180" s="349"/>
      <c r="U180" s="352"/>
      <c r="V180" s="351"/>
    </row>
    <row r="181" spans="2:22" ht="48" x14ac:dyDescent="0.25">
      <c r="B181" s="55" t="str">
        <f>'3 priedo 1 lentele'!A181</f>
        <v>2.2.2.1.6</v>
      </c>
      <c r="C181" s="34" t="str">
        <f>'3 priedo 1 lentele'!B181</f>
        <v>R027-220000-0001</v>
      </c>
      <c r="D181" s="34" t="str">
        <f>'3 priedo 1 lentele'!C181</f>
        <v>Raseinių Šaltinio progimnazijos pastato Raseiniuose, Ateities g. 23, rekonstravimas</v>
      </c>
      <c r="E181" s="34" t="str">
        <f>'3 priedo 1 lentele'!D181</f>
        <v>RRSA</v>
      </c>
      <c r="F181" s="34">
        <f>'3 priedo 1 lentele'!I181</f>
        <v>0</v>
      </c>
      <c r="G181" s="34">
        <f>'3 priedo 1 lentele'!J181</f>
        <v>0</v>
      </c>
      <c r="H181" s="34">
        <f>'3 priedo 1 lentele'!K181</f>
        <v>0</v>
      </c>
      <c r="I181" s="34"/>
      <c r="J181" s="124">
        <f>'3 priedo 1 lentele'!O181</f>
        <v>1727000</v>
      </c>
      <c r="K181" s="121">
        <f>'3 priedo 1 lentele'!P181</f>
        <v>727000</v>
      </c>
      <c r="L181" s="121">
        <f>'3 priedo 1 lentele'!Q181</f>
        <v>715000</v>
      </c>
      <c r="M181" s="121">
        <f>'3 priedo 1 lentele'!R181</f>
        <v>285000</v>
      </c>
      <c r="N181" s="349"/>
      <c r="O181" s="352"/>
      <c r="P181" s="352"/>
      <c r="Q181" s="352"/>
      <c r="R181" s="349"/>
      <c r="S181" s="352"/>
      <c r="T181" s="352"/>
      <c r="U181" s="352"/>
      <c r="V181" s="351"/>
    </row>
    <row r="182" spans="2:22" ht="48" x14ac:dyDescent="0.25">
      <c r="B182" s="55" t="str">
        <f>'3 priedo 1 lentele'!A182</f>
        <v>2.2.2.1.7</v>
      </c>
      <c r="C182" s="34" t="str">
        <f>'3 priedo 1 lentele'!B182</f>
        <v>R028-220000-0001</v>
      </c>
      <c r="D182" s="34" t="str">
        <f>'3 priedo 1 lentele'!C182</f>
        <v>Raseinių rajono Šiluvos gimnazijos pastato Šiluvoje, Jurgučio a. 6, rekonstrvimas</v>
      </c>
      <c r="E182" s="34" t="str">
        <f>'3 priedo 1 lentele'!D182</f>
        <v>RRSA</v>
      </c>
      <c r="F182" s="34">
        <f>'3 priedo 1 lentele'!I182</f>
        <v>0</v>
      </c>
      <c r="G182" s="34">
        <f>'3 priedo 1 lentele'!J182</f>
        <v>0</v>
      </c>
      <c r="H182" s="34">
        <f>'3 priedo 1 lentele'!K182</f>
        <v>0</v>
      </c>
      <c r="I182" s="34"/>
      <c r="J182" s="124">
        <f>'3 priedo 1 lentele'!O182</f>
        <v>2241000</v>
      </c>
      <c r="K182" s="121">
        <f>'3 priedo 1 lentele'!P182</f>
        <v>922000</v>
      </c>
      <c r="L182" s="121">
        <f>'3 priedo 1 lentele'!Q182</f>
        <v>1001000</v>
      </c>
      <c r="M182" s="121">
        <f>'3 priedo 1 lentele'!R182</f>
        <v>318000</v>
      </c>
      <c r="N182" s="349"/>
      <c r="O182" s="352"/>
      <c r="P182" s="352"/>
      <c r="Q182" s="352"/>
      <c r="R182" s="349"/>
      <c r="S182" s="352"/>
      <c r="T182" s="352"/>
      <c r="U182" s="352"/>
      <c r="V182" s="351"/>
    </row>
    <row r="183" spans="2:22" ht="36" x14ac:dyDescent="0.25">
      <c r="B183" s="55" t="str">
        <f>'3 priedo 1 lentele'!A183</f>
        <v>2.2.2.1.8</v>
      </c>
      <c r="C183" s="34" t="str">
        <f>'3 priedo 1 lentele'!B183</f>
        <v>R027000-220000-0003</v>
      </c>
      <c r="D183" s="34" t="str">
        <f>'3 priedo 1 lentele'!C183</f>
        <v>Sporto aikštės įrengimas šalia Prezidento Jono Žemaičio gimnazijos</v>
      </c>
      <c r="E183" s="34" t="str">
        <f>'3 priedo 1 lentele'!D183</f>
        <v>RRSA</v>
      </c>
      <c r="F183" s="34">
        <f>'3 priedo 1 lentele'!I183</f>
        <v>0</v>
      </c>
      <c r="G183" s="34">
        <f>'3 priedo 1 lentele'!J183</f>
        <v>0</v>
      </c>
      <c r="H183" s="34">
        <f>'3 priedo 1 lentele'!K183</f>
        <v>0</v>
      </c>
      <c r="I183" s="34"/>
      <c r="J183" s="124">
        <f>'3 priedo 1 lentele'!O183</f>
        <v>738000</v>
      </c>
      <c r="K183" s="120">
        <f>'3 priedo 1 lentele'!P183</f>
        <v>0</v>
      </c>
      <c r="L183" s="121">
        <f>'3 priedo 1 lentele'!Q183</f>
        <v>628000</v>
      </c>
      <c r="M183" s="121">
        <f>'3 priedo 1 lentele'!R183</f>
        <v>110000</v>
      </c>
      <c r="N183" s="349"/>
      <c r="O183" s="353"/>
      <c r="P183" s="352"/>
      <c r="Q183" s="352"/>
      <c r="R183" s="349"/>
      <c r="S183" s="353"/>
      <c r="T183" s="352"/>
      <c r="U183" s="352"/>
      <c r="V183" s="351"/>
    </row>
    <row r="184" spans="2:22" ht="60" x14ac:dyDescent="0.25">
      <c r="B184" s="55" t="str">
        <f>'3 priedo 1 lentele'!A184</f>
        <v>2.2.2.1.9</v>
      </c>
      <c r="C184" s="34" t="str">
        <f>'3 priedo 1 lentele'!B184</f>
        <v>R02C000-220000-0001</v>
      </c>
      <c r="D184" s="34" t="str">
        <f>'3 priedo 1 lentele'!C184</f>
        <v>Raseinių r. Žaiginio Pranciškaus Šivickio mokyklos-daugiafunkcio centro sporto salės kapitalinis remontas</v>
      </c>
      <c r="E184" s="34" t="str">
        <f>'3 priedo 1 lentele'!D184</f>
        <v>RRSA</v>
      </c>
      <c r="F184" s="34">
        <f>'3 priedo 1 lentele'!I184</f>
        <v>0</v>
      </c>
      <c r="G184" s="34">
        <f>'3 priedo 1 lentele'!J184</f>
        <v>0</v>
      </c>
      <c r="H184" s="34">
        <f>'3 priedo 1 lentele'!K184</f>
        <v>0</v>
      </c>
      <c r="I184" s="34"/>
      <c r="J184" s="124">
        <f>'3 priedo 1 lentele'!O184</f>
        <v>260658</v>
      </c>
      <c r="K184" s="120">
        <f>'3 priedo 1 lentele'!P184</f>
        <v>0</v>
      </c>
      <c r="L184" s="121">
        <f>'3 priedo 1 lentele'!Q184</f>
        <v>260658</v>
      </c>
      <c r="M184" s="121">
        <f>'3 priedo 1 lentele'!R184</f>
        <v>0</v>
      </c>
      <c r="N184" s="349"/>
      <c r="O184" s="353"/>
      <c r="P184" s="352"/>
      <c r="Q184" s="352"/>
      <c r="R184" s="349"/>
      <c r="S184" s="353"/>
      <c r="T184" s="352"/>
      <c r="U184" s="352"/>
      <c r="V184" s="351"/>
    </row>
    <row r="185" spans="2:22" ht="48" x14ac:dyDescent="0.25">
      <c r="B185" s="55" t="str">
        <f>'3 priedo 1 lentele'!A185</f>
        <v>2.2.2.1.10</v>
      </c>
      <c r="C185" s="34" t="str">
        <f>'3 priedo 1 lentele'!B185</f>
        <v>R02C000-220000-0002</v>
      </c>
      <c r="D185" s="34" t="str">
        <f>'3 priedo 1 lentele'!C185</f>
        <v>Raseinių Viktoro Petkaus pagrindinės mokyklos sporto infrastruktūros gerinimas</v>
      </c>
      <c r="E185" s="34" t="str">
        <f>'3 priedo 1 lentele'!D185</f>
        <v>RRSA</v>
      </c>
      <c r="F185" s="34">
        <f>'3 priedo 1 lentele'!I185</f>
        <v>0</v>
      </c>
      <c r="G185" s="34">
        <f>'3 priedo 1 lentele'!J185</f>
        <v>0</v>
      </c>
      <c r="H185" s="34">
        <f>'3 priedo 1 lentele'!K185</f>
        <v>0</v>
      </c>
      <c r="I185" s="34"/>
      <c r="J185" s="124">
        <f>'3 priedo 1 lentele'!O185</f>
        <v>175220</v>
      </c>
      <c r="K185" s="120">
        <f>'3 priedo 1 lentele'!P185</f>
        <v>0</v>
      </c>
      <c r="L185" s="121">
        <f>'3 priedo 1 lentele'!Q185</f>
        <v>175220</v>
      </c>
      <c r="M185" s="121">
        <f>'3 priedo 1 lentele'!R185</f>
        <v>0</v>
      </c>
      <c r="N185" s="349"/>
      <c r="O185" s="353"/>
      <c r="P185" s="352"/>
      <c r="Q185" s="352"/>
      <c r="R185" s="349"/>
      <c r="S185" s="353"/>
      <c r="T185" s="352"/>
      <c r="U185" s="352"/>
      <c r="V185" s="351"/>
    </row>
    <row r="186" spans="2:22" ht="60" x14ac:dyDescent="0.25">
      <c r="B186" s="55" t="str">
        <f>'3 priedo 1 lentele'!A186</f>
        <v>2.2.2.1.11</v>
      </c>
      <c r="C186" s="19" t="str">
        <f>'3 priedo 1 lentele'!B186</f>
        <v>R027000-220000-0004</v>
      </c>
      <c r="D186" s="19" t="str">
        <f>'3 priedo 1 lentele'!C186</f>
        <v>Raseinių r. Ariogalos gimnazijos pastato, esančio Ariogaloje, Melioratorių g. 9, kapitalinis remontas</v>
      </c>
      <c r="E186" s="19" t="str">
        <f>'3 priedo 1 lentele'!D186</f>
        <v>RRSA</v>
      </c>
      <c r="F186" s="19">
        <f>'3 priedo 1 lentele'!I186</f>
        <v>0</v>
      </c>
      <c r="G186" s="19">
        <f>'3 priedo 1 lentele'!J186</f>
        <v>0</v>
      </c>
      <c r="H186" s="19">
        <f>'3 priedo 1 lentele'!K186</f>
        <v>0</v>
      </c>
      <c r="I186" s="19"/>
      <c r="J186" s="124">
        <f>'3 priedo 1 lentele'!O186</f>
        <v>435000</v>
      </c>
      <c r="K186" s="121">
        <f>'3 priedo 1 lentele'!P186</f>
        <v>0</v>
      </c>
      <c r="L186" s="121">
        <f>'3 priedo 1 lentele'!Q186</f>
        <v>290000</v>
      </c>
      <c r="M186" s="121">
        <f>'3 priedo 1 lentele'!R186</f>
        <v>145000</v>
      </c>
      <c r="N186" s="349"/>
      <c r="O186" s="352"/>
      <c r="P186" s="352"/>
      <c r="Q186" s="352"/>
      <c r="R186" s="349"/>
      <c r="S186" s="352"/>
      <c r="T186" s="352"/>
      <c r="U186" s="352"/>
      <c r="V186" s="335"/>
    </row>
    <row r="187" spans="2:22" ht="36" x14ac:dyDescent="0.25">
      <c r="B187" s="55" t="str">
        <f>'3 priedo 1 lentele'!A187</f>
        <v>2.2.2.1.12</v>
      </c>
      <c r="C187" s="28" t="str">
        <f>'3 priedo 1 lentele'!B187</f>
        <v>R027000-220000-0005</v>
      </c>
      <c r="D187" s="28" t="str">
        <f>'3 priedo 1 lentele'!C187</f>
        <v>Raseinių r. Ariogalos gimnazijos sporto stadiono atnaujinimas</v>
      </c>
      <c r="E187" s="28" t="str">
        <f>'3 priedo 1 lentele'!D187</f>
        <v>RRSA</v>
      </c>
      <c r="F187" s="28">
        <f>'3 priedo 1 lentele'!I187</f>
        <v>0</v>
      </c>
      <c r="G187" s="28">
        <f>'3 priedo 1 lentele'!J187</f>
        <v>0</v>
      </c>
      <c r="H187" s="28">
        <f>'3 priedo 1 lentele'!K187</f>
        <v>0</v>
      </c>
      <c r="I187" s="28"/>
      <c r="J187" s="124">
        <f>'3 priedo 1 lentele'!O187</f>
        <v>1452</v>
      </c>
      <c r="K187" s="122">
        <f>'3 priedo 1 lentele'!P187</f>
        <v>0</v>
      </c>
      <c r="L187" s="122">
        <f>'3 priedo 1 lentele'!Q187</f>
        <v>0</v>
      </c>
      <c r="M187" s="122">
        <f>'3 priedo 1 lentele'!R187</f>
        <v>1452</v>
      </c>
      <c r="N187" s="349"/>
      <c r="O187" s="354"/>
      <c r="P187" s="354"/>
      <c r="Q187" s="354"/>
      <c r="R187" s="349"/>
      <c r="S187" s="354"/>
      <c r="T187" s="354"/>
      <c r="U187" s="354"/>
      <c r="V187" s="316"/>
    </row>
    <row r="188" spans="2:22" ht="36" x14ac:dyDescent="0.25">
      <c r="B188" s="55" t="str">
        <f>'3 priedo 1 lentele'!A188</f>
        <v>2.2.2.1.13</v>
      </c>
      <c r="C188" s="28" t="str">
        <f>'3 priedo 1 lentele'!B188</f>
        <v>R027724-220000-0007</v>
      </c>
      <c r="D188" s="28" t="str">
        <f>'3 priedo 1 lentele'!C188</f>
        <v>Prienų r. Veiverių Tomo Žilinsko gimnazijos atnaujinimas</v>
      </c>
      <c r="E188" s="28" t="str">
        <f>'3 priedo 1 lentele'!D188</f>
        <v>PRSA</v>
      </c>
      <c r="F188" s="28">
        <f>'3 priedo 1 lentele'!I188</f>
        <v>0</v>
      </c>
      <c r="G188" s="28">
        <f>'3 priedo 1 lentele'!J188</f>
        <v>0</v>
      </c>
      <c r="H188" s="28">
        <f>'3 priedo 1 lentele'!K188</f>
        <v>0</v>
      </c>
      <c r="I188" s="28" t="s">
        <v>2074</v>
      </c>
      <c r="J188" s="124">
        <f>'3 priedo 1 lentele'!O188</f>
        <v>364669.00999999995</v>
      </c>
      <c r="K188" s="122">
        <f>'3 priedo 1 lentele'!P188</f>
        <v>309968.65999999997</v>
      </c>
      <c r="L188" s="122">
        <f>'3 priedo 1 lentele'!Q188</f>
        <v>27350.17</v>
      </c>
      <c r="M188" s="122">
        <f>'3 priedo 1 lentele'!R188</f>
        <v>27350.18</v>
      </c>
      <c r="N188" s="349">
        <f>O188+P188+Q188</f>
        <v>364669.00999999995</v>
      </c>
      <c r="O188" s="354">
        <v>309968.65999999997</v>
      </c>
      <c r="P188" s="354">
        <v>27350.17</v>
      </c>
      <c r="Q188" s="354">
        <v>27350.18</v>
      </c>
      <c r="R188" s="349"/>
      <c r="S188" s="354"/>
      <c r="T188" s="354"/>
      <c r="U188" s="354"/>
      <c r="V188" s="316"/>
    </row>
    <row r="189" spans="2:22" ht="48" x14ac:dyDescent="0.25">
      <c r="B189" s="55" t="str">
        <f>'3 priedo 1 lentele'!A189</f>
        <v>2.2.2.1.14</v>
      </c>
      <c r="C189" s="28" t="str">
        <f>'3 priedo 1 lentele'!B189</f>
        <v>R027724-220000-0008</v>
      </c>
      <c r="D189" s="28" t="str">
        <f>'3 priedo 1 lentele'!C189</f>
        <v>Kauno r. Piliuonos gimnazijos modernizavimas</v>
      </c>
      <c r="E189" s="28" t="str">
        <f>'3 priedo 1 lentele'!D189</f>
        <v>KauRSA</v>
      </c>
      <c r="F189" s="28">
        <f>'3 priedo 1 lentele'!I189</f>
        <v>0</v>
      </c>
      <c r="G189" s="28">
        <f>'3 priedo 1 lentele'!J189</f>
        <v>0</v>
      </c>
      <c r="H189" s="28">
        <f>'3 priedo 1 lentele'!K189</f>
        <v>0</v>
      </c>
      <c r="I189" s="28" t="s">
        <v>2074</v>
      </c>
      <c r="J189" s="124">
        <f>'3 priedo 1 lentele'!O189</f>
        <v>556846.53999999992</v>
      </c>
      <c r="K189" s="122">
        <f>'3 priedo 1 lentele'!P189</f>
        <v>473319.55</v>
      </c>
      <c r="L189" s="122">
        <f>'3 priedo 1 lentele'!Q189</f>
        <v>41763.480000000003</v>
      </c>
      <c r="M189" s="122">
        <f>'3 priedo 1 lentele'!R189</f>
        <v>41763.51</v>
      </c>
      <c r="N189" s="124">
        <v>556846.53999999992</v>
      </c>
      <c r="O189" s="122">
        <v>473319.56</v>
      </c>
      <c r="P189" s="122">
        <v>41763.47</v>
      </c>
      <c r="Q189" s="122">
        <v>41763.51</v>
      </c>
      <c r="R189" s="349"/>
      <c r="S189" s="354"/>
      <c r="T189" s="354"/>
      <c r="U189" s="354"/>
      <c r="V189" s="316" t="s">
        <v>2190</v>
      </c>
    </row>
    <row r="190" spans="2:22" ht="36" x14ac:dyDescent="0.25">
      <c r="B190" s="55" t="str">
        <f>'3 priedo 1 lentele'!A190</f>
        <v>2.2.2.1.15</v>
      </c>
      <c r="C190" s="28" t="str">
        <f>'3 priedo 1 lentele'!B190</f>
        <v>R027724-220000-0009</v>
      </c>
      <c r="D190" s="28" t="str">
        <f>'3 priedo 1 lentele'!C190</f>
        <v>Ugdymo kokybės gerinimas Birštono gimnazijoje</v>
      </c>
      <c r="E190" s="28" t="str">
        <f>'3 priedo 1 lentele'!D190</f>
        <v>BSA</v>
      </c>
      <c r="F190" s="28">
        <f>'3 priedo 1 lentele'!I190</f>
        <v>0</v>
      </c>
      <c r="G190" s="28">
        <f>'3 priedo 1 lentele'!J190</f>
        <v>0</v>
      </c>
      <c r="H190" s="28">
        <f>'3 priedo 1 lentele'!K190</f>
        <v>0</v>
      </c>
      <c r="I190" s="28" t="s">
        <v>2074</v>
      </c>
      <c r="J190" s="124">
        <f>'3 priedo 1 lentele'!O190</f>
        <v>176779.39</v>
      </c>
      <c r="K190" s="122">
        <f>'3 priedo 1 lentele'!P190</f>
        <v>150262.48000000001</v>
      </c>
      <c r="L190" s="122">
        <f>'3 priedo 1 lentele'!Q190</f>
        <v>13258.46</v>
      </c>
      <c r="M190" s="122">
        <f>'3 priedo 1 lentele'!R190</f>
        <v>13258.45</v>
      </c>
      <c r="N190" s="349">
        <f>O190+P190+Q190</f>
        <v>176779.4</v>
      </c>
      <c r="O190" s="354">
        <v>150262.48000000001</v>
      </c>
      <c r="P190" s="354">
        <v>13258.46</v>
      </c>
      <c r="Q190" s="354">
        <v>13258.46</v>
      </c>
      <c r="R190" s="349"/>
      <c r="S190" s="354"/>
      <c r="T190" s="354"/>
      <c r="U190" s="354"/>
      <c r="V190" s="316"/>
    </row>
    <row r="191" spans="2:22" ht="60" x14ac:dyDescent="0.25">
      <c r="B191" s="55" t="str">
        <f>'3 priedo 1 lentele'!A191</f>
        <v>2.2.2.1.16</v>
      </c>
      <c r="C191" s="29" t="str">
        <f>'3 priedo 1 lentele'!B191</f>
        <v>R027705-230000-0012</v>
      </c>
      <c r="D191" s="29" t="str">
        <f>'3 priedo 1 lentele'!C191</f>
        <v>Kauno r. Raudondvario Anelės ir Augustino Kriauzų mokyklos-darželio infrastruktūros modernizavimas</v>
      </c>
      <c r="E191" s="29" t="str">
        <f>'3 priedo 1 lentele'!D191</f>
        <v>KRSA</v>
      </c>
      <c r="F191" s="29">
        <f>'3 priedo 1 lentele'!I191</f>
        <v>0</v>
      </c>
      <c r="G191" s="29">
        <f>'3 priedo 1 lentele'!J191</f>
        <v>0</v>
      </c>
      <c r="H191" s="29">
        <f>'3 priedo 1 lentele'!K191</f>
        <v>0</v>
      </c>
      <c r="I191" s="29" t="s">
        <v>2074</v>
      </c>
      <c r="J191" s="124">
        <f>'3 priedo 1 lentele'!O191</f>
        <v>952384.33</v>
      </c>
      <c r="K191" s="124">
        <f>'3 priedo 1 lentele'!P191</f>
        <v>666518.87</v>
      </c>
      <c r="L191" s="124">
        <f>'3 priedo 1 lentele'!Q191</f>
        <v>58810.49</v>
      </c>
      <c r="M191" s="122">
        <f>'3 priedo 1 lentele'!R191</f>
        <v>227054.97</v>
      </c>
      <c r="N191" s="349">
        <v>952384.33</v>
      </c>
      <c r="O191" s="349">
        <v>666518.87</v>
      </c>
      <c r="P191" s="349">
        <v>58810.49</v>
      </c>
      <c r="Q191" s="354">
        <v>227054.97</v>
      </c>
      <c r="R191" s="349"/>
      <c r="S191" s="349"/>
      <c r="T191" s="349"/>
      <c r="U191" s="354"/>
      <c r="V191" s="350"/>
    </row>
    <row r="192" spans="2:22" ht="48" x14ac:dyDescent="0.25">
      <c r="B192" s="55" t="str">
        <f>'3 priedo 1 lentele'!A192</f>
        <v>2.2.2.1.17</v>
      </c>
      <c r="C192" s="162" t="str">
        <f>'3 priedo 1 lentele'!B192</f>
        <v>R027705-230000-0013</v>
      </c>
      <c r="D192" s="162" t="str">
        <f>'3 priedo 1 lentele'!C192</f>
        <v>Prienų lopšelio-darželio „Saulutė“ modernizavimas didinant paslaugų prieinamumą</v>
      </c>
      <c r="E192" s="162" t="str">
        <f>'3 priedo 1 lentele'!D192</f>
        <v>PRSA</v>
      </c>
      <c r="F192" s="162">
        <f>'3 priedo 1 lentele'!I192</f>
        <v>0</v>
      </c>
      <c r="G192" s="162">
        <f>'3 priedo 1 lentele'!J192</f>
        <v>0</v>
      </c>
      <c r="H192" s="162">
        <f>'3 priedo 1 lentele'!K192</f>
        <v>0</v>
      </c>
      <c r="I192" s="162" t="s">
        <v>2074</v>
      </c>
      <c r="J192" s="124">
        <f>'3 priedo 1 lentele'!O192</f>
        <v>355381.29000000004</v>
      </c>
      <c r="K192" s="124">
        <f>'3 priedo 1 lentele'!P192</f>
        <v>270907.24</v>
      </c>
      <c r="L192" s="124">
        <f>'3 priedo 1 lentele'!Q192</f>
        <v>23903.58</v>
      </c>
      <c r="M192" s="124">
        <f>'3 priedo 1 lentele'!R192</f>
        <v>60570.47</v>
      </c>
      <c r="N192" s="349">
        <v>355381.29000000004</v>
      </c>
      <c r="O192" s="349">
        <v>270907.24</v>
      </c>
      <c r="P192" s="349">
        <v>23903.58</v>
      </c>
      <c r="Q192" s="349">
        <v>60570.47</v>
      </c>
      <c r="R192" s="349"/>
      <c r="S192" s="349"/>
      <c r="T192" s="349"/>
      <c r="U192" s="349"/>
      <c r="V192" s="350"/>
    </row>
    <row r="193" spans="2:22" ht="60" x14ac:dyDescent="0.25">
      <c r="B193" s="55" t="str">
        <f>'3 priedo 1 lentele'!A193</f>
        <v>2.2.2.1.18</v>
      </c>
      <c r="C193" s="162" t="str">
        <f>'3 priedo 1 lentele'!B193</f>
        <v>R027705-230000-2222</v>
      </c>
      <c r="D193" s="162" t="str">
        <f>'3 priedo 1 lentele'!C193</f>
        <v>Prienų lopšelio-darželio „Gintarėlis“ dviejų grupių infrastruktūros modernizavimas ir aprūpinimas priemonėmis</v>
      </c>
      <c r="E193" s="503" t="str">
        <f>'3 priedo 1 lentele'!D193</f>
        <v>PRSA</v>
      </c>
      <c r="F193" s="162">
        <f>'3 priedo 1 lentele'!I193</f>
        <v>0</v>
      </c>
      <c r="G193" s="162">
        <f>'3 priedo 1 lentele'!J193</f>
        <v>0</v>
      </c>
      <c r="H193" s="162">
        <f>'3 priedo 1 lentele'!K193</f>
        <v>0</v>
      </c>
      <c r="I193" s="162"/>
      <c r="J193" s="124">
        <f>'3 priedo 1 lentele'!O193</f>
        <v>100000</v>
      </c>
      <c r="K193" s="124">
        <f>'3 priedo 1 lentele'!P193</f>
        <v>80296.75</v>
      </c>
      <c r="L193" s="124">
        <f>'3 priedo 1 lentele'!Q193</f>
        <v>7085.01</v>
      </c>
      <c r="M193" s="124">
        <f>'3 priedo 1 lentele'!R193</f>
        <v>12618.24</v>
      </c>
      <c r="N193" s="349"/>
      <c r="O193" s="349"/>
      <c r="P193" s="349"/>
      <c r="Q193" s="349"/>
      <c r="R193" s="349"/>
      <c r="S193" s="349"/>
      <c r="T193" s="349"/>
      <c r="U193" s="349"/>
      <c r="V193" s="350"/>
    </row>
    <row r="194" spans="2:22" ht="72" x14ac:dyDescent="0.25">
      <c r="B194" s="55" t="str">
        <f>'3 priedo 1 lentele'!A194</f>
        <v>2.2.2.1.19</v>
      </c>
      <c r="C194" s="162" t="str">
        <f>'3 priedo 1 lentele'!B194</f>
        <v>R027705-230000-2223</v>
      </c>
      <c r="D194" s="162" t="str">
        <f>'3 priedo 1 lentele'!C194</f>
        <v>Kauno r. Zapyškio pagrindinės mokyklos pastato, esančio Šviesos g. 16, Kluoniškių k., infrastruktūros modernizavimas</v>
      </c>
      <c r="E194" s="504" t="str">
        <f>'3 priedo 1 lentele'!D194</f>
        <v>KauRSA</v>
      </c>
      <c r="F194" s="504">
        <f>'3 priedo 1 lentele'!I194</f>
        <v>0</v>
      </c>
      <c r="G194" s="504">
        <f>'3 priedo 1 lentele'!J194</f>
        <v>0</v>
      </c>
      <c r="H194" s="504">
        <f>'3 priedo 1 lentele'!K194</f>
        <v>0</v>
      </c>
      <c r="I194" s="504"/>
      <c r="J194" s="124">
        <f>'3 priedo 1 lentele'!O194</f>
        <v>155697.94</v>
      </c>
      <c r="K194" s="124">
        <f>'3 priedo 1 lentele'!P194</f>
        <v>132347.94</v>
      </c>
      <c r="L194" s="124">
        <f>'3 priedo 1 lentele'!Q194</f>
        <v>11670</v>
      </c>
      <c r="M194" s="124">
        <f>'3 priedo 1 lentele'!R194</f>
        <v>11680</v>
      </c>
      <c r="N194" s="505"/>
      <c r="O194" s="505"/>
      <c r="P194" s="505"/>
      <c r="Q194" s="505"/>
      <c r="R194" s="505"/>
      <c r="S194" s="505"/>
      <c r="T194" s="505"/>
      <c r="U194" s="505"/>
      <c r="V194" s="506"/>
    </row>
    <row r="195" spans="2:22" ht="48" x14ac:dyDescent="0.25">
      <c r="B195" s="234" t="str">
        <f>'3 priedo 1 lentele'!A195</f>
        <v>2.2.3.</v>
      </c>
      <c r="C195" s="234">
        <f>'3 priedo 1 lentele'!B195</f>
        <v>0</v>
      </c>
      <c r="D195" s="234" t="str">
        <f>'3 priedo 1 lentele'!C195</f>
        <v>Uždavinys: Kurti ir tobulinti mokymąsi visą gyvenimą ir skatinti kvalifikacijos kėlimą</v>
      </c>
      <c r="E195" s="234">
        <f>'3 priedo 1 lentele'!D195</f>
        <v>0</v>
      </c>
      <c r="F195" s="234">
        <f>'3 priedo 1 lentele'!I195</f>
        <v>0</v>
      </c>
      <c r="G195" s="234">
        <f>'3 priedo 1 lentele'!J195</f>
        <v>0</v>
      </c>
      <c r="H195" s="234">
        <f>'3 priedo 1 lentele'!K195</f>
        <v>0</v>
      </c>
      <c r="I195" s="234"/>
      <c r="J195" s="235">
        <f>'3 priedo 1 lentele'!O195</f>
        <v>2224489.46</v>
      </c>
      <c r="K195" s="235">
        <f>'3 priedo 1 lentele'!P195</f>
        <v>1890815.53</v>
      </c>
      <c r="L195" s="235">
        <f>'3 priedo 1 lentele'!Q195</f>
        <v>0</v>
      </c>
      <c r="M195" s="235">
        <f>'3 priedo 1 lentele'!R195</f>
        <v>333673.93</v>
      </c>
      <c r="N195" s="311">
        <f>N196+N201</f>
        <v>1364887.37</v>
      </c>
      <c r="O195" s="311">
        <f t="shared" ref="O195:V195" si="37">O196+O201</f>
        <v>1139456.83</v>
      </c>
      <c r="P195" s="311">
        <f t="shared" si="37"/>
        <v>0</v>
      </c>
      <c r="Q195" s="311">
        <f t="shared" si="37"/>
        <v>225430.53999999998</v>
      </c>
      <c r="R195" s="311">
        <f t="shared" si="37"/>
        <v>0</v>
      </c>
      <c r="S195" s="311">
        <f t="shared" si="37"/>
        <v>0</v>
      </c>
      <c r="T195" s="311">
        <f t="shared" si="37"/>
        <v>0</v>
      </c>
      <c r="U195" s="311">
        <f t="shared" si="37"/>
        <v>0</v>
      </c>
      <c r="V195" s="311">
        <f t="shared" si="37"/>
        <v>0</v>
      </c>
    </row>
    <row r="196" spans="2:22" ht="180" x14ac:dyDescent="0.25">
      <c r="B196" s="244" t="str">
        <f>'3 priedo 1 lentele'!A196</f>
        <v>2.2.3.1.</v>
      </c>
      <c r="C196" s="244">
        <f>'3 priedo 1 lentele'!B196</f>
        <v>0</v>
      </c>
      <c r="D196" s="244" t="str">
        <f>'3 priedo 1 lentele'!C196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6" s="244">
        <f>'3 priedo 1 lentele'!D196</f>
        <v>0</v>
      </c>
      <c r="F196" s="244">
        <f>'3 priedo 1 lentele'!I196</f>
        <v>0</v>
      </c>
      <c r="G196" s="244">
        <f>'3 priedo 1 lentele'!J196</f>
        <v>0</v>
      </c>
      <c r="H196" s="244">
        <f>'3 priedo 1 lentele'!K196</f>
        <v>0</v>
      </c>
      <c r="I196" s="244"/>
      <c r="J196" s="249">
        <f>'3 priedo 1 lentele'!O196</f>
        <v>2224489.46</v>
      </c>
      <c r="K196" s="249">
        <f>'3 priedo 1 lentele'!P196</f>
        <v>1890815.53</v>
      </c>
      <c r="L196" s="249">
        <f>'3 priedo 1 lentele'!Q196</f>
        <v>0</v>
      </c>
      <c r="M196" s="249">
        <f>'3 priedo 1 lentele'!R196</f>
        <v>333673.93</v>
      </c>
      <c r="N196" s="315">
        <f>SUM(N197:N200)</f>
        <v>1364887.37</v>
      </c>
      <c r="O196" s="315">
        <f t="shared" ref="O196:V196" si="38">SUM(O197:O200)</f>
        <v>1139456.83</v>
      </c>
      <c r="P196" s="315">
        <f t="shared" si="38"/>
        <v>0</v>
      </c>
      <c r="Q196" s="315">
        <f t="shared" si="38"/>
        <v>225430.53999999998</v>
      </c>
      <c r="R196" s="315">
        <f t="shared" si="38"/>
        <v>0</v>
      </c>
      <c r="S196" s="315">
        <f t="shared" si="38"/>
        <v>0</v>
      </c>
      <c r="T196" s="315">
        <f t="shared" si="38"/>
        <v>0</v>
      </c>
      <c r="U196" s="315">
        <f t="shared" si="38"/>
        <v>0</v>
      </c>
      <c r="V196" s="315">
        <f t="shared" si="38"/>
        <v>0</v>
      </c>
    </row>
    <row r="197" spans="2:22" ht="48" x14ac:dyDescent="0.25">
      <c r="B197" s="55" t="str">
        <f>'3 priedo 1 lentele'!A197</f>
        <v>2.2.3.1.1</v>
      </c>
      <c r="C197" s="19" t="str">
        <f>'3 priedo 1 lentele'!B197</f>
        <v>R029920-490000-0001</v>
      </c>
      <c r="D197" s="19" t="str">
        <f>'3 priedo 1 lentele'!C197</f>
        <v>Paslaugų ir asmenų aptarnavimo kokybės gerinimas Kauno miesto savivaldybėje</v>
      </c>
      <c r="E197" s="19" t="str">
        <f>'3 priedo 1 lentele'!D197</f>
        <v>KMSA</v>
      </c>
      <c r="F197" s="19">
        <f>'3 priedo 1 lentele'!I197</f>
        <v>0</v>
      </c>
      <c r="G197" s="19">
        <f>'3 priedo 1 lentele'!J197</f>
        <v>0</v>
      </c>
      <c r="H197" s="19">
        <f>'3 priedo 1 lentele'!K197</f>
        <v>0</v>
      </c>
      <c r="I197" s="19" t="s">
        <v>2074</v>
      </c>
      <c r="J197" s="111">
        <f>'3 priedo 1 lentele'!O197</f>
        <v>1052970</v>
      </c>
      <c r="K197" s="111">
        <f>'3 priedo 1 lentele'!P197</f>
        <v>895024</v>
      </c>
      <c r="L197" s="121">
        <f>'3 priedo 1 lentele'!Q197</f>
        <v>0</v>
      </c>
      <c r="M197" s="111">
        <f>'3 priedo 1 lentele'!R197</f>
        <v>157946</v>
      </c>
      <c r="N197" s="349">
        <f>O197+P197+Q197</f>
        <v>258200.83000000002</v>
      </c>
      <c r="O197" s="354">
        <v>219470.7</v>
      </c>
      <c r="P197" s="354">
        <v>0</v>
      </c>
      <c r="Q197" s="354">
        <v>38730.129999999997</v>
      </c>
      <c r="R197" s="336"/>
      <c r="S197" s="336"/>
      <c r="T197" s="352"/>
      <c r="U197" s="336"/>
      <c r="V197" s="316"/>
    </row>
    <row r="198" spans="2:22" ht="48" x14ac:dyDescent="0.25">
      <c r="B198" s="55" t="str">
        <f>'3 priedo 1 lentele'!A198</f>
        <v>2.2.3.1.2</v>
      </c>
      <c r="C198" s="19" t="str">
        <f>'3 priedo 1 lentele'!B198</f>
        <v>R029920-490000-0002</v>
      </c>
      <c r="D198" s="19" t="str">
        <f>'3 priedo 1 lentele'!C198</f>
        <v>Paslaugų ir asmenų aptarnavimo kokybės gerinimas Kėdainių rajono savivaldybėje</v>
      </c>
      <c r="E198" s="19" t="str">
        <f>'3 priedo 1 lentele'!D198</f>
        <v>KėRSA</v>
      </c>
      <c r="F198" s="19">
        <f>'3 priedo 1 lentele'!I198</f>
        <v>0</v>
      </c>
      <c r="G198" s="19">
        <f>'3 priedo 1 lentele'!J198</f>
        <v>0</v>
      </c>
      <c r="H198" s="19">
        <f>'3 priedo 1 lentele'!K198</f>
        <v>0</v>
      </c>
      <c r="I198" s="19" t="s">
        <v>2074</v>
      </c>
      <c r="J198" s="111">
        <f>'3 priedo 1 lentele'!O198</f>
        <v>557647.34</v>
      </c>
      <c r="K198" s="111">
        <f>'3 priedo 1 lentele'!P198</f>
        <v>474000.23</v>
      </c>
      <c r="L198" s="121">
        <f>'3 priedo 1 lentele'!Q198</f>
        <v>0</v>
      </c>
      <c r="M198" s="111">
        <f>'3 priedo 1 lentele'!R198</f>
        <v>83647.11</v>
      </c>
      <c r="N198" s="349">
        <f>O198+P198+Q198</f>
        <v>492814.44</v>
      </c>
      <c r="O198" s="354">
        <v>418892.27</v>
      </c>
      <c r="P198" s="354">
        <v>0</v>
      </c>
      <c r="Q198" s="354">
        <v>73922.17</v>
      </c>
      <c r="R198" s="336"/>
      <c r="S198" s="336"/>
      <c r="T198" s="352"/>
      <c r="U198" s="336"/>
      <c r="V198" s="316"/>
    </row>
    <row r="199" spans="2:22" ht="84" x14ac:dyDescent="0.25">
      <c r="B199" s="55" t="str">
        <f>'3 priedo 1 lentele'!A199</f>
        <v>2.2.3.1.3</v>
      </c>
      <c r="C199" s="19" t="str">
        <f>'3 priedo 1 lentele'!B199</f>
        <v>R029920-490000-0003</v>
      </c>
      <c r="D199" s="19" t="str">
        <f>'3 priedo 1 lentele'!C199</f>
        <v>Paslaugų ir asmenų aptarnavimo kokybės gerinimas Jonavos rajono savivaldybės viešojoje bibliotekoje ir Jonavos rajono savivaldybės administracijoje</v>
      </c>
      <c r="E199" s="19" t="str">
        <f>'3 priedo 1 lentele'!D199</f>
        <v>JRSA</v>
      </c>
      <c r="F199" s="19">
        <f>'3 priedo 1 lentele'!I199</f>
        <v>0</v>
      </c>
      <c r="G199" s="19">
        <f>'3 priedo 1 lentele'!J199</f>
        <v>0</v>
      </c>
      <c r="H199" s="19">
        <f>'3 priedo 1 lentele'!K199</f>
        <v>0</v>
      </c>
      <c r="I199" s="19" t="s">
        <v>2074</v>
      </c>
      <c r="J199" s="111">
        <f>'3 priedo 1 lentele'!O199</f>
        <v>314260</v>
      </c>
      <c r="K199" s="111">
        <f>'3 priedo 1 lentele'!P199</f>
        <v>267121</v>
      </c>
      <c r="L199" s="121">
        <f>'3 priedo 1 lentele'!Q199</f>
        <v>0</v>
      </c>
      <c r="M199" s="111">
        <f>'3 priedo 1 lentele'!R199</f>
        <v>47139</v>
      </c>
      <c r="N199" s="349">
        <f>O199+P199+Q199</f>
        <v>314259.98</v>
      </c>
      <c r="O199" s="354">
        <v>246423.56</v>
      </c>
      <c r="P199" s="354">
        <v>0</v>
      </c>
      <c r="Q199" s="354">
        <v>67836.42</v>
      </c>
      <c r="R199" s="336"/>
      <c r="S199" s="336"/>
      <c r="T199" s="352"/>
      <c r="U199" s="336"/>
      <c r="V199" s="316"/>
    </row>
    <row r="200" spans="2:22" ht="48" x14ac:dyDescent="0.25">
      <c r="B200" s="55" t="str">
        <f>'3 priedo 1 lentele'!A200</f>
        <v>2.2.3.1.4</v>
      </c>
      <c r="C200" s="19" t="str">
        <f>'3 priedo 1 lentele'!B200</f>
        <v>R029920-490000-0005</v>
      </c>
      <c r="D200" s="19" t="str">
        <f>'3 priedo 1 lentele'!C200</f>
        <v>Paslaugų ir asmenų aptarnavimo kokybės gerinimas Kaišiadorių rajono savivaldybėje</v>
      </c>
      <c r="E200" s="19" t="str">
        <f>'3 priedo 1 lentele'!D200</f>
        <v>KaiRSA</v>
      </c>
      <c r="F200" s="19">
        <f>'3 priedo 1 lentele'!I200</f>
        <v>0</v>
      </c>
      <c r="G200" s="19">
        <f>'3 priedo 1 lentele'!J200</f>
        <v>0</v>
      </c>
      <c r="H200" s="19">
        <f>'3 priedo 1 lentele'!K200</f>
        <v>0</v>
      </c>
      <c r="I200" s="19" t="s">
        <v>2074</v>
      </c>
      <c r="J200" s="111">
        <f>'3 priedo 1 lentele'!O200</f>
        <v>299612.12</v>
      </c>
      <c r="K200" s="111">
        <f>'3 priedo 1 lentele'!P200</f>
        <v>254670.3</v>
      </c>
      <c r="L200" s="121">
        <f>'3 priedo 1 lentele'!Q200</f>
        <v>0</v>
      </c>
      <c r="M200" s="111">
        <f>'3 priedo 1 lentele'!R200</f>
        <v>44941.82</v>
      </c>
      <c r="N200" s="349">
        <f>O200+P200+Q200</f>
        <v>299612.12</v>
      </c>
      <c r="O200" s="354">
        <v>254670.3</v>
      </c>
      <c r="P200" s="354">
        <v>0</v>
      </c>
      <c r="Q200" s="354">
        <v>44941.82</v>
      </c>
      <c r="R200" s="336"/>
      <c r="S200" s="336"/>
      <c r="T200" s="352"/>
      <c r="U200" s="336"/>
      <c r="V200" s="316"/>
    </row>
    <row r="201" spans="2:22" ht="60" x14ac:dyDescent="0.25">
      <c r="B201" s="244" t="str">
        <f>'3 priedo 1 lentele'!A201</f>
        <v>2.2.3.2.</v>
      </c>
      <c r="C201" s="244">
        <f>'3 priedo 1 lentele'!B201</f>
        <v>0</v>
      </c>
      <c r="D201" s="244" t="str">
        <f>'3 priedo 1 lentele'!C201</f>
        <v>Priemonė: Gyventojų švietimo programos mokymasis visą gyvenimą  įgyvendinimas</v>
      </c>
      <c r="E201" s="244">
        <f>'3 priedo 1 lentele'!D201</f>
        <v>0</v>
      </c>
      <c r="F201" s="244">
        <f>'3 priedo 1 lentele'!I201</f>
        <v>0</v>
      </c>
      <c r="G201" s="244">
        <f>'3 priedo 1 lentele'!J201</f>
        <v>0</v>
      </c>
      <c r="H201" s="244">
        <f>'3 priedo 1 lentele'!K201</f>
        <v>0</v>
      </c>
      <c r="I201" s="244"/>
      <c r="J201" s="256">
        <f>'3 priedo 1 lentele'!O201</f>
        <v>0</v>
      </c>
      <c r="K201" s="256">
        <f>'3 priedo 1 lentele'!P201</f>
        <v>0</v>
      </c>
      <c r="L201" s="256">
        <f>'3 priedo 1 lentele'!Q201</f>
        <v>0</v>
      </c>
      <c r="M201" s="256">
        <f>'3 priedo 1 lentele'!R201</f>
        <v>0</v>
      </c>
      <c r="N201" s="356"/>
      <c r="O201" s="356"/>
      <c r="P201" s="356"/>
      <c r="Q201" s="356"/>
      <c r="R201" s="356"/>
      <c r="S201" s="356"/>
      <c r="T201" s="356"/>
      <c r="U201" s="356"/>
      <c r="V201" s="321"/>
    </row>
    <row r="202" spans="2:22" ht="36" x14ac:dyDescent="0.25">
      <c r="B202" s="212" t="str">
        <f>'3 priedo 1 lentele'!A202</f>
        <v>2.2.4</v>
      </c>
      <c r="C202" s="212">
        <f>'3 priedo 1 lentele'!B202</f>
        <v>0</v>
      </c>
      <c r="D202" s="212" t="str">
        <f>'3 priedo 1 lentele'!C202</f>
        <v>Uždavinys: Skatinti neformalaus švietimo iniciatyvas</v>
      </c>
      <c r="E202" s="212">
        <f>'3 priedo 1 lentele'!D202</f>
        <v>0</v>
      </c>
      <c r="F202" s="212">
        <f>'3 priedo 1 lentele'!I202</f>
        <v>0</v>
      </c>
      <c r="G202" s="212">
        <f>'3 priedo 1 lentele'!J202</f>
        <v>0</v>
      </c>
      <c r="H202" s="212">
        <f>'3 priedo 1 lentele'!K202</f>
        <v>0</v>
      </c>
      <c r="I202" s="212"/>
      <c r="J202" s="235">
        <f>'3 priedo 1 lentele'!O202</f>
        <v>2646755.2500000005</v>
      </c>
      <c r="K202" s="235">
        <f>'3 priedo 1 lentele'!P202</f>
        <v>2184540.38</v>
      </c>
      <c r="L202" s="235">
        <f>'3 priedo 1 lentele'!Q202</f>
        <v>0</v>
      </c>
      <c r="M202" s="235">
        <f>'3 priedo 1 lentele'!R202</f>
        <v>462214.86999999994</v>
      </c>
      <c r="N202" s="311">
        <f>N203+N215</f>
        <v>2154605.5000000005</v>
      </c>
      <c r="O202" s="311">
        <f t="shared" ref="O202:V202" si="39">O203+O215</f>
        <v>1808828.09</v>
      </c>
      <c r="P202" s="311">
        <f t="shared" si="39"/>
        <v>0</v>
      </c>
      <c r="Q202" s="311">
        <f t="shared" si="39"/>
        <v>345777.41</v>
      </c>
      <c r="R202" s="311">
        <f t="shared" si="39"/>
        <v>396365.77</v>
      </c>
      <c r="S202" s="311">
        <f t="shared" si="39"/>
        <v>336910.62</v>
      </c>
      <c r="T202" s="311">
        <f t="shared" si="39"/>
        <v>0</v>
      </c>
      <c r="U202" s="311">
        <f t="shared" si="39"/>
        <v>59455.15</v>
      </c>
      <c r="V202" s="311">
        <f t="shared" si="39"/>
        <v>0</v>
      </c>
    </row>
    <row r="203" spans="2:22" ht="96" x14ac:dyDescent="0.25">
      <c r="B203" s="244" t="str">
        <f>'3 priedo 1 lentele'!A203</f>
        <v>2.2.4.1.</v>
      </c>
      <c r="C203" s="244">
        <f>'3 priedo 1 lentele'!B203</f>
        <v>0</v>
      </c>
      <c r="D203" s="244" t="str">
        <f>'3 priedo 1 lentele'!C203</f>
        <v>Priemonė: Neformaliojo švietimo įstaigų plėtra, apimanti esamų pastatų renovavimą ir naujų statybą, bei jų teikiamų paslaugų kokybės gerinimas.</v>
      </c>
      <c r="E203" s="244">
        <f>'3 priedo 1 lentele'!D203</f>
        <v>0</v>
      </c>
      <c r="F203" s="244">
        <f>'3 priedo 1 lentele'!I203</f>
        <v>0</v>
      </c>
      <c r="G203" s="244">
        <f>'3 priedo 1 lentele'!J203</f>
        <v>0</v>
      </c>
      <c r="H203" s="244">
        <f>'3 priedo 1 lentele'!K203</f>
        <v>0</v>
      </c>
      <c r="I203" s="244"/>
      <c r="J203" s="249">
        <f>'3 priedo 1 lentele'!O203</f>
        <v>2646755.2500000005</v>
      </c>
      <c r="K203" s="249">
        <f>'3 priedo 1 lentele'!P203</f>
        <v>2184540.38</v>
      </c>
      <c r="L203" s="249">
        <f>'3 priedo 1 lentele'!Q203</f>
        <v>0</v>
      </c>
      <c r="M203" s="249">
        <f>'3 priedo 1 lentele'!R203</f>
        <v>462214.86999999994</v>
      </c>
      <c r="N203" s="315">
        <f>SUM(N204:N214)</f>
        <v>2154605.5000000005</v>
      </c>
      <c r="O203" s="315">
        <f t="shared" ref="O203:V203" si="40">SUM(O204:O214)</f>
        <v>1808828.09</v>
      </c>
      <c r="P203" s="315">
        <f t="shared" si="40"/>
        <v>0</v>
      </c>
      <c r="Q203" s="315">
        <f t="shared" si="40"/>
        <v>345777.41</v>
      </c>
      <c r="R203" s="315">
        <f t="shared" si="40"/>
        <v>396365.77</v>
      </c>
      <c r="S203" s="315">
        <f t="shared" si="40"/>
        <v>336910.62</v>
      </c>
      <c r="T203" s="315">
        <f t="shared" si="40"/>
        <v>0</v>
      </c>
      <c r="U203" s="315">
        <f t="shared" si="40"/>
        <v>59455.15</v>
      </c>
      <c r="V203" s="315">
        <f t="shared" si="40"/>
        <v>0</v>
      </c>
    </row>
    <row r="204" spans="2:22" ht="36" x14ac:dyDescent="0.25">
      <c r="B204" s="29" t="str">
        <f>'3 priedo 1 lentele'!A204</f>
        <v>2.2.4.1.1</v>
      </c>
      <c r="C204" s="29" t="str">
        <f>'3 priedo 1 lentele'!B204</f>
        <v>R027725-500000-0001</v>
      </c>
      <c r="D204" s="29" t="str">
        <f>'3 priedo 1 lentele'!C204</f>
        <v>Neformaliojo švietimo infrastruktūros tobulinimas Jonavoje</v>
      </c>
      <c r="E204" s="29" t="str">
        <f>'3 priedo 1 lentele'!D204</f>
        <v>JRSA</v>
      </c>
      <c r="F204" s="29">
        <f>'3 priedo 1 lentele'!I204</f>
        <v>0</v>
      </c>
      <c r="G204" s="29">
        <f>'3 priedo 1 lentele'!J204</f>
        <v>0</v>
      </c>
      <c r="H204" s="29">
        <f>'3 priedo 1 lentele'!K204</f>
        <v>0</v>
      </c>
      <c r="I204" s="29" t="s">
        <v>2074</v>
      </c>
      <c r="J204" s="102">
        <f>'3 priedo 1 lentele'!O204</f>
        <v>228880.24000000002</v>
      </c>
      <c r="K204" s="102">
        <f>'3 priedo 1 lentele'!P204</f>
        <v>194548.2</v>
      </c>
      <c r="L204" s="88">
        <f>'3 priedo 1 lentele'!Q204</f>
        <v>0</v>
      </c>
      <c r="M204" s="102">
        <f>'3 priedo 1 lentele'!R204</f>
        <v>34332.04</v>
      </c>
      <c r="N204" s="326">
        <v>228880.24000000002</v>
      </c>
      <c r="O204" s="326">
        <v>194548.2</v>
      </c>
      <c r="P204" s="341">
        <v>0</v>
      </c>
      <c r="Q204" s="326">
        <v>34332.04</v>
      </c>
      <c r="R204" s="326"/>
      <c r="S204" s="326"/>
      <c r="T204" s="341"/>
      <c r="U204" s="326"/>
      <c r="V204" s="340"/>
    </row>
    <row r="205" spans="2:22" ht="60" x14ac:dyDescent="0.25">
      <c r="B205" s="29" t="str">
        <f>'3 priedo 1 lentele'!A205</f>
        <v>2.2.4.1.2</v>
      </c>
      <c r="C205" s="19" t="str">
        <f>'3 priedo 1 lentele'!B205</f>
        <v>R027725-240000-0002</v>
      </c>
      <c r="D205" s="19" t="str">
        <f>'3 priedo 1 lentele'!C205</f>
        <v>Neformaliojo ugdymosi galimybių didinimas modernizuojant Raseinių kūno kultūros ir sporto centrą</v>
      </c>
      <c r="E205" s="19" t="str">
        <f>'3 priedo 1 lentele'!D205</f>
        <v>RRSA</v>
      </c>
      <c r="F205" s="19">
        <f>'3 priedo 1 lentele'!I205</f>
        <v>0</v>
      </c>
      <c r="G205" s="19">
        <f>'3 priedo 1 lentele'!J205</f>
        <v>0</v>
      </c>
      <c r="H205" s="19">
        <f>'3 priedo 1 lentele'!K205</f>
        <v>0</v>
      </c>
      <c r="I205" s="19" t="s">
        <v>2074</v>
      </c>
      <c r="J205" s="102">
        <f>'3 priedo 1 lentele'!O205</f>
        <v>465662.17</v>
      </c>
      <c r="K205" s="124">
        <f>'3 priedo 1 lentele'!P205</f>
        <v>330611.56</v>
      </c>
      <c r="L205" s="121">
        <f>'3 priedo 1 lentele'!Q205</f>
        <v>0</v>
      </c>
      <c r="M205" s="121">
        <f>'3 priedo 1 lentele'!R205</f>
        <v>135050.60999999999</v>
      </c>
      <c r="N205" s="326">
        <v>293275.76</v>
      </c>
      <c r="O205" s="349">
        <v>226698.12</v>
      </c>
      <c r="P205" s="352">
        <v>0</v>
      </c>
      <c r="Q205" s="352">
        <v>66577.64</v>
      </c>
      <c r="R205" s="326"/>
      <c r="S205" s="349"/>
      <c r="T205" s="352"/>
      <c r="U205" s="352"/>
      <c r="V205" s="351"/>
    </row>
    <row r="206" spans="2:22" ht="48" x14ac:dyDescent="0.25">
      <c r="B206" s="29" t="str">
        <f>'3 priedo 1 lentele'!A206</f>
        <v>2.2.4.1.3</v>
      </c>
      <c r="C206" s="19" t="str">
        <f>'3 priedo 1 lentele'!B206</f>
        <v>R027725-240000-1000</v>
      </c>
      <c r="D206" s="19" t="str">
        <f>'3 priedo 1 lentele'!C206</f>
        <v xml:space="preserve">Kauno Algio Žikevičiaus saugaus vaiko mokyklos infrastruktūros tobulinimas </v>
      </c>
      <c r="E206" s="19" t="str">
        <f>'3 priedo 1 lentele'!D206</f>
        <v>KMSA</v>
      </c>
      <c r="F206" s="19">
        <f>'3 priedo 1 lentele'!I206</f>
        <v>0</v>
      </c>
      <c r="G206" s="19">
        <f>'3 priedo 1 lentele'!J206</f>
        <v>0</v>
      </c>
      <c r="H206" s="19">
        <f>'3 priedo 1 lentele'!K206</f>
        <v>0</v>
      </c>
      <c r="I206" s="19" t="s">
        <v>2074</v>
      </c>
      <c r="J206" s="102">
        <f>'3 priedo 1 lentele'!O206</f>
        <v>388350.8</v>
      </c>
      <c r="K206" s="124">
        <f>'3 priedo 1 lentele'!P206</f>
        <v>330098.18</v>
      </c>
      <c r="L206" s="121">
        <f>'3 priedo 1 lentele'!Q206</f>
        <v>0</v>
      </c>
      <c r="M206" s="121">
        <f>'3 priedo 1 lentele'!R206</f>
        <v>58252.62</v>
      </c>
      <c r="N206" s="326">
        <f>O206+P206+Q206</f>
        <v>388350.8</v>
      </c>
      <c r="O206" s="349">
        <v>330098.18</v>
      </c>
      <c r="P206" s="352">
        <v>0</v>
      </c>
      <c r="Q206" s="352">
        <v>58252.62</v>
      </c>
      <c r="R206" s="326"/>
      <c r="S206" s="349"/>
      <c r="T206" s="352"/>
      <c r="U206" s="352"/>
      <c r="V206" s="351"/>
    </row>
    <row r="207" spans="2:22" ht="60" x14ac:dyDescent="0.25">
      <c r="B207" s="29" t="str">
        <f>'3 priedo 1 lentele'!A207</f>
        <v>2.2.4.1.4</v>
      </c>
      <c r="C207" s="23" t="str">
        <f>'3 priedo 1 lentele'!B207</f>
        <v>R027725-240000-0004</v>
      </c>
      <c r="D207" s="23" t="str">
        <f>'3 priedo 1 lentele'!C207</f>
        <v xml:space="preserve">Žaliakalnio švietimo įstaigų modernizavimas, plėtojant vaikų ir jaunimo neformalaus ugdymo galimybes </v>
      </c>
      <c r="E207" s="23" t="str">
        <f>'3 priedo 1 lentele'!D207</f>
        <v>A. Kačanausko vaikų muzikos mokykla</v>
      </c>
      <c r="F207" s="23" t="str">
        <f>'3 priedo 1 lentele'!I207</f>
        <v xml:space="preserve">ITI </v>
      </c>
      <c r="G207" s="23">
        <f>'3 priedo 1 lentele'!J207</f>
        <v>0</v>
      </c>
      <c r="H207" s="23">
        <f>'3 priedo 1 lentele'!K207</f>
        <v>0</v>
      </c>
      <c r="I207" s="23" t="s">
        <v>2073</v>
      </c>
      <c r="J207" s="102">
        <f>'3 priedo 1 lentele'!O207</f>
        <v>40931.300000000003</v>
      </c>
      <c r="K207" s="124">
        <f>'3 priedo 1 lentele'!P207</f>
        <v>34791.46</v>
      </c>
      <c r="L207" s="106">
        <f>'3 priedo 1 lentele'!Q207</f>
        <v>0</v>
      </c>
      <c r="M207" s="121">
        <f>'3 priedo 1 lentele'!R207</f>
        <v>6139.84</v>
      </c>
      <c r="N207" s="326">
        <f>O207+P207+Q207</f>
        <v>41059</v>
      </c>
      <c r="O207" s="349">
        <v>34900</v>
      </c>
      <c r="P207" s="352">
        <v>0</v>
      </c>
      <c r="Q207" s="352">
        <v>6159</v>
      </c>
      <c r="R207" s="326">
        <f>S207+T207+U207</f>
        <v>40931.300000000003</v>
      </c>
      <c r="S207" s="349">
        <v>34791.46</v>
      </c>
      <c r="T207" s="352">
        <v>0</v>
      </c>
      <c r="U207" s="352">
        <v>6139.84</v>
      </c>
      <c r="V207" s="316"/>
    </row>
    <row r="208" spans="2:22" ht="72" x14ac:dyDescent="0.25">
      <c r="B208" s="29" t="str">
        <f>'3 priedo 1 lentele'!A208</f>
        <v>2.2.4.1.5</v>
      </c>
      <c r="C208" s="23" t="str">
        <f>'3 priedo 1 lentele'!B208</f>
        <v>R027725-240000-0005</v>
      </c>
      <c r="D208" s="23" t="str">
        <f>'3 priedo 1 lentele'!C208</f>
        <v xml:space="preserve">Susietos teritorijos (centro) įstaigų modernizavimas, plėtojant vaikų ir jaunimo neformalaus ugdymo galimybes </v>
      </c>
      <c r="E208" s="23" t="str">
        <f>'3 priedo 1 lentele'!D208</f>
        <v>Kauno moksleivių techninės kūrybos centras</v>
      </c>
      <c r="F208" s="23" t="str">
        <f>'3 priedo 1 lentele'!I208</f>
        <v xml:space="preserve">ITI </v>
      </c>
      <c r="G208" s="23">
        <f>'3 priedo 1 lentele'!J208</f>
        <v>0</v>
      </c>
      <c r="H208" s="23">
        <f>'3 priedo 1 lentele'!K208</f>
        <v>0</v>
      </c>
      <c r="I208" s="23" t="s">
        <v>2073</v>
      </c>
      <c r="J208" s="102">
        <f>'3 priedo 1 lentele'!O208</f>
        <v>41059</v>
      </c>
      <c r="K208" s="106">
        <f>'3 priedo 1 lentele'!P208</f>
        <v>34900</v>
      </c>
      <c r="L208" s="106">
        <f>'3 priedo 1 lentele'!Q208</f>
        <v>0</v>
      </c>
      <c r="M208" s="106">
        <f>'3 priedo 1 lentele'!R208</f>
        <v>6159</v>
      </c>
      <c r="N208" s="326">
        <f>O208+P208+Q208</f>
        <v>41059</v>
      </c>
      <c r="O208" s="349">
        <v>34900</v>
      </c>
      <c r="P208" s="352">
        <v>0</v>
      </c>
      <c r="Q208" s="352">
        <v>6159</v>
      </c>
      <c r="R208" s="326">
        <f>S208+T208+U208</f>
        <v>40223.919999999998</v>
      </c>
      <c r="S208" s="349">
        <v>34190.19</v>
      </c>
      <c r="T208" s="352">
        <v>0</v>
      </c>
      <c r="U208" s="352">
        <v>6033.73</v>
      </c>
      <c r="V208" s="316"/>
    </row>
    <row r="209" spans="2:22" ht="48" x14ac:dyDescent="0.25">
      <c r="B209" s="55" t="str">
        <f>'3 priedo 1 lentele'!A209</f>
        <v>2.2.4.1.6</v>
      </c>
      <c r="C209" s="23" t="str">
        <f>'3 priedo 1 lentele'!B209</f>
        <v>R027725-240000-0007</v>
      </c>
      <c r="D209" s="23" t="str">
        <f>'3 priedo 1 lentele'!C209</f>
        <v>Neformaliojo švietimo infrastruktūros tobulinimas Kaišiadorių rajone</v>
      </c>
      <c r="E209" s="23" t="str">
        <f>'3 priedo 1 lentele'!D209</f>
        <v>KaiRSA</v>
      </c>
      <c r="F209" s="23">
        <f>'3 priedo 1 lentele'!I209</f>
        <v>0</v>
      </c>
      <c r="G209" s="23">
        <f>'3 priedo 1 lentele'!J209</f>
        <v>0</v>
      </c>
      <c r="H209" s="23">
        <f>'3 priedo 1 lentele'!K209</f>
        <v>0</v>
      </c>
      <c r="I209" s="23" t="s">
        <v>2073</v>
      </c>
      <c r="J209" s="102">
        <f>'3 priedo 1 lentele'!O209</f>
        <v>215903.41</v>
      </c>
      <c r="K209" s="95">
        <f>'3 priedo 1 lentele'!P209</f>
        <v>183517.9</v>
      </c>
      <c r="L209" s="104">
        <f>'3 priedo 1 lentele'!Q209</f>
        <v>0</v>
      </c>
      <c r="M209" s="104">
        <f>'3 priedo 1 lentele'!R209</f>
        <v>32385.51</v>
      </c>
      <c r="N209" s="102">
        <v>218185.99</v>
      </c>
      <c r="O209" s="95">
        <v>185458.09</v>
      </c>
      <c r="P209" s="104">
        <v>0</v>
      </c>
      <c r="Q209" s="104">
        <v>32727.9</v>
      </c>
      <c r="R209" s="326">
        <v>215903.41</v>
      </c>
      <c r="S209" s="357">
        <v>183517.9</v>
      </c>
      <c r="T209" s="328">
        <v>0</v>
      </c>
      <c r="U209" s="328">
        <v>32385.51</v>
      </c>
      <c r="V209" s="318" t="s">
        <v>2277</v>
      </c>
    </row>
    <row r="210" spans="2:22" ht="48" x14ac:dyDescent="0.25">
      <c r="B210" s="55" t="str">
        <f>'3 priedo 1 lentele'!A210</f>
        <v>2.2.4.1.7</v>
      </c>
      <c r="C210" s="23" t="str">
        <f>'3 priedo 1 lentele'!B210</f>
        <v>R027725-240000-0008</v>
      </c>
      <c r="D210" s="23" t="str">
        <f>'3 priedo 1 lentele'!C210</f>
        <v>Neformaliojo švietimo infrastruktūros tobulinimas Kauno rajono savivaldybėje</v>
      </c>
      <c r="E210" s="23" t="str">
        <f>'3 priedo 1 lentele'!D210</f>
        <v>KauRSA</v>
      </c>
      <c r="F210" s="23">
        <f>'3 priedo 1 lentele'!I210</f>
        <v>0</v>
      </c>
      <c r="G210" s="23">
        <f>'3 priedo 1 lentele'!J210</f>
        <v>0</v>
      </c>
      <c r="H210" s="23">
        <f>'3 priedo 1 lentele'!K210</f>
        <v>0</v>
      </c>
      <c r="I210" s="23" t="s">
        <v>2074</v>
      </c>
      <c r="J210" s="102">
        <f>'3 priedo 1 lentele'!O210</f>
        <v>339655.87</v>
      </c>
      <c r="K210" s="95">
        <f>'3 priedo 1 lentele'!P210</f>
        <v>288707.49</v>
      </c>
      <c r="L210" s="104">
        <f>'3 priedo 1 lentele'!Q210</f>
        <v>0</v>
      </c>
      <c r="M210" s="104">
        <f>'3 priedo 1 lentele'!R210</f>
        <v>50948.38</v>
      </c>
      <c r="N210" s="326">
        <v>339655.87</v>
      </c>
      <c r="O210" s="357">
        <v>288707.49</v>
      </c>
      <c r="P210" s="328">
        <v>0</v>
      </c>
      <c r="Q210" s="328">
        <v>50948.38</v>
      </c>
      <c r="R210" s="326"/>
      <c r="S210" s="357"/>
      <c r="T210" s="328"/>
      <c r="U210" s="328"/>
      <c r="V210" s="318"/>
    </row>
    <row r="211" spans="2:22" ht="36" x14ac:dyDescent="0.25">
      <c r="B211" s="55" t="str">
        <f>'3 priedo 1 lentele'!A211</f>
        <v>2.2.4.1.8</v>
      </c>
      <c r="C211" s="23" t="str">
        <f>'3 priedo 1 lentele'!B211</f>
        <v>R027725-240000-0009</v>
      </c>
      <c r="D211" s="23" t="str">
        <f>'3 priedo 1 lentele'!C211</f>
        <v>Neformaliojo vaikų švietimo infrastruktūros gerinimas Prienų mieste</v>
      </c>
      <c r="E211" s="23" t="str">
        <f>'3 priedo 1 lentele'!D211</f>
        <v>PRSA</v>
      </c>
      <c r="F211" s="23">
        <f>'3 priedo 1 lentele'!I211</f>
        <v>0</v>
      </c>
      <c r="G211" s="23">
        <f>'3 priedo 1 lentele'!J211</f>
        <v>0</v>
      </c>
      <c r="H211" s="23">
        <f>'3 priedo 1 lentele'!K211</f>
        <v>0</v>
      </c>
      <c r="I211" s="23" t="s">
        <v>2074</v>
      </c>
      <c r="J211" s="102">
        <f>'3 priedo 1 lentele'!O211</f>
        <v>206044.79999999999</v>
      </c>
      <c r="K211" s="95">
        <f>'3 priedo 1 lentele'!P211</f>
        <v>175138.08</v>
      </c>
      <c r="L211" s="104">
        <f>'3 priedo 1 lentele'!Q211</f>
        <v>0</v>
      </c>
      <c r="M211" s="104">
        <f>'3 priedo 1 lentele'!R211</f>
        <v>30906.720000000001</v>
      </c>
      <c r="N211" s="326">
        <v>206044.79999999999</v>
      </c>
      <c r="O211" s="357">
        <v>175138.08</v>
      </c>
      <c r="P211" s="328">
        <v>0</v>
      </c>
      <c r="Q211" s="328">
        <v>30906.720000000001</v>
      </c>
      <c r="R211" s="326"/>
      <c r="S211" s="357"/>
      <c r="T211" s="328"/>
      <c r="U211" s="328"/>
      <c r="V211" s="318"/>
    </row>
    <row r="212" spans="2:22" ht="48" x14ac:dyDescent="0.25">
      <c r="B212" s="55" t="str">
        <f>'3 priedo 1 lentele'!A212</f>
        <v>2.2.4.1.9</v>
      </c>
      <c r="C212" s="23" t="str">
        <f>'3 priedo 1 lentele'!B212</f>
        <v>R027725-240000-0010</v>
      </c>
      <c r="D212" s="23" t="str">
        <f>'3 priedo 1 lentele'!C212</f>
        <v>Neformalaus švietimo infrastruktūros tobulinimas Birštono savivaldybėje</v>
      </c>
      <c r="E212" s="23" t="str">
        <f>'3 priedo 1 lentele'!D212</f>
        <v>BSA</v>
      </c>
      <c r="F212" s="23">
        <f>'3 priedo 1 lentele'!I212</f>
        <v>0</v>
      </c>
      <c r="G212" s="23">
        <f>'3 priedo 1 lentele'!J212</f>
        <v>0</v>
      </c>
      <c r="H212" s="23">
        <f>'3 priedo 1 lentele'!K212</f>
        <v>0</v>
      </c>
      <c r="I212" s="23" t="s">
        <v>2073</v>
      </c>
      <c r="J212" s="102">
        <f>'3 priedo 1 lentele'!O212</f>
        <v>99870.840000000011</v>
      </c>
      <c r="K212" s="95">
        <f>'3 priedo 1 lentele'!P212</f>
        <v>84890.21</v>
      </c>
      <c r="L212" s="104">
        <f>'3 priedo 1 lentele'!Q212</f>
        <v>0</v>
      </c>
      <c r="M212" s="104">
        <f>'3 priedo 1 lentele'!R212</f>
        <v>14980.63</v>
      </c>
      <c r="N212" s="326">
        <v>99870.840000000011</v>
      </c>
      <c r="O212" s="357">
        <v>84890.21</v>
      </c>
      <c r="P212" s="328">
        <v>0</v>
      </c>
      <c r="Q212" s="328">
        <v>14980.63</v>
      </c>
      <c r="R212" s="326">
        <f>S212+T212+U212</f>
        <v>99307.140000000014</v>
      </c>
      <c r="S212" s="357">
        <v>84411.07</v>
      </c>
      <c r="T212" s="328">
        <v>0</v>
      </c>
      <c r="U212" s="328">
        <v>14896.07</v>
      </c>
      <c r="V212" s="318" t="s">
        <v>2281</v>
      </c>
    </row>
    <row r="213" spans="2:22" ht="36" x14ac:dyDescent="0.25">
      <c r="B213" s="55" t="str">
        <f>'3 priedo 1 lentele'!A213</f>
        <v>2.2.4.1.10</v>
      </c>
      <c r="C213" s="23" t="str">
        <f>'3 priedo 1 lentele'!B213</f>
        <v>R027725-240000-0011</v>
      </c>
      <c r="D213" s="23" t="str">
        <f>'3 priedo 1 lentele'!C213</f>
        <v>Kėdainių sporto centro infrastruktūros (Parko g. 4, Vilainiai) tobulinimas</v>
      </c>
      <c r="E213" s="23" t="str">
        <f>'3 priedo 1 lentele'!D213</f>
        <v>KėRSA</v>
      </c>
      <c r="F213" s="23">
        <f>'3 priedo 1 lentele'!I213</f>
        <v>0</v>
      </c>
      <c r="G213" s="23">
        <f>'3 priedo 1 lentele'!J213</f>
        <v>0</v>
      </c>
      <c r="H213" s="23">
        <f>'3 priedo 1 lentele'!K213</f>
        <v>0</v>
      </c>
      <c r="I213" s="23" t="s">
        <v>2074</v>
      </c>
      <c r="J213" s="102">
        <f>'3 priedo 1 lentele'!O213</f>
        <v>298223.2</v>
      </c>
      <c r="K213" s="95">
        <f>'3 priedo 1 lentele'!P213</f>
        <v>253489.72</v>
      </c>
      <c r="L213" s="104">
        <f>'3 priedo 1 lentele'!Q213</f>
        <v>0</v>
      </c>
      <c r="M213" s="104">
        <f>'3 priedo 1 lentele'!R213</f>
        <v>44733.48</v>
      </c>
      <c r="N213" s="326">
        <v>298223.2</v>
      </c>
      <c r="O213" s="357">
        <v>253489.72</v>
      </c>
      <c r="P213" s="328">
        <v>0</v>
      </c>
      <c r="Q213" s="328">
        <v>44733.48</v>
      </c>
      <c r="R213" s="326"/>
      <c r="S213" s="357"/>
      <c r="T213" s="328"/>
      <c r="U213" s="328"/>
      <c r="V213" s="318"/>
    </row>
    <row r="214" spans="2:22" ht="36" x14ac:dyDescent="0.25">
      <c r="B214" s="55" t="str">
        <f>'3 priedo 1 lentele'!A214</f>
        <v>2.2.4.1.11</v>
      </c>
      <c r="C214" s="23" t="str">
        <f>'3 priedo 1 lentele'!B214</f>
        <v>R027725-240000-1001</v>
      </c>
      <c r="D214" s="23" t="str">
        <f>'3 priedo 1 lentele'!C214</f>
        <v>Kauno 1-osios muzikos mokyklos infrastruktūros tobulinimas</v>
      </c>
      <c r="E214" s="23" t="str">
        <f>'3 priedo 1 lentele'!D214</f>
        <v>KMSA</v>
      </c>
      <c r="F214" s="23">
        <f>'3 priedo 1 lentele'!I214</f>
        <v>0</v>
      </c>
      <c r="G214" s="23">
        <f>'3 priedo 1 lentele'!J214</f>
        <v>0</v>
      </c>
      <c r="H214" s="23">
        <f>'3 priedo 1 lentele'!K214</f>
        <v>0</v>
      </c>
      <c r="I214" s="23"/>
      <c r="J214" s="102">
        <f>'3 priedo 1 lentele'!O214</f>
        <v>322173.62</v>
      </c>
      <c r="K214" s="102">
        <f>'3 priedo 1 lentele'!P214</f>
        <v>273847.58</v>
      </c>
      <c r="L214" s="102">
        <f>'3 priedo 1 lentele'!Q214</f>
        <v>0</v>
      </c>
      <c r="M214" s="102">
        <f>'3 priedo 1 lentele'!R214</f>
        <v>48326.04</v>
      </c>
      <c r="N214" s="326"/>
      <c r="O214" s="357"/>
      <c r="P214" s="328"/>
      <c r="Q214" s="328"/>
      <c r="R214" s="326"/>
      <c r="S214" s="357"/>
      <c r="T214" s="328"/>
      <c r="U214" s="328"/>
      <c r="V214" s="318"/>
    </row>
    <row r="215" spans="2:22" ht="72" x14ac:dyDescent="0.25">
      <c r="B215" s="244" t="str">
        <f>'3 priedo 1 lentele'!A215</f>
        <v>2.2.4.2.</v>
      </c>
      <c r="C215" s="244">
        <f>'3 priedo 1 lentele'!B215</f>
        <v>0</v>
      </c>
      <c r="D215" s="244" t="str">
        <f>'3 priedo 1 lentele'!C215</f>
        <v>Priemonė: Jaunimo neformalaus mokymo, užimtumo centrų kūrimas, privačių neformalaus švietimo iniciatyvų skatinimas</v>
      </c>
      <c r="E215" s="244">
        <f>'3 priedo 1 lentele'!D215</f>
        <v>0</v>
      </c>
      <c r="F215" s="244">
        <f>'3 priedo 1 lentele'!I215</f>
        <v>0</v>
      </c>
      <c r="G215" s="244">
        <f>'3 priedo 1 lentele'!J215</f>
        <v>0</v>
      </c>
      <c r="H215" s="244">
        <f>'3 priedo 1 lentele'!K215</f>
        <v>0</v>
      </c>
      <c r="I215" s="244"/>
      <c r="J215" s="256">
        <f>'3 priedo 1 lentele'!O215</f>
        <v>0</v>
      </c>
      <c r="K215" s="256">
        <f>'3 priedo 1 lentele'!P215</f>
        <v>0</v>
      </c>
      <c r="L215" s="256">
        <f>'3 priedo 1 lentele'!Q215</f>
        <v>0</v>
      </c>
      <c r="M215" s="256">
        <f>'3 priedo 1 lentele'!R215</f>
        <v>0</v>
      </c>
      <c r="N215" s="356"/>
      <c r="O215" s="356"/>
      <c r="P215" s="356"/>
      <c r="Q215" s="356"/>
      <c r="R215" s="356"/>
      <c r="S215" s="356"/>
      <c r="T215" s="356"/>
      <c r="U215" s="356"/>
      <c r="V215" s="321"/>
    </row>
    <row r="216" spans="2:22" ht="36" x14ac:dyDescent="0.25">
      <c r="B216" s="223" t="str">
        <f>'3 priedo 1 lentele'!A216</f>
        <v>2.3</v>
      </c>
      <c r="C216" s="223">
        <f>'3 priedo 1 lentele'!B216</f>
        <v>0</v>
      </c>
      <c r="D216" s="223" t="str">
        <f>'3 priedo 1 lentele'!C216</f>
        <v>Tikslas: Užtikrinti teikiamų socialinių paslaugų prieinamumą</v>
      </c>
      <c r="E216" s="223">
        <f>'3 priedo 1 lentele'!D216</f>
        <v>0</v>
      </c>
      <c r="F216" s="223">
        <f>'3 priedo 1 lentele'!I216</f>
        <v>0</v>
      </c>
      <c r="G216" s="223">
        <f>'3 priedo 1 lentele'!J216</f>
        <v>0</v>
      </c>
      <c r="H216" s="223">
        <f>'3 priedo 1 lentele'!K216</f>
        <v>0</v>
      </c>
      <c r="I216" s="223"/>
      <c r="J216" s="226">
        <f>'3 priedo 1 lentele'!O216</f>
        <v>15900717.639999999</v>
      </c>
      <c r="K216" s="226">
        <f>'3 priedo 1 lentele'!P216</f>
        <v>13227189.120000001</v>
      </c>
      <c r="L216" s="226">
        <f>'3 priedo 1 lentele'!Q216</f>
        <v>207312.96</v>
      </c>
      <c r="M216" s="226">
        <f>'3 priedo 1 lentele'!R216</f>
        <v>2466215.5599999996</v>
      </c>
      <c r="N216" s="309">
        <f>N217+N231</f>
        <v>15715938.76</v>
      </c>
      <c r="O216" s="309">
        <f t="shared" ref="O216:V216" si="41">O217+O231</f>
        <v>13070216.65</v>
      </c>
      <c r="P216" s="309">
        <f t="shared" si="41"/>
        <v>148812.96</v>
      </c>
      <c r="Q216" s="309">
        <f t="shared" si="41"/>
        <v>2496909.15</v>
      </c>
      <c r="R216" s="309">
        <f t="shared" si="41"/>
        <v>1154779.78</v>
      </c>
      <c r="S216" s="309">
        <f t="shared" si="41"/>
        <v>981562.80999999994</v>
      </c>
      <c r="T216" s="309">
        <f t="shared" si="41"/>
        <v>0</v>
      </c>
      <c r="U216" s="309">
        <f t="shared" si="41"/>
        <v>173216.97</v>
      </c>
      <c r="V216" s="309">
        <f t="shared" si="41"/>
        <v>0</v>
      </c>
    </row>
    <row r="217" spans="2:22" ht="84" x14ac:dyDescent="0.25">
      <c r="B217" s="212" t="str">
        <f>'3 priedo 1 lentele'!A217</f>
        <v>2.3.1</v>
      </c>
      <c r="C217" s="212">
        <f>'3 priedo 1 lentele'!B217</f>
        <v>0</v>
      </c>
      <c r="D217" s="212" t="str">
        <f>'3 priedo 1 lentele'!C217</f>
        <v>Uždavinys: Plėtoti socialines paslaugas, skirtas socialiai pažeidžiamų grupių asmenų integravimui į regiono socialinį ir ekonominį gyvenimą</v>
      </c>
      <c r="E217" s="212">
        <f>'3 priedo 1 lentele'!D217</f>
        <v>0</v>
      </c>
      <c r="F217" s="212">
        <f>'3 priedo 1 lentele'!I217</f>
        <v>0</v>
      </c>
      <c r="G217" s="212">
        <f>'3 priedo 1 lentele'!J217</f>
        <v>0</v>
      </c>
      <c r="H217" s="212">
        <f>'3 priedo 1 lentele'!K217</f>
        <v>0</v>
      </c>
      <c r="I217" s="212"/>
      <c r="J217" s="235">
        <f>'3 priedo 1 lentele'!O217</f>
        <v>4804823.1899999995</v>
      </c>
      <c r="K217" s="235">
        <f>'3 priedo 1 lentele'!P217</f>
        <v>3795678.9999999995</v>
      </c>
      <c r="L217" s="235">
        <f>'3 priedo 1 lentele'!Q217</f>
        <v>207312.96</v>
      </c>
      <c r="M217" s="235">
        <f>'3 priedo 1 lentele'!R217</f>
        <v>801831.23</v>
      </c>
      <c r="N217" s="311">
        <f>+N218+N220+N226+N228</f>
        <v>4414823.51</v>
      </c>
      <c r="O217" s="311">
        <f t="shared" ref="O217:V217" si="42">+O218+O220+O226+O228</f>
        <v>3464178.86</v>
      </c>
      <c r="P217" s="311">
        <f t="shared" si="42"/>
        <v>148812.96</v>
      </c>
      <c r="Q217" s="311">
        <f t="shared" si="42"/>
        <v>801831.69</v>
      </c>
      <c r="R217" s="311">
        <f t="shared" si="42"/>
        <v>0</v>
      </c>
      <c r="S217" s="311">
        <f t="shared" si="42"/>
        <v>0</v>
      </c>
      <c r="T217" s="311">
        <f t="shared" si="42"/>
        <v>0</v>
      </c>
      <c r="U217" s="311">
        <f t="shared" si="42"/>
        <v>0</v>
      </c>
      <c r="V217" s="311">
        <f t="shared" si="42"/>
        <v>0</v>
      </c>
    </row>
    <row r="218" spans="2:22" ht="96" x14ac:dyDescent="0.25">
      <c r="B218" s="244" t="str">
        <f>'3 priedo 1 lentele'!A218</f>
        <v>2.3.1.1.</v>
      </c>
      <c r="C218" s="244">
        <f>'3 priedo 1 lentele'!B218</f>
        <v>0</v>
      </c>
      <c r="D218" s="244" t="str">
        <f>'3 priedo 1 lentele'!C218</f>
        <v xml:space="preserve">Priemonė: Laikinojo apgyvendinimo ir nakvynės namų infrastruktūros bei paslaugų modernizavimas ir plėtra, pastatų renovavimas </v>
      </c>
      <c r="E218" s="244">
        <f>'3 priedo 1 lentele'!D218</f>
        <v>0</v>
      </c>
      <c r="F218" s="244">
        <f>'3 priedo 1 lentele'!I218</f>
        <v>0</v>
      </c>
      <c r="G218" s="244">
        <f>'3 priedo 1 lentele'!J218</f>
        <v>0</v>
      </c>
      <c r="H218" s="244">
        <f>'3 priedo 1 lentele'!K218</f>
        <v>0</v>
      </c>
      <c r="I218" s="244"/>
      <c r="J218" s="256">
        <f>'3 priedo 1 lentele'!O218</f>
        <v>874196.95</v>
      </c>
      <c r="K218" s="256">
        <f>'3 priedo 1 lentele'!P218</f>
        <v>454646.31</v>
      </c>
      <c r="L218" s="256">
        <f>'3 priedo 1 lentele'!Q218</f>
        <v>0</v>
      </c>
      <c r="M218" s="256">
        <f>'3 priedo 1 lentele'!R218</f>
        <v>419550.64</v>
      </c>
      <c r="N218" s="356">
        <f>N219</f>
        <v>874196.95</v>
      </c>
      <c r="O218" s="356">
        <f t="shared" ref="O218:V218" si="43">O219</f>
        <v>454646.31</v>
      </c>
      <c r="P218" s="356">
        <f t="shared" si="43"/>
        <v>0</v>
      </c>
      <c r="Q218" s="356">
        <f t="shared" si="43"/>
        <v>419550.64</v>
      </c>
      <c r="R218" s="356">
        <f t="shared" si="43"/>
        <v>0</v>
      </c>
      <c r="S218" s="356">
        <f t="shared" si="43"/>
        <v>0</v>
      </c>
      <c r="T218" s="356">
        <f t="shared" si="43"/>
        <v>0</v>
      </c>
      <c r="U218" s="356">
        <f t="shared" si="43"/>
        <v>0</v>
      </c>
      <c r="V218" s="356">
        <f t="shared" si="43"/>
        <v>0</v>
      </c>
    </row>
    <row r="219" spans="2:22" ht="60" x14ac:dyDescent="0.25">
      <c r="B219" s="55" t="str">
        <f>'3 priedo 1 lentele'!A219</f>
        <v>2.3.1.1.1</v>
      </c>
      <c r="C219" s="23" t="str">
        <f>'3 priedo 1 lentele'!B219</f>
        <v>R024407-270000-0001</v>
      </c>
      <c r="D219" s="23" t="str">
        <f>'3 priedo 1 lentele'!C219</f>
        <v>Socialinių paslaugų kokybės gerinimas ir paslaugų plėtra Kaišiadorių rajono savivaldybėje</v>
      </c>
      <c r="E219" s="23" t="str">
        <f>'3 priedo 1 lentele'!D219</f>
        <v>Kaišiadorių socialinių paslaugų centras</v>
      </c>
      <c r="F219" s="23">
        <f>'3 priedo 1 lentele'!I219</f>
        <v>0</v>
      </c>
      <c r="G219" s="23">
        <f>'3 priedo 1 lentele'!J219</f>
        <v>0</v>
      </c>
      <c r="H219" s="23">
        <f>'3 priedo 1 lentele'!K219</f>
        <v>0</v>
      </c>
      <c r="I219" s="23" t="s">
        <v>2074</v>
      </c>
      <c r="J219" s="126">
        <f>'3 priedo 1 lentele'!O219</f>
        <v>874196.95</v>
      </c>
      <c r="K219" s="126">
        <f>'3 priedo 1 lentele'!P219</f>
        <v>454646.31</v>
      </c>
      <c r="L219" s="126">
        <f>'3 priedo 1 lentele'!Q219</f>
        <v>0</v>
      </c>
      <c r="M219" s="126">
        <f>'3 priedo 1 lentele'!R219</f>
        <v>419550.64</v>
      </c>
      <c r="N219" s="358">
        <v>874196.95</v>
      </c>
      <c r="O219" s="358">
        <v>454646.31</v>
      </c>
      <c r="P219" s="358">
        <v>0</v>
      </c>
      <c r="Q219" s="358">
        <v>419550.64</v>
      </c>
      <c r="R219" s="358"/>
      <c r="S219" s="358"/>
      <c r="T219" s="358"/>
      <c r="U219" s="358"/>
      <c r="V219" s="324"/>
    </row>
    <row r="220" spans="2:22" ht="60" x14ac:dyDescent="0.25">
      <c r="B220" s="244" t="str">
        <f>'3 priedo 1 lentele'!A220</f>
        <v>2.3.1.2.</v>
      </c>
      <c r="C220" s="244">
        <f>'3 priedo 1 lentele'!B220</f>
        <v>0</v>
      </c>
      <c r="D220" s="244" t="str">
        <f>'3 priedo 1 lentele'!C220</f>
        <v>Priemonė: Senelių globos ir kartos namų  statyba,  renovavimas ir esamos infrastruktūros modernizavimas</v>
      </c>
      <c r="E220" s="244">
        <f>'3 priedo 1 lentele'!D220</f>
        <v>0</v>
      </c>
      <c r="F220" s="244">
        <f>'3 priedo 1 lentele'!I220</f>
        <v>0</v>
      </c>
      <c r="G220" s="244">
        <f>'3 priedo 1 lentele'!J220</f>
        <v>0</v>
      </c>
      <c r="H220" s="244">
        <f>'3 priedo 1 lentele'!K220</f>
        <v>0</v>
      </c>
      <c r="I220" s="244"/>
      <c r="J220" s="249">
        <f>'3 priedo 1 lentele'!O220</f>
        <v>2983819.07</v>
      </c>
      <c r="K220" s="249">
        <f>'3 priedo 1 lentele'!P220</f>
        <v>2536246.5999999996</v>
      </c>
      <c r="L220" s="249">
        <f>'3 priedo 1 lentele'!Q220</f>
        <v>117271.23</v>
      </c>
      <c r="M220" s="249">
        <f>'3 priedo 1 lentele'!R220</f>
        <v>330301.24</v>
      </c>
      <c r="N220" s="315">
        <f>SUM(N221:N225)</f>
        <v>2983819.39</v>
      </c>
      <c r="O220" s="315">
        <f t="shared" ref="O220:V220" si="44">SUM(O221:O225)</f>
        <v>2536246.46</v>
      </c>
      <c r="P220" s="315">
        <f t="shared" si="44"/>
        <v>117271.23</v>
      </c>
      <c r="Q220" s="315">
        <f t="shared" si="44"/>
        <v>330301.69999999995</v>
      </c>
      <c r="R220" s="315">
        <f t="shared" si="44"/>
        <v>0</v>
      </c>
      <c r="S220" s="315">
        <f t="shared" si="44"/>
        <v>0</v>
      </c>
      <c r="T220" s="315">
        <f t="shared" si="44"/>
        <v>0</v>
      </c>
      <c r="U220" s="315">
        <f t="shared" si="44"/>
        <v>0</v>
      </c>
      <c r="V220" s="315">
        <f t="shared" si="44"/>
        <v>0</v>
      </c>
    </row>
    <row r="221" spans="2:22" ht="24" x14ac:dyDescent="0.25">
      <c r="B221" s="55" t="str">
        <f>'3 priedo 1 lentele'!A221</f>
        <v>2.3.1.2.1</v>
      </c>
      <c r="C221" s="29" t="str">
        <f>'3 priedo 1 lentele'!B221</f>
        <v>R024407-270000-0002</v>
      </c>
      <c r="D221" s="29" t="str">
        <f>'3 priedo 1 lentele'!C221</f>
        <v>Jonavos globos namų atnaujinimas</v>
      </c>
      <c r="E221" s="29" t="str">
        <f>'3 priedo 1 lentele'!D221</f>
        <v>JRSA</v>
      </c>
      <c r="F221" s="29">
        <f>'3 priedo 1 lentele'!I221</f>
        <v>0</v>
      </c>
      <c r="G221" s="29">
        <f>'3 priedo 1 lentele'!J221</f>
        <v>0</v>
      </c>
      <c r="H221" s="29">
        <f>'3 priedo 1 lentele'!K221</f>
        <v>0</v>
      </c>
      <c r="I221" s="29" t="s">
        <v>2074</v>
      </c>
      <c r="J221" s="102">
        <f>'3 priedo 1 lentele'!O221</f>
        <v>411066.76</v>
      </c>
      <c r="K221" s="175">
        <f>'3 priedo 1 lentele'!P221</f>
        <v>349406.74</v>
      </c>
      <c r="L221" s="175">
        <f>'3 priedo 1 lentele'!Q221</f>
        <v>0</v>
      </c>
      <c r="M221" s="128">
        <f>'3 priedo 1 lentele'!R221</f>
        <v>61660.02</v>
      </c>
      <c r="N221" s="326">
        <v>411066.76</v>
      </c>
      <c r="O221" s="359">
        <v>349406.74</v>
      </c>
      <c r="P221" s="359">
        <v>0</v>
      </c>
      <c r="Q221" s="360">
        <v>61660.02</v>
      </c>
      <c r="R221" s="326"/>
      <c r="S221" s="359"/>
      <c r="T221" s="359"/>
      <c r="U221" s="360"/>
      <c r="V221" s="344"/>
    </row>
    <row r="222" spans="2:22" ht="48" x14ac:dyDescent="0.25">
      <c r="B222" s="55" t="str">
        <f>'3 priedo 1 lentele'!A222</f>
        <v>2.3.1.2.2</v>
      </c>
      <c r="C222" s="19" t="str">
        <f>'3 priedo 1 lentele'!B222</f>
        <v>R024407-270000-0003</v>
      </c>
      <c r="D222" s="19" t="str">
        <f>'3 priedo 1 lentele'!C222</f>
        <v>Socialinės priežiūros paslaugų plėtra Raseinių rajono savivaldybėje</v>
      </c>
      <c r="E222" s="19" t="str">
        <f>'3 priedo 1 lentele'!D222</f>
        <v>Lietuvos raudonojo kryžiaus draugija</v>
      </c>
      <c r="F222" s="19">
        <f>'3 priedo 1 lentele'!I222</f>
        <v>0</v>
      </c>
      <c r="G222" s="19">
        <f>'3 priedo 1 lentele'!J222</f>
        <v>0</v>
      </c>
      <c r="H222" s="19">
        <f>'3 priedo 1 lentele'!K222</f>
        <v>0</v>
      </c>
      <c r="I222" s="19" t="s">
        <v>2074</v>
      </c>
      <c r="J222" s="102">
        <f>'3 priedo 1 lentele'!O222</f>
        <v>420924.68</v>
      </c>
      <c r="K222" s="175">
        <f>'3 priedo 1 lentele'!P222</f>
        <v>357785.97</v>
      </c>
      <c r="L222" s="175">
        <f>'3 priedo 1 lentele'!Q222</f>
        <v>63138.71</v>
      </c>
      <c r="M222" s="128">
        <f>'3 priedo 1 lentele'!R222</f>
        <v>0</v>
      </c>
      <c r="N222" s="326">
        <v>420924.68</v>
      </c>
      <c r="O222" s="359">
        <v>357785.97</v>
      </c>
      <c r="P222" s="359">
        <v>63138.71</v>
      </c>
      <c r="Q222" s="360">
        <v>0</v>
      </c>
      <c r="R222" s="326"/>
      <c r="S222" s="359"/>
      <c r="T222" s="359"/>
      <c r="U222" s="360"/>
      <c r="V222" s="361"/>
    </row>
    <row r="223" spans="2:22" ht="72" x14ac:dyDescent="0.25">
      <c r="B223" s="55" t="str">
        <f>'3 priedo 1 lentele'!A223</f>
        <v>2.3.1.2.3</v>
      </c>
      <c r="C223" s="23" t="str">
        <f>'3 priedo 1 lentele'!B223</f>
        <v>R024407-270000-0004</v>
      </c>
      <c r="D223" s="23" t="str">
        <f>'3 priedo 1 lentele'!C223</f>
        <v>Kauno kartų namų (Sąjungos a. 13A) infrastruktūros modernizavimas ir pritaikymas senyvo amžiaus asmenims</v>
      </c>
      <c r="E223" s="23" t="str">
        <f>'3 priedo 1 lentele'!D223</f>
        <v>Kauno kartų namai</v>
      </c>
      <c r="F223" s="23" t="str">
        <f>'3 priedo 1 lentele'!I223</f>
        <v xml:space="preserve">ITI </v>
      </c>
      <c r="G223" s="23">
        <f>'3 priedo 1 lentele'!J223</f>
        <v>0</v>
      </c>
      <c r="H223" s="23">
        <f>'3 priedo 1 lentele'!K223</f>
        <v>0</v>
      </c>
      <c r="I223" s="23" t="s">
        <v>2074</v>
      </c>
      <c r="J223" s="102">
        <f>'3 priedo 1 lentele'!O223</f>
        <v>1289496</v>
      </c>
      <c r="K223" s="106">
        <f>'3 priedo 1 lentele'!P223</f>
        <v>1096072</v>
      </c>
      <c r="L223" s="106">
        <f>'3 priedo 1 lentele'!Q223</f>
        <v>0</v>
      </c>
      <c r="M223" s="106">
        <f>'3 priedo 1 lentele'!R223</f>
        <v>193424</v>
      </c>
      <c r="N223" s="326">
        <v>1289496.32</v>
      </c>
      <c r="O223" s="331">
        <v>1096071.8600000001</v>
      </c>
      <c r="P223" s="331">
        <v>0</v>
      </c>
      <c r="Q223" s="331">
        <v>193424.46</v>
      </c>
      <c r="R223" s="326"/>
      <c r="S223" s="331"/>
      <c r="T223" s="331"/>
      <c r="U223" s="331"/>
      <c r="V223" s="318"/>
    </row>
    <row r="224" spans="2:22" ht="48" x14ac:dyDescent="0.25">
      <c r="B224" s="55" t="str">
        <f>'3 priedo 1 lentele'!A224</f>
        <v>2.3.1.2.4</v>
      </c>
      <c r="C224" s="23" t="str">
        <f>'3 priedo 1 lentele'!B224</f>
        <v>R024407-270000-0005</v>
      </c>
      <c r="D224" s="23" t="str">
        <f>'3 priedo 1 lentele'!C224</f>
        <v>Socialinių paslaugų infrastruktūros plėtra Kauno rajone</v>
      </c>
      <c r="E224" s="23" t="str">
        <f>'3 priedo 1 lentele'!D224</f>
        <v>VšĮ Rokų socialinės gerovės centras</v>
      </c>
      <c r="F224" s="23">
        <f>'3 priedo 1 lentele'!I224</f>
        <v>0</v>
      </c>
      <c r="G224" s="23">
        <f>'3 priedo 1 lentele'!J224</f>
        <v>0</v>
      </c>
      <c r="H224" s="23">
        <f>'3 priedo 1 lentele'!K224</f>
        <v>0</v>
      </c>
      <c r="I224" s="23" t="s">
        <v>2074</v>
      </c>
      <c r="J224" s="102">
        <f>'3 priedo 1 lentele'!O224</f>
        <v>360883.49</v>
      </c>
      <c r="K224" s="106">
        <f>'3 priedo 1 lentele'!P224</f>
        <v>306750.96999999997</v>
      </c>
      <c r="L224" s="106">
        <f>'3 priedo 1 lentele'!Q224</f>
        <v>54132.52</v>
      </c>
      <c r="M224" s="106">
        <f>'3 priedo 1 lentele'!R224</f>
        <v>0</v>
      </c>
      <c r="N224" s="326">
        <v>360883.49</v>
      </c>
      <c r="O224" s="331">
        <v>306750.96999999997</v>
      </c>
      <c r="P224" s="331">
        <v>54132.52</v>
      </c>
      <c r="Q224" s="331">
        <v>0</v>
      </c>
      <c r="R224" s="326"/>
      <c r="S224" s="331"/>
      <c r="T224" s="331"/>
      <c r="U224" s="331"/>
      <c r="V224" s="318"/>
    </row>
    <row r="225" spans="2:22" ht="60" x14ac:dyDescent="0.25">
      <c r="B225" s="55" t="str">
        <f>'3 priedo 1 lentele'!A225</f>
        <v>2.3.1.2.5</v>
      </c>
      <c r="C225" s="23" t="str">
        <f>'3 priedo 1 lentele'!B225</f>
        <v>R024407-270000-0006</v>
      </c>
      <c r="D225" s="23" t="str">
        <f>'3 priedo 1 lentele'!C225</f>
        <v>Josvainių socialinio ir ugdymo centro atnaujinimas bei savarankiško gyvenimo namų jame įkūrimas</v>
      </c>
      <c r="E225" s="23" t="str">
        <f>'3 priedo 1 lentele'!D225</f>
        <v>KėRSA</v>
      </c>
      <c r="F225" s="23">
        <f>'3 priedo 1 lentele'!I225</f>
        <v>0</v>
      </c>
      <c r="G225" s="23">
        <f>'3 priedo 1 lentele'!J225</f>
        <v>0</v>
      </c>
      <c r="H225" s="23">
        <f>'3 priedo 1 lentele'!K225</f>
        <v>0</v>
      </c>
      <c r="I225" s="23" t="s">
        <v>2074</v>
      </c>
      <c r="J225" s="102">
        <f>'3 priedo 1 lentele'!O225</f>
        <v>501448.14</v>
      </c>
      <c r="K225" s="106">
        <f>'3 priedo 1 lentele'!P225</f>
        <v>426230.92</v>
      </c>
      <c r="L225" s="106">
        <f>'3 priedo 1 lentele'!Q225</f>
        <v>0</v>
      </c>
      <c r="M225" s="106">
        <f>'3 priedo 1 lentele'!R225</f>
        <v>75217.22</v>
      </c>
      <c r="N225" s="326">
        <v>501448.14</v>
      </c>
      <c r="O225" s="331">
        <v>426230.92</v>
      </c>
      <c r="P225" s="331">
        <v>0</v>
      </c>
      <c r="Q225" s="331">
        <v>75217.22</v>
      </c>
      <c r="R225" s="326"/>
      <c r="S225" s="331"/>
      <c r="T225" s="331"/>
      <c r="U225" s="331"/>
      <c r="V225" s="318"/>
    </row>
    <row r="226" spans="2:22" ht="108" x14ac:dyDescent="0.25">
      <c r="B226" s="244" t="str">
        <f>'3 priedo 1 lentele'!A226</f>
        <v>2.3.1.3.</v>
      </c>
      <c r="C226" s="244">
        <f>'3 priedo 1 lentele'!B226</f>
        <v>0</v>
      </c>
      <c r="D226" s="244" t="str">
        <f>'3 priedo 1 lentele'!C226</f>
        <v xml:space="preserve">Priemonė: Privačių iniciatyvų, nevyriausybinių organizacijų ir savanoriško darbo, skatinimas socialiai pažeidžiamų grupių asmenų integravimo srityje </v>
      </c>
      <c r="E226" s="244">
        <f>'3 priedo 1 lentele'!D226</f>
        <v>0</v>
      </c>
      <c r="F226" s="244">
        <f>'3 priedo 1 lentele'!I226</f>
        <v>0</v>
      </c>
      <c r="G226" s="244">
        <f>'3 priedo 1 lentele'!J226</f>
        <v>0</v>
      </c>
      <c r="H226" s="244">
        <f>'3 priedo 1 lentele'!K226</f>
        <v>0</v>
      </c>
      <c r="I226" s="244"/>
      <c r="J226" s="256">
        <f>'3 priedo 1 lentele'!O226</f>
        <v>210278.17</v>
      </c>
      <c r="K226" s="256">
        <f>'3 priedo 1 lentele'!P226</f>
        <v>178736.44</v>
      </c>
      <c r="L226" s="256">
        <f>'3 priedo 1 lentele'!Q226</f>
        <v>31541.73</v>
      </c>
      <c r="M226" s="256">
        <f>'3 priedo 1 lentele'!R226</f>
        <v>0</v>
      </c>
      <c r="N226" s="356">
        <f>N227</f>
        <v>210278.17</v>
      </c>
      <c r="O226" s="356">
        <f t="shared" ref="O226:V226" si="45">O227</f>
        <v>178736.44</v>
      </c>
      <c r="P226" s="356">
        <f t="shared" si="45"/>
        <v>31541.73</v>
      </c>
      <c r="Q226" s="356">
        <f t="shared" si="45"/>
        <v>0</v>
      </c>
      <c r="R226" s="356">
        <f t="shared" si="45"/>
        <v>0</v>
      </c>
      <c r="S226" s="356">
        <f t="shared" si="45"/>
        <v>0</v>
      </c>
      <c r="T226" s="356">
        <f t="shared" si="45"/>
        <v>0</v>
      </c>
      <c r="U226" s="356">
        <f t="shared" si="45"/>
        <v>0</v>
      </c>
      <c r="V226" s="356">
        <f t="shared" si="45"/>
        <v>0</v>
      </c>
    </row>
    <row r="227" spans="2:22" ht="48" x14ac:dyDescent="0.25">
      <c r="B227" s="55" t="str">
        <f>'3 priedo 1 lentele'!A227</f>
        <v>2.3.1.3.1.</v>
      </c>
      <c r="C227" s="23" t="str">
        <f>'3 priedo 1 lentele'!B227</f>
        <v>R024407-270000-0007</v>
      </c>
      <c r="D227" s="23" t="str">
        <f>'3 priedo 1 lentele'!C227</f>
        <v>Socialinės rizikos asmenų integracijos į visuomenę paslaugų infrastruktūros plėtra</v>
      </c>
      <c r="E227" s="23" t="str">
        <f>'3 priedo 1 lentele'!D227</f>
        <v>VšĮ „Sugrįžimas“</v>
      </c>
      <c r="F227" s="23">
        <f>'3 priedo 1 lentele'!I227</f>
        <v>0</v>
      </c>
      <c r="G227" s="23">
        <f>'3 priedo 1 lentele'!J227</f>
        <v>0</v>
      </c>
      <c r="H227" s="23">
        <f>'3 priedo 1 lentele'!K227</f>
        <v>0</v>
      </c>
      <c r="I227" s="23" t="s">
        <v>2074</v>
      </c>
      <c r="J227" s="126">
        <f>'3 priedo 1 lentele'!O227</f>
        <v>210278.17</v>
      </c>
      <c r="K227" s="126">
        <f>'3 priedo 1 lentele'!P227</f>
        <v>178736.44</v>
      </c>
      <c r="L227" s="126">
        <f>'3 priedo 1 lentele'!Q227</f>
        <v>31541.73</v>
      </c>
      <c r="M227" s="126">
        <f>'3 priedo 1 lentele'!R227</f>
        <v>0</v>
      </c>
      <c r="N227" s="358">
        <v>210278.17</v>
      </c>
      <c r="O227" s="358">
        <v>178736.44</v>
      </c>
      <c r="P227" s="358">
        <v>31541.73</v>
      </c>
      <c r="Q227" s="358">
        <v>0</v>
      </c>
      <c r="R227" s="358"/>
      <c r="S227" s="358"/>
      <c r="T227" s="358"/>
      <c r="U227" s="358"/>
      <c r="V227" s="324"/>
    </row>
    <row r="228" spans="2:22" ht="84" x14ac:dyDescent="0.25">
      <c r="B228" s="244" t="str">
        <f>'3 priedo 1 lentele'!A228</f>
        <v>2.3.1.4.</v>
      </c>
      <c r="C228" s="244">
        <f>'3 priedo 1 lentele'!B228</f>
        <v>0</v>
      </c>
      <c r="D228" s="244" t="str">
        <f>'3 priedo 1 lentele'!C228</f>
        <v>Priemonė: Socialinių paslaugų infrastruktūros, socialinių paslaugų teikimo namuose  plėtra ir dienos centrų steigimas bei vystymas</v>
      </c>
      <c r="E228" s="244">
        <f>'3 priedo 1 lentele'!D228</f>
        <v>0</v>
      </c>
      <c r="F228" s="244">
        <f>'3 priedo 1 lentele'!I228</f>
        <v>0</v>
      </c>
      <c r="G228" s="244">
        <f>'3 priedo 1 lentele'!J228</f>
        <v>0</v>
      </c>
      <c r="H228" s="244">
        <f>'3 priedo 1 lentele'!K228</f>
        <v>0</v>
      </c>
      <c r="I228" s="244"/>
      <c r="J228" s="249">
        <f>'3 priedo 1 lentele'!O228</f>
        <v>736529</v>
      </c>
      <c r="K228" s="249">
        <f>'3 priedo 1 lentele'!P228</f>
        <v>626049.65</v>
      </c>
      <c r="L228" s="249">
        <f>'3 priedo 1 lentele'!Q228</f>
        <v>58500</v>
      </c>
      <c r="M228" s="249">
        <f>'3 priedo 1 lentele'!R228</f>
        <v>51979.35</v>
      </c>
      <c r="N228" s="315">
        <f>SUM(N229:N230)</f>
        <v>346529</v>
      </c>
      <c r="O228" s="315">
        <f t="shared" ref="O228:V228" si="46">SUM(O229:O230)</f>
        <v>294549.65000000002</v>
      </c>
      <c r="P228" s="315">
        <f t="shared" si="46"/>
        <v>0</v>
      </c>
      <c r="Q228" s="315">
        <f t="shared" si="46"/>
        <v>51979.35</v>
      </c>
      <c r="R228" s="315">
        <f t="shared" si="46"/>
        <v>0</v>
      </c>
      <c r="S228" s="315">
        <f t="shared" si="46"/>
        <v>0</v>
      </c>
      <c r="T228" s="315">
        <f t="shared" si="46"/>
        <v>0</v>
      </c>
      <c r="U228" s="315">
        <f t="shared" si="46"/>
        <v>0</v>
      </c>
      <c r="V228" s="315">
        <f t="shared" si="46"/>
        <v>0</v>
      </c>
    </row>
    <row r="229" spans="2:22" ht="36" x14ac:dyDescent="0.25">
      <c r="B229" s="55" t="str">
        <f>'3 priedo 1 lentele'!A229</f>
        <v>2.3.1.4.1</v>
      </c>
      <c r="C229" s="23" t="str">
        <f>'3 priedo 1 lentele'!B229</f>
        <v>R024407-270000-0008</v>
      </c>
      <c r="D229" s="23" t="str">
        <f>'3 priedo 1 lentele'!C229</f>
        <v>Socialinių paslaugų infrastruktūros plėtra Prienų rajone</v>
      </c>
      <c r="E229" s="23" t="str">
        <f>'3 priedo 1 lentele'!D229</f>
        <v>PRSA</v>
      </c>
      <c r="F229" s="23">
        <f>'3 priedo 1 lentele'!I229</f>
        <v>0</v>
      </c>
      <c r="G229" s="23">
        <f>'3 priedo 1 lentele'!J229</f>
        <v>0</v>
      </c>
      <c r="H229" s="23">
        <f>'3 priedo 1 lentele'!K229</f>
        <v>0</v>
      </c>
      <c r="I229" s="23" t="s">
        <v>2074</v>
      </c>
      <c r="J229" s="104">
        <f>'3 priedo 1 lentele'!O229</f>
        <v>346529</v>
      </c>
      <c r="K229" s="104">
        <f>'3 priedo 1 lentele'!P229</f>
        <v>294549.65000000002</v>
      </c>
      <c r="L229" s="105">
        <f>'3 priedo 1 lentele'!Q229</f>
        <v>0</v>
      </c>
      <c r="M229" s="104">
        <f>'3 priedo 1 lentele'!R229</f>
        <v>51979.35</v>
      </c>
      <c r="N229" s="328">
        <v>346529</v>
      </c>
      <c r="O229" s="328">
        <v>294549.65000000002</v>
      </c>
      <c r="P229" s="329">
        <v>0</v>
      </c>
      <c r="Q229" s="328">
        <v>51979.35</v>
      </c>
      <c r="R229" s="328"/>
      <c r="S229" s="328"/>
      <c r="T229" s="329"/>
      <c r="U229" s="328"/>
      <c r="V229" s="316"/>
    </row>
    <row r="230" spans="2:22" ht="60" x14ac:dyDescent="0.25">
      <c r="B230" s="55" t="str">
        <f>'3 priedo 1 lentele'!A230</f>
        <v>2.3.1.4.2</v>
      </c>
      <c r="C230" s="23" t="str">
        <f>'3 priedo 1 lentele'!B230</f>
        <v>R024407-270000-0009</v>
      </c>
      <c r="D230" s="23" t="str">
        <f>'3 priedo 1 lentele'!C230</f>
        <v>Ežerėlio slaugos namų Nestacionariųjų socialinių paslaugų skyriaus įkūrimas slaugos namų bazėje</v>
      </c>
      <c r="E230" s="23" t="str">
        <f>'3 priedo 1 lentele'!D230</f>
        <v>VšĮ Ežerėlio slaugos namai</v>
      </c>
      <c r="F230" s="23">
        <f>'3 priedo 1 lentele'!I230</f>
        <v>0</v>
      </c>
      <c r="G230" s="23">
        <f>'3 priedo 1 lentele'!J230</f>
        <v>0</v>
      </c>
      <c r="H230" s="23">
        <f>'3 priedo 1 lentele'!K230</f>
        <v>0</v>
      </c>
      <c r="I230" s="23"/>
      <c r="J230" s="104">
        <f>'3 priedo 1 lentele'!O230</f>
        <v>390000</v>
      </c>
      <c r="K230" s="104">
        <f>'3 priedo 1 lentele'!P230</f>
        <v>331500</v>
      </c>
      <c r="L230" s="105">
        <f>'3 priedo 1 lentele'!Q230</f>
        <v>58500</v>
      </c>
      <c r="M230" s="104">
        <f>'3 priedo 1 lentele'!R230</f>
        <v>0</v>
      </c>
      <c r="N230" s="328"/>
      <c r="O230" s="328"/>
      <c r="P230" s="329"/>
      <c r="Q230" s="328"/>
      <c r="R230" s="328"/>
      <c r="S230" s="328"/>
      <c r="T230" s="329"/>
      <c r="U230" s="328"/>
      <c r="V230" s="316"/>
    </row>
    <row r="231" spans="2:22" ht="36" x14ac:dyDescent="0.25">
      <c r="B231" s="212" t="str">
        <f>'3 priedo 1 lentele'!A231</f>
        <v>2.3.2</v>
      </c>
      <c r="C231" s="212">
        <f>'3 priedo 1 lentele'!B231</f>
        <v>0</v>
      </c>
      <c r="D231" s="212" t="str">
        <f>'3 priedo 1 lentele'!C231</f>
        <v>Uždavinys: Efektyviai plėtoti ir modernizuoti socialinio būsto sistemą</v>
      </c>
      <c r="E231" s="212">
        <f>'3 priedo 1 lentele'!D231</f>
        <v>0</v>
      </c>
      <c r="F231" s="212">
        <f>'3 priedo 1 lentele'!I231</f>
        <v>0</v>
      </c>
      <c r="G231" s="212">
        <f>'3 priedo 1 lentele'!J231</f>
        <v>0</v>
      </c>
      <c r="H231" s="212">
        <f>'3 priedo 1 lentele'!K231</f>
        <v>0</v>
      </c>
      <c r="I231" s="212"/>
      <c r="J231" s="235">
        <f>'3 priedo 1 lentele'!O231</f>
        <v>11095894.449999999</v>
      </c>
      <c r="K231" s="235">
        <f>'3 priedo 1 lentele'!P231</f>
        <v>9431510.120000001</v>
      </c>
      <c r="L231" s="235">
        <f>'3 priedo 1 lentele'!Q231</f>
        <v>0</v>
      </c>
      <c r="M231" s="235">
        <f>'3 priedo 1 lentele'!R231</f>
        <v>1664384.3299999998</v>
      </c>
      <c r="N231" s="311">
        <f>N232+N234</f>
        <v>11301115.25</v>
      </c>
      <c r="O231" s="311">
        <f t="shared" ref="O231:V231" si="47">O232+O234</f>
        <v>9606037.790000001</v>
      </c>
      <c r="P231" s="311">
        <f t="shared" si="47"/>
        <v>0</v>
      </c>
      <c r="Q231" s="311">
        <f t="shared" si="47"/>
        <v>1695077.46</v>
      </c>
      <c r="R231" s="311">
        <f t="shared" si="47"/>
        <v>1154779.78</v>
      </c>
      <c r="S231" s="311">
        <f t="shared" si="47"/>
        <v>981562.80999999994</v>
      </c>
      <c r="T231" s="311">
        <f t="shared" si="47"/>
        <v>0</v>
      </c>
      <c r="U231" s="311">
        <f t="shared" si="47"/>
        <v>173216.97</v>
      </c>
      <c r="V231" s="311">
        <f t="shared" si="47"/>
        <v>0</v>
      </c>
    </row>
    <row r="232" spans="2:22" ht="36" x14ac:dyDescent="0.25">
      <c r="B232" s="244" t="str">
        <f>'3 priedo 1 lentele'!A232</f>
        <v>2.3.2.1.</v>
      </c>
      <c r="C232" s="244">
        <f>'3 priedo 1 lentele'!B232</f>
        <v>0</v>
      </c>
      <c r="D232" s="244" t="str">
        <f>'3 priedo 1 lentele'!C232</f>
        <v xml:space="preserve">Priemonė: Naujo socialinio būsto statyba ir renovacija </v>
      </c>
      <c r="E232" s="244">
        <f>'3 priedo 1 lentele'!D232</f>
        <v>0</v>
      </c>
      <c r="F232" s="244">
        <f>'3 priedo 1 lentele'!I232</f>
        <v>0</v>
      </c>
      <c r="G232" s="244">
        <f>'3 priedo 1 lentele'!J232</f>
        <v>0</v>
      </c>
      <c r="H232" s="244">
        <f>'3 priedo 1 lentele'!K232</f>
        <v>0</v>
      </c>
      <c r="I232" s="244"/>
      <c r="J232" s="249">
        <f>'3 priedo 1 lentele'!O232</f>
        <v>550568</v>
      </c>
      <c r="K232" s="249">
        <f>'3 priedo 1 lentele'!P232</f>
        <v>467982.8</v>
      </c>
      <c r="L232" s="249">
        <f>'3 priedo 1 lentele'!Q232</f>
        <v>0</v>
      </c>
      <c r="M232" s="249">
        <f>'3 priedo 1 lentele'!R232</f>
        <v>82585.2</v>
      </c>
      <c r="N232" s="315">
        <f>N233</f>
        <v>550568</v>
      </c>
      <c r="O232" s="315">
        <f t="shared" ref="O232:V232" si="48">O233</f>
        <v>467982.8</v>
      </c>
      <c r="P232" s="315">
        <f t="shared" si="48"/>
        <v>0</v>
      </c>
      <c r="Q232" s="315">
        <f t="shared" si="48"/>
        <v>82585.2</v>
      </c>
      <c r="R232" s="315">
        <f t="shared" si="48"/>
        <v>0</v>
      </c>
      <c r="S232" s="315">
        <f t="shared" si="48"/>
        <v>0</v>
      </c>
      <c r="T232" s="315">
        <f t="shared" si="48"/>
        <v>0</v>
      </c>
      <c r="U232" s="315">
        <f t="shared" si="48"/>
        <v>0</v>
      </c>
      <c r="V232" s="315">
        <f t="shared" si="48"/>
        <v>0</v>
      </c>
    </row>
    <row r="233" spans="2:22" ht="36" x14ac:dyDescent="0.25">
      <c r="B233" s="28" t="str">
        <f>'3 priedo 1 lentele'!A233</f>
        <v>2.3.2.1.1</v>
      </c>
      <c r="C233" s="23" t="str">
        <f>'3 priedo 1 lentele'!B233</f>
        <v>R024408-250000-0001</v>
      </c>
      <c r="D233" s="23" t="str">
        <f>'3 priedo 1 lentele'!C233</f>
        <v>Socialinio būsto fondo plėtra Kaišiadorių rajono savivaldybėje</v>
      </c>
      <c r="E233" s="23" t="str">
        <f>'3 priedo 1 lentele'!D233</f>
        <v>KaiRSA</v>
      </c>
      <c r="F233" s="23">
        <f>'3 priedo 1 lentele'!I233</f>
        <v>0</v>
      </c>
      <c r="G233" s="23">
        <f>'3 priedo 1 lentele'!J233</f>
        <v>0</v>
      </c>
      <c r="H233" s="23">
        <f>'3 priedo 1 lentele'!K233</f>
        <v>0</v>
      </c>
      <c r="I233" s="29" t="s">
        <v>2074</v>
      </c>
      <c r="J233" s="104">
        <f>'3 priedo 1 lentele'!O233</f>
        <v>550568</v>
      </c>
      <c r="K233" s="104">
        <f>'3 priedo 1 lentele'!P233</f>
        <v>467982.8</v>
      </c>
      <c r="L233" s="105">
        <f>'3 priedo 1 lentele'!Q233</f>
        <v>0</v>
      </c>
      <c r="M233" s="104">
        <f>'3 priedo 1 lentele'!R233</f>
        <v>82585.2</v>
      </c>
      <c r="N233" s="328">
        <v>550568</v>
      </c>
      <c r="O233" s="328">
        <v>467982.8</v>
      </c>
      <c r="P233" s="329">
        <v>0</v>
      </c>
      <c r="Q233" s="328">
        <v>82585.2</v>
      </c>
      <c r="R233" s="328"/>
      <c r="S233" s="328"/>
      <c r="T233" s="329"/>
      <c r="U233" s="328"/>
      <c r="V233" s="316"/>
    </row>
    <row r="234" spans="2:22" ht="72" x14ac:dyDescent="0.25">
      <c r="B234" s="244" t="str">
        <f>'3 priedo 1 lentele'!A234</f>
        <v>2.3.2.2.</v>
      </c>
      <c r="C234" s="250">
        <f>'3 priedo 1 lentele'!B234</f>
        <v>0</v>
      </c>
      <c r="D234" s="250" t="str">
        <f>'3 priedo 1 lentele'!C234</f>
        <v>Priemonė: Socialinio būsto plėtra ir negyvenamų patalpų pritaikymas gyvenamosioms patalpoms</v>
      </c>
      <c r="E234" s="250">
        <f>'3 priedo 1 lentele'!D234</f>
        <v>0</v>
      </c>
      <c r="F234" s="250">
        <f>'3 priedo 1 lentele'!I234</f>
        <v>0</v>
      </c>
      <c r="G234" s="250">
        <f>'3 priedo 1 lentele'!J234</f>
        <v>0</v>
      </c>
      <c r="H234" s="250">
        <f>'3 priedo 1 lentele'!K234</f>
        <v>0</v>
      </c>
      <c r="I234" s="250"/>
      <c r="J234" s="249">
        <f>'3 priedo 1 lentele'!O234</f>
        <v>10545326.449999999</v>
      </c>
      <c r="K234" s="249">
        <f>'3 priedo 1 lentele'!P234</f>
        <v>8963527.3200000003</v>
      </c>
      <c r="L234" s="249">
        <f>'3 priedo 1 lentele'!Q234</f>
        <v>0</v>
      </c>
      <c r="M234" s="249">
        <f>'3 priedo 1 lentele'!R234</f>
        <v>1581799.13</v>
      </c>
      <c r="N234" s="315">
        <f>SUM(N235:N241)</f>
        <v>10750547.25</v>
      </c>
      <c r="O234" s="315">
        <f t="shared" ref="O234:V234" si="49">SUM(O235:O241)</f>
        <v>9138054.9900000002</v>
      </c>
      <c r="P234" s="315">
        <f t="shared" si="49"/>
        <v>0</v>
      </c>
      <c r="Q234" s="315">
        <f t="shared" si="49"/>
        <v>1612492.26</v>
      </c>
      <c r="R234" s="315">
        <f t="shared" si="49"/>
        <v>1154779.78</v>
      </c>
      <c r="S234" s="315">
        <f t="shared" si="49"/>
        <v>981562.80999999994</v>
      </c>
      <c r="T234" s="315">
        <f t="shared" si="49"/>
        <v>0</v>
      </c>
      <c r="U234" s="315">
        <f t="shared" si="49"/>
        <v>173216.97</v>
      </c>
      <c r="V234" s="315">
        <f t="shared" si="49"/>
        <v>0</v>
      </c>
    </row>
    <row r="235" spans="2:22" ht="24" x14ac:dyDescent="0.25">
      <c r="B235" s="28" t="str">
        <f>'3 priedo 1 lentele'!A235</f>
        <v>2.3.2.2.1</v>
      </c>
      <c r="C235" s="54" t="str">
        <f>'3 priedo 1 lentele'!B235</f>
        <v>R024408-260000-0002</v>
      </c>
      <c r="D235" s="54" t="str">
        <f>'3 priedo 1 lentele'!C235</f>
        <v>Prienų rajono socialinio būsto fondo plėtra</v>
      </c>
      <c r="E235" s="54" t="str">
        <f>'3 priedo 1 lentele'!D235</f>
        <v>PRSA</v>
      </c>
      <c r="F235" s="29">
        <f>'3 priedo 1 lentele'!I235</f>
        <v>0</v>
      </c>
      <c r="G235" s="29">
        <f>'3 priedo 1 lentele'!J235</f>
        <v>0</v>
      </c>
      <c r="H235" s="29">
        <f>'3 priedo 1 lentele'!K235</f>
        <v>0</v>
      </c>
      <c r="I235" s="54" t="s">
        <v>2073</v>
      </c>
      <c r="J235" s="104">
        <f>'3 priedo 1 lentele'!O235</f>
        <v>361329.7</v>
      </c>
      <c r="K235" s="104">
        <f>'3 priedo 1 lentele'!P235</f>
        <v>307130.23999999999</v>
      </c>
      <c r="L235" s="105">
        <f>'3 priedo 1 lentele'!Q235</f>
        <v>0</v>
      </c>
      <c r="M235" s="104">
        <f>'3 priedo 1 lentele'!R235</f>
        <v>54199.46</v>
      </c>
      <c r="N235" s="328">
        <f>O235+P235+Q235</f>
        <v>361329.7</v>
      </c>
      <c r="O235" s="328">
        <v>307130.23999999999</v>
      </c>
      <c r="P235" s="329">
        <v>0</v>
      </c>
      <c r="Q235" s="328">
        <v>54199.46</v>
      </c>
      <c r="R235" s="328">
        <f>S235+T235+U235</f>
        <v>361329.7</v>
      </c>
      <c r="S235" s="328">
        <v>307130.23999999999</v>
      </c>
      <c r="T235" s="329">
        <v>0</v>
      </c>
      <c r="U235" s="328">
        <v>54199.46</v>
      </c>
      <c r="V235" s="322"/>
    </row>
    <row r="236" spans="2:22" ht="36" x14ac:dyDescent="0.25">
      <c r="B236" s="28" t="str">
        <f>'3 priedo 1 lentele'!A236</f>
        <v>2.3.2.2.2</v>
      </c>
      <c r="C236" s="29" t="str">
        <f>'3 priedo 1 lentele'!B236</f>
        <v>R024408-260000-0003</v>
      </c>
      <c r="D236" s="29" t="str">
        <f>'3 priedo 1 lentele'!C236</f>
        <v>Socialinio būsto plėtra Jonavos rajono savivaldybėje</v>
      </c>
      <c r="E236" s="29" t="str">
        <f>'3 priedo 1 lentele'!D236</f>
        <v>JRSA</v>
      </c>
      <c r="F236" s="29">
        <f>'3 priedo 1 lentele'!I236</f>
        <v>0</v>
      </c>
      <c r="G236" s="29">
        <f>'3 priedo 1 lentele'!J236</f>
        <v>0</v>
      </c>
      <c r="H236" s="29">
        <f>'3 priedo 1 lentele'!K236</f>
        <v>0</v>
      </c>
      <c r="I236" s="29" t="s">
        <v>2074</v>
      </c>
      <c r="J236" s="104">
        <f>'3 priedo 1 lentele'!O236</f>
        <v>1059279.19</v>
      </c>
      <c r="K236" s="102">
        <f>'3 priedo 1 lentele'!P236</f>
        <v>900387.31</v>
      </c>
      <c r="L236" s="88">
        <f>'3 priedo 1 lentele'!Q236</f>
        <v>0</v>
      </c>
      <c r="M236" s="102">
        <f>'3 priedo 1 lentele'!R236</f>
        <v>158891.88</v>
      </c>
      <c r="N236" s="328">
        <f>O236+P236+Q236</f>
        <v>1059879.19</v>
      </c>
      <c r="O236" s="328">
        <v>900987.31</v>
      </c>
      <c r="P236" s="329">
        <v>0</v>
      </c>
      <c r="Q236" s="328">
        <v>158891.88</v>
      </c>
      <c r="R236" s="328"/>
      <c r="S236" s="326"/>
      <c r="T236" s="341"/>
      <c r="U236" s="326"/>
      <c r="V236" s="340"/>
    </row>
    <row r="237" spans="2:22" ht="36" x14ac:dyDescent="0.25">
      <c r="B237" s="28" t="str">
        <f>'3 priedo 1 lentele'!A237</f>
        <v>2.3.2.2.3</v>
      </c>
      <c r="C237" s="23" t="str">
        <f>'3 priedo 1 lentele'!B237</f>
        <v>R024408-260000-0004</v>
      </c>
      <c r="D237" s="23" t="str">
        <f>'3 priedo 1 lentele'!C237</f>
        <v>Socialinio būsto fondo plėtra Birštono savivaldybėje</v>
      </c>
      <c r="E237" s="23" t="str">
        <f>'3 priedo 1 lentele'!D237</f>
        <v>BSA</v>
      </c>
      <c r="F237" s="23">
        <f>'3 priedo 1 lentele'!I237</f>
        <v>0</v>
      </c>
      <c r="G237" s="23">
        <f>'3 priedo 1 lentele'!J237</f>
        <v>0</v>
      </c>
      <c r="H237" s="23">
        <f>'3 priedo 1 lentele'!K237</f>
        <v>0</v>
      </c>
      <c r="I237" s="29" t="s">
        <v>2074</v>
      </c>
      <c r="J237" s="104">
        <f>'3 priedo 1 lentele'!O237</f>
        <v>105724.25</v>
      </c>
      <c r="K237" s="104">
        <f>'3 priedo 1 lentele'!P237</f>
        <v>89865.61</v>
      </c>
      <c r="L237" s="105">
        <f>'3 priedo 1 lentele'!Q237</f>
        <v>0</v>
      </c>
      <c r="M237" s="104">
        <f>'3 priedo 1 lentele'!R237</f>
        <v>15858.64</v>
      </c>
      <c r="N237" s="328">
        <f>O237+P237+Q237</f>
        <v>105724.25</v>
      </c>
      <c r="O237" s="328">
        <v>89865.61</v>
      </c>
      <c r="P237" s="329">
        <v>0</v>
      </c>
      <c r="Q237" s="328">
        <v>15858.64</v>
      </c>
      <c r="R237" s="328"/>
      <c r="S237" s="328"/>
      <c r="T237" s="329"/>
      <c r="U237" s="328"/>
      <c r="V237" s="316"/>
    </row>
    <row r="238" spans="2:22" ht="36" x14ac:dyDescent="0.25">
      <c r="B238" s="28" t="str">
        <f>'3 priedo 1 lentele'!A238</f>
        <v>2.3.2.2.4</v>
      </c>
      <c r="C238" s="23" t="str">
        <f>'3 priedo 1 lentele'!B238</f>
        <v>R024408-260000-0005</v>
      </c>
      <c r="D238" s="23" t="str">
        <f>'3 priedo 1 lentele'!C238</f>
        <v>Socialinio būsto plėtra Raseinių rajono savivaldybėje</v>
      </c>
      <c r="E238" s="23" t="str">
        <f>'3 priedo 1 lentele'!D238</f>
        <v>RRSA</v>
      </c>
      <c r="F238" s="23">
        <f>'3 priedo 1 lentele'!I238</f>
        <v>0</v>
      </c>
      <c r="G238" s="23">
        <f>'3 priedo 1 lentele'!J238</f>
        <v>0</v>
      </c>
      <c r="H238" s="23">
        <f>'3 priedo 1 lentele'!K238</f>
        <v>0</v>
      </c>
      <c r="I238" s="29" t="s">
        <v>2074</v>
      </c>
      <c r="J238" s="104">
        <f>'3 priedo 1 lentele'!O238</f>
        <v>525296</v>
      </c>
      <c r="K238" s="104">
        <f>'3 priedo 1 lentele'!P238</f>
        <v>446501.6</v>
      </c>
      <c r="L238" s="105">
        <f>'3 priedo 1 lentele'!Q238</f>
        <v>0</v>
      </c>
      <c r="M238" s="104">
        <f>'3 priedo 1 lentele'!R238</f>
        <v>78794.399999999994</v>
      </c>
      <c r="N238" s="328">
        <v>525296</v>
      </c>
      <c r="O238" s="328">
        <v>446501.6</v>
      </c>
      <c r="P238" s="329">
        <v>0</v>
      </c>
      <c r="Q238" s="328">
        <v>78794.399999999994</v>
      </c>
      <c r="R238" s="328"/>
      <c r="S238" s="328"/>
      <c r="T238" s="329"/>
      <c r="U238" s="328"/>
      <c r="V238" s="316"/>
    </row>
    <row r="239" spans="2:22" ht="36" x14ac:dyDescent="0.25">
      <c r="B239" s="28" t="str">
        <f>'3 priedo 1 lentele'!A239</f>
        <v>2.3.2.2.5</v>
      </c>
      <c r="C239" s="23" t="str">
        <f>'3 priedo 1 lentele'!B239</f>
        <v>R024408-022500-0006</v>
      </c>
      <c r="D239" s="23" t="str">
        <f>'3 priedo 1 lentele'!C239</f>
        <v>Socialinio būsto fondo plėtra Kauno rajono savivaldybėje</v>
      </c>
      <c r="E239" s="23" t="str">
        <f>'3 priedo 1 lentele'!D239</f>
        <v>KauRSA</v>
      </c>
      <c r="F239" s="23">
        <f>'3 priedo 1 lentele'!I239</f>
        <v>0</v>
      </c>
      <c r="G239" s="23">
        <f>'3 priedo 1 lentele'!J239</f>
        <v>0</v>
      </c>
      <c r="H239" s="23">
        <f>'3 priedo 1 lentele'!K239</f>
        <v>0</v>
      </c>
      <c r="I239" s="23" t="s">
        <v>2073</v>
      </c>
      <c r="J239" s="104">
        <f>'3 priedo 1 lentele'!O239</f>
        <v>793450.08</v>
      </c>
      <c r="K239" s="102">
        <f>'3 priedo 1 lentele'!P239</f>
        <v>674432.57</v>
      </c>
      <c r="L239" s="102">
        <f>'3 priedo 1 lentele'!Q239</f>
        <v>0</v>
      </c>
      <c r="M239" s="102">
        <f>'3 priedo 1 lentele'!R239</f>
        <v>119017.51</v>
      </c>
      <c r="N239" s="328">
        <f>O239+P239+Q239</f>
        <v>998070.88</v>
      </c>
      <c r="O239" s="328">
        <v>848360.24</v>
      </c>
      <c r="P239" s="329">
        <v>0</v>
      </c>
      <c r="Q239" s="328">
        <v>149710.64000000001</v>
      </c>
      <c r="R239" s="328">
        <v>793450.08</v>
      </c>
      <c r="S239" s="328">
        <v>674432.57</v>
      </c>
      <c r="T239" s="329">
        <v>0</v>
      </c>
      <c r="U239" s="328">
        <v>119017.51</v>
      </c>
      <c r="V239" s="339"/>
    </row>
    <row r="240" spans="2:22" ht="24" x14ac:dyDescent="0.25">
      <c r="B240" s="28" t="str">
        <f>'3 priedo 1 lentele'!A240</f>
        <v>2.3.2.2.6</v>
      </c>
      <c r="C240" s="23" t="str">
        <f>'3 priedo 1 lentele'!B240</f>
        <v>R024408-260000-0007</v>
      </c>
      <c r="D240" s="23" t="str">
        <f>'3 priedo 1 lentele'!C240</f>
        <v>Socialinio būsto fondo plėtra Kėdainiuose</v>
      </c>
      <c r="E240" s="23" t="str">
        <f>'3 priedo 1 lentele'!D240</f>
        <v>KėRSA</v>
      </c>
      <c r="F240" s="23">
        <f>'3 priedo 1 lentele'!I240</f>
        <v>0</v>
      </c>
      <c r="G240" s="23">
        <f>'3 priedo 1 lentele'!J240</f>
        <v>0</v>
      </c>
      <c r="H240" s="23">
        <f>'3 priedo 1 lentele'!K240</f>
        <v>0</v>
      </c>
      <c r="I240" s="29" t="s">
        <v>2074</v>
      </c>
      <c r="J240" s="104">
        <f>'3 priedo 1 lentele'!O240</f>
        <v>985608.23</v>
      </c>
      <c r="K240" s="102">
        <f>'3 priedo 1 lentele'!P240</f>
        <v>837766.99</v>
      </c>
      <c r="L240" s="102">
        <f>'3 priedo 1 lentele'!Q240</f>
        <v>0</v>
      </c>
      <c r="M240" s="102">
        <f>'3 priedo 1 lentele'!R240</f>
        <v>147841.24</v>
      </c>
      <c r="N240" s="328">
        <v>985608.23</v>
      </c>
      <c r="O240" s="326">
        <v>837766.99</v>
      </c>
      <c r="P240" s="326">
        <v>0</v>
      </c>
      <c r="Q240" s="326">
        <v>147841.24</v>
      </c>
      <c r="R240" s="328"/>
      <c r="S240" s="326"/>
      <c r="T240" s="326"/>
      <c r="U240" s="326"/>
      <c r="V240" s="339"/>
    </row>
    <row r="241" spans="2:22" ht="60" x14ac:dyDescent="0.25">
      <c r="B241" s="28" t="str">
        <f>'3 priedo 1 lentele'!A241</f>
        <v>2.3.2.2.7</v>
      </c>
      <c r="C241" s="23" t="str">
        <f>'3 priedo 1 lentele'!B241</f>
        <v>R024408-260000-0008</v>
      </c>
      <c r="D241" s="23" t="str">
        <f>'3 priedo 1 lentele'!C241</f>
        <v>Energetiškai efektyvių būstų įrengimas ar įsigijimas pagal socialinio būsto fondo plėtros programą</v>
      </c>
      <c r="E241" s="23" t="str">
        <f>'3 priedo 1 lentele'!D241</f>
        <v>KMSA</v>
      </c>
      <c r="F241" s="23" t="str">
        <f>'3 priedo 1 lentele'!I241</f>
        <v>ITI</v>
      </c>
      <c r="G241" s="23">
        <f>'3 priedo 1 lentele'!J241</f>
        <v>0</v>
      </c>
      <c r="H241" s="23">
        <f>'3 priedo 1 lentele'!K241</f>
        <v>0</v>
      </c>
      <c r="I241" s="29" t="s">
        <v>2074</v>
      </c>
      <c r="J241" s="104">
        <f>'3 priedo 1 lentele'!O241</f>
        <v>6714639</v>
      </c>
      <c r="K241" s="106">
        <f>'3 priedo 1 lentele'!P241</f>
        <v>5707443</v>
      </c>
      <c r="L241" s="106">
        <f>'3 priedo 1 lentele'!Q241</f>
        <v>0</v>
      </c>
      <c r="M241" s="106">
        <f>'3 priedo 1 lentele'!R241</f>
        <v>1007196</v>
      </c>
      <c r="N241" s="328">
        <v>6714639</v>
      </c>
      <c r="O241" s="331">
        <v>5707443</v>
      </c>
      <c r="P241" s="331">
        <v>0</v>
      </c>
      <c r="Q241" s="331">
        <v>1007196</v>
      </c>
      <c r="R241" s="328"/>
      <c r="S241" s="331"/>
      <c r="T241" s="331"/>
      <c r="U241" s="331"/>
      <c r="V241" s="316"/>
    </row>
    <row r="242" spans="2:22" ht="48" x14ac:dyDescent="0.25">
      <c r="B242" s="223" t="str">
        <f>'3 priedo 1 lentele'!A242</f>
        <v>2.4</v>
      </c>
      <c r="C242" s="223">
        <f>'3 priedo 1 lentele'!B242</f>
        <v>0</v>
      </c>
      <c r="D242" s="223" t="str">
        <f>'3 priedo 1 lentele'!C242</f>
        <v>Tikslas: Plėtoti Kauno regioną kaip vieną iš Europos sveikatos regionų</v>
      </c>
      <c r="E242" s="223">
        <f>'3 priedo 1 lentele'!D242</f>
        <v>0</v>
      </c>
      <c r="F242" s="223">
        <f>'3 priedo 1 lentele'!I242</f>
        <v>0</v>
      </c>
      <c r="G242" s="223">
        <f>'3 priedo 1 lentele'!J242</f>
        <v>0</v>
      </c>
      <c r="H242" s="223">
        <f>'3 priedo 1 lentele'!K242</f>
        <v>0</v>
      </c>
      <c r="I242" s="223"/>
      <c r="J242" s="226">
        <f>'3 priedo 1 lentele'!O242</f>
        <v>7862190.9800000023</v>
      </c>
      <c r="K242" s="226">
        <f>'3 priedo 1 lentele'!P242</f>
        <v>6416410.5700000012</v>
      </c>
      <c r="L242" s="226">
        <f>'3 priedo 1 lentele'!Q242</f>
        <v>562794.73</v>
      </c>
      <c r="M242" s="226">
        <f>'3 priedo 1 lentele'!R242</f>
        <v>882985.6799999997</v>
      </c>
      <c r="N242" s="309">
        <f>N243+N258</f>
        <v>7758004.6200000001</v>
      </c>
      <c r="O242" s="309">
        <f t="shared" ref="O242:V242" si="50">O243+O258</f>
        <v>6435185.1899999985</v>
      </c>
      <c r="P242" s="309">
        <f t="shared" si="50"/>
        <v>534533.7799999998</v>
      </c>
      <c r="Q242" s="309">
        <f t="shared" si="50"/>
        <v>788285.64999999979</v>
      </c>
      <c r="R242" s="309">
        <f t="shared" si="50"/>
        <v>1348574.4700000002</v>
      </c>
      <c r="S242" s="309">
        <f t="shared" si="50"/>
        <v>1140579.2999999996</v>
      </c>
      <c r="T242" s="309">
        <f t="shared" si="50"/>
        <v>91318.949999999983</v>
      </c>
      <c r="U242" s="309">
        <f t="shared" si="50"/>
        <v>116676.22000000003</v>
      </c>
      <c r="V242" s="309">
        <f t="shared" si="50"/>
        <v>0</v>
      </c>
    </row>
    <row r="243" spans="2:22" ht="48" x14ac:dyDescent="0.25">
      <c r="B243" s="212" t="str">
        <f>'3 priedo 1 lentele'!A243</f>
        <v>2.4.1</v>
      </c>
      <c r="C243" s="212">
        <f>'3 priedo 1 lentele'!B243</f>
        <v>0</v>
      </c>
      <c r="D243" s="212" t="str">
        <f>'3 priedo 1 lentele'!C243</f>
        <v>Uždavinys: Plėtoti sveikatą stiprinančio Kauno regiono iniciatyvas</v>
      </c>
      <c r="E243" s="212">
        <f>'3 priedo 1 lentele'!D243</f>
        <v>0</v>
      </c>
      <c r="F243" s="212">
        <f>'3 priedo 1 lentele'!I243</f>
        <v>0</v>
      </c>
      <c r="G243" s="212">
        <f>'3 priedo 1 lentele'!J243</f>
        <v>0</v>
      </c>
      <c r="H243" s="212">
        <f>'3 priedo 1 lentele'!K243</f>
        <v>0</v>
      </c>
      <c r="I243" s="212"/>
      <c r="J243" s="235">
        <f>'3 priedo 1 lentele'!O243</f>
        <v>1641431.9900000002</v>
      </c>
      <c r="K243" s="235">
        <f>'3 priedo 1 lentele'!P243</f>
        <v>1395217.14</v>
      </c>
      <c r="L243" s="235">
        <f>'3 priedo 1 lentele'!Q243</f>
        <v>123107.4</v>
      </c>
      <c r="M243" s="235">
        <f>'3 priedo 1 lentele'!R243</f>
        <v>123107.44999999998</v>
      </c>
      <c r="N243" s="311">
        <f>N244+N245+N246+N255+N256+N257</f>
        <v>1639590.33</v>
      </c>
      <c r="O243" s="311">
        <f t="shared" ref="O243:V243" si="51">O244+O245+O246+O255+O256+O257</f>
        <v>1393651.71</v>
      </c>
      <c r="P243" s="311">
        <f t="shared" si="51"/>
        <v>122969.28999999998</v>
      </c>
      <c r="Q243" s="311">
        <f t="shared" si="51"/>
        <v>122969.32999999999</v>
      </c>
      <c r="R243" s="311">
        <f t="shared" si="51"/>
        <v>0</v>
      </c>
      <c r="S243" s="311">
        <f t="shared" si="51"/>
        <v>0</v>
      </c>
      <c r="T243" s="311">
        <f t="shared" si="51"/>
        <v>0</v>
      </c>
      <c r="U243" s="311">
        <f t="shared" si="51"/>
        <v>0</v>
      </c>
      <c r="V243" s="311">
        <f t="shared" si="51"/>
        <v>0</v>
      </c>
    </row>
    <row r="244" spans="2:22" ht="48" x14ac:dyDescent="0.25">
      <c r="B244" s="244" t="str">
        <f>'3 priedo 1 lentele'!A244</f>
        <v>2.4.1.1.</v>
      </c>
      <c r="C244" s="244">
        <f>'3 priedo 1 lentele'!B244</f>
        <v>0</v>
      </c>
      <c r="D244" s="244" t="str">
        <f>'3 priedo 1 lentele'!C244</f>
        <v xml:space="preserve">Priemonė: Parengti ir įgyvendinti sveikatą stiprinančio Kauno regiono programą </v>
      </c>
      <c r="E244" s="244">
        <f>'3 priedo 1 lentele'!D244</f>
        <v>0</v>
      </c>
      <c r="F244" s="244">
        <f>'3 priedo 1 lentele'!I244</f>
        <v>0</v>
      </c>
      <c r="G244" s="244">
        <f>'3 priedo 1 lentele'!J244</f>
        <v>0</v>
      </c>
      <c r="H244" s="244">
        <f>'3 priedo 1 lentele'!K244</f>
        <v>0</v>
      </c>
      <c r="I244" s="244"/>
      <c r="J244" s="256">
        <f>'3 priedo 1 lentele'!O244</f>
        <v>0</v>
      </c>
      <c r="K244" s="256">
        <f>'3 priedo 1 lentele'!P244</f>
        <v>0</v>
      </c>
      <c r="L244" s="256">
        <f>'3 priedo 1 lentele'!Q244</f>
        <v>0</v>
      </c>
      <c r="M244" s="256">
        <f>'3 priedo 1 lentele'!R244</f>
        <v>0</v>
      </c>
      <c r="N244" s="356"/>
      <c r="O244" s="356"/>
      <c r="P244" s="356"/>
      <c r="Q244" s="356"/>
      <c r="R244" s="356"/>
      <c r="S244" s="356"/>
      <c r="T244" s="356"/>
      <c r="U244" s="356"/>
      <c r="V244" s="321"/>
    </row>
    <row r="245" spans="2:22" ht="48" x14ac:dyDescent="0.25">
      <c r="B245" s="244" t="str">
        <f>'3 priedo 1 lentele'!A245</f>
        <v>2.4.1.2.</v>
      </c>
      <c r="C245" s="244">
        <f>'3 priedo 1 lentele'!B245</f>
        <v>0</v>
      </c>
      <c r="D245" s="244" t="str">
        <f>'3 priedo 1 lentele'!C245</f>
        <v xml:space="preserve">Priemonė: Viešosios infrastruktūros, skirtos fiziniam aktyvumui vystymas, steigimas </v>
      </c>
      <c r="E245" s="244">
        <f>'3 priedo 1 lentele'!D245</f>
        <v>0</v>
      </c>
      <c r="F245" s="244">
        <f>'3 priedo 1 lentele'!I245</f>
        <v>0</v>
      </c>
      <c r="G245" s="244">
        <f>'3 priedo 1 lentele'!J245</f>
        <v>0</v>
      </c>
      <c r="H245" s="244">
        <f>'3 priedo 1 lentele'!K245</f>
        <v>0</v>
      </c>
      <c r="I245" s="244"/>
      <c r="J245" s="256">
        <f>'3 priedo 1 lentele'!O245</f>
        <v>0</v>
      </c>
      <c r="K245" s="256">
        <f>'3 priedo 1 lentele'!P245</f>
        <v>0</v>
      </c>
      <c r="L245" s="256">
        <f>'3 priedo 1 lentele'!Q245</f>
        <v>0</v>
      </c>
      <c r="M245" s="256">
        <f>'3 priedo 1 lentele'!R245</f>
        <v>0</v>
      </c>
      <c r="N245" s="356"/>
      <c r="O245" s="356"/>
      <c r="P245" s="356"/>
      <c r="Q245" s="356"/>
      <c r="R245" s="356"/>
      <c r="S245" s="356"/>
      <c r="T245" s="356"/>
      <c r="U245" s="356"/>
      <c r="V245" s="321"/>
    </row>
    <row r="246" spans="2:22" ht="72" x14ac:dyDescent="0.25">
      <c r="B246" s="244" t="str">
        <f>'3 priedo 1 lentele'!A246</f>
        <v>2.4.1.3.</v>
      </c>
      <c r="C246" s="244">
        <f>'3 priedo 1 lentele'!B246</f>
        <v>0</v>
      </c>
      <c r="D246" s="244" t="str">
        <f>'3 priedo 1 lentele'!C246</f>
        <v xml:space="preserve">Priemonė: Gyventojų fizinio aktyvumo, bendruomenės sveikatinimo privačių ir viešųjų iniciatyvų skatinimas </v>
      </c>
      <c r="E246" s="244">
        <f>'3 priedo 1 lentele'!D246</f>
        <v>0</v>
      </c>
      <c r="F246" s="244">
        <f>'3 priedo 1 lentele'!I246</f>
        <v>0</v>
      </c>
      <c r="G246" s="244">
        <f>'3 priedo 1 lentele'!J246</f>
        <v>0</v>
      </c>
      <c r="H246" s="244">
        <f>'3 priedo 1 lentele'!K246</f>
        <v>0</v>
      </c>
      <c r="I246" s="244"/>
      <c r="J246" s="249">
        <f>'3 priedo 1 lentele'!O246</f>
        <v>1641431.9900000002</v>
      </c>
      <c r="K246" s="249">
        <f>'3 priedo 1 lentele'!P246</f>
        <v>1395217.14</v>
      </c>
      <c r="L246" s="249">
        <f>'3 priedo 1 lentele'!Q246</f>
        <v>123107.4</v>
      </c>
      <c r="M246" s="249">
        <f>'3 priedo 1 lentele'!R246</f>
        <v>123107.44999999998</v>
      </c>
      <c r="N246" s="315">
        <f>SUM(N247:N254)</f>
        <v>1639590.33</v>
      </c>
      <c r="O246" s="315">
        <f t="shared" ref="O246:V246" si="52">SUM(O247:O254)</f>
        <v>1393651.71</v>
      </c>
      <c r="P246" s="315">
        <f t="shared" si="52"/>
        <v>122969.28999999998</v>
      </c>
      <c r="Q246" s="315">
        <f t="shared" si="52"/>
        <v>122969.32999999999</v>
      </c>
      <c r="R246" s="315">
        <f t="shared" si="52"/>
        <v>0</v>
      </c>
      <c r="S246" s="315">
        <f t="shared" si="52"/>
        <v>0</v>
      </c>
      <c r="T246" s="315">
        <f t="shared" si="52"/>
        <v>0</v>
      </c>
      <c r="U246" s="315">
        <f t="shared" si="52"/>
        <v>0</v>
      </c>
      <c r="V246" s="315">
        <f t="shared" si="52"/>
        <v>0</v>
      </c>
    </row>
    <row r="247" spans="2:22" ht="72" x14ac:dyDescent="0.25">
      <c r="B247" s="47" t="str">
        <f>'3 priedo 1 lentele'!A247</f>
        <v>2.4.1.3.1</v>
      </c>
      <c r="C247" s="34" t="str">
        <f>'3 priedo 1 lentele'!B247</f>
        <v>R026630-470000-0001</v>
      </c>
      <c r="D247" s="34" t="str">
        <f>'3 priedo 1 lentele'!C247</f>
        <v>Raseinių rajono gyventojų sveikatos stiprinimas, gerinant sveikatos priežiūros paslaugų prieinamumą</v>
      </c>
      <c r="E247" s="34" t="str">
        <f>'3 priedo 1 lentele'!D247</f>
        <v>Raseinių rajono savivaldybės visuomenės sveikatos biuras</v>
      </c>
      <c r="F247" s="34">
        <f>'3 priedo 1 lentele'!I247</f>
        <v>0</v>
      </c>
      <c r="G247" s="34">
        <f>'3 priedo 1 lentele'!J247</f>
        <v>0</v>
      </c>
      <c r="H247" s="34">
        <f>'3 priedo 1 lentele'!K247</f>
        <v>0</v>
      </c>
      <c r="I247" s="34" t="s">
        <v>2074</v>
      </c>
      <c r="J247" s="191">
        <f>'3 priedo 1 lentele'!O247</f>
        <v>182441.85000000003</v>
      </c>
      <c r="K247" s="90">
        <f>'3 priedo 1 lentele'!P247</f>
        <v>155075.57</v>
      </c>
      <c r="L247" s="90">
        <f>'3 priedo 1 lentele'!Q247</f>
        <v>13683.14</v>
      </c>
      <c r="M247" s="90">
        <f>'3 priedo 1 lentele'!R247</f>
        <v>13683.14</v>
      </c>
      <c r="N247" s="362">
        <v>182441.85000000003</v>
      </c>
      <c r="O247" s="363">
        <v>155075.57</v>
      </c>
      <c r="P247" s="363">
        <v>13683.14</v>
      </c>
      <c r="Q247" s="363">
        <v>13683.14</v>
      </c>
      <c r="R247" s="362"/>
      <c r="S247" s="363"/>
      <c r="T247" s="363"/>
      <c r="U247" s="363"/>
      <c r="V247" s="351"/>
    </row>
    <row r="248" spans="2:22" ht="72" x14ac:dyDescent="0.25">
      <c r="B248" s="47" t="str">
        <f>'3 priedo 1 lentele'!A248</f>
        <v>2.4.1.3.2</v>
      </c>
      <c r="C248" s="183" t="str">
        <f>'3 priedo 1 lentele'!B248</f>
        <v>R026630-470000-0002</v>
      </c>
      <c r="D248" s="183" t="str">
        <f>'3 priedo 1 lentele'!C248</f>
        <v>Sveikos gyvensenos skatinimas Kauno mieste</v>
      </c>
      <c r="E248" s="183" t="str">
        <f>'3 priedo 1 lentele'!D248</f>
        <v>Kauno miesto savivaldybės visuomenės sveikatos biuras</v>
      </c>
      <c r="F248" s="183" t="str">
        <f>'3 priedo 1 lentele'!I248</f>
        <v>ITI</v>
      </c>
      <c r="G248" s="183">
        <f>'3 priedo 1 lentele'!J248</f>
        <v>0</v>
      </c>
      <c r="H248" s="183">
        <f>'3 priedo 1 lentele'!K248</f>
        <v>0</v>
      </c>
      <c r="I248" s="183" t="s">
        <v>2074</v>
      </c>
      <c r="J248" s="191">
        <f>'3 priedo 1 lentele'!O248</f>
        <v>512519.85</v>
      </c>
      <c r="K248" s="90">
        <f>'3 priedo 1 lentele'!P248</f>
        <v>435641.87</v>
      </c>
      <c r="L248" s="90">
        <f>'3 priedo 1 lentele'!Q248</f>
        <v>38438.99</v>
      </c>
      <c r="M248" s="90">
        <f>'3 priedo 1 lentele'!R248</f>
        <v>38438.99</v>
      </c>
      <c r="N248" s="362">
        <v>512519.85</v>
      </c>
      <c r="O248" s="363">
        <v>435641.87</v>
      </c>
      <c r="P248" s="363">
        <v>38438.99</v>
      </c>
      <c r="Q248" s="363">
        <v>38438.99</v>
      </c>
      <c r="R248" s="362"/>
      <c r="S248" s="363"/>
      <c r="T248" s="363"/>
      <c r="U248" s="363"/>
      <c r="V248" s="364"/>
    </row>
    <row r="249" spans="2:22" ht="60" x14ac:dyDescent="0.25">
      <c r="B249" s="196" t="str">
        <f>'3 priedo 1 lentele'!A249</f>
        <v>2.4.1.3.3</v>
      </c>
      <c r="C249" s="197" t="str">
        <f>'3 priedo 1 lentele'!B249</f>
        <v>R026630-470000-0003</v>
      </c>
      <c r="D249" s="197" t="str">
        <f>'3 priedo 1 lentele'!C249</f>
        <v>Fizinio aktyvumo skatinimas Kauno rajono bendruomenėje</v>
      </c>
      <c r="E249" s="197" t="str">
        <f>'3 priedo 1 lentele'!D249</f>
        <v>Kauno rajono savivaldybės visuomenės sveikatos biuras</v>
      </c>
      <c r="F249" s="197">
        <f>'3 priedo 1 lentele'!I249</f>
        <v>0</v>
      </c>
      <c r="G249" s="197">
        <f>'3 priedo 1 lentele'!J249</f>
        <v>0</v>
      </c>
      <c r="H249" s="197">
        <f>'3 priedo 1 lentele'!K249</f>
        <v>0</v>
      </c>
      <c r="I249" s="197" t="s">
        <v>2074</v>
      </c>
      <c r="J249" s="191">
        <f>'3 priedo 1 lentele'!O249</f>
        <v>232364.59000000003</v>
      </c>
      <c r="K249" s="90">
        <f>'3 priedo 1 lentele'!P249</f>
        <v>197509.89</v>
      </c>
      <c r="L249" s="90">
        <f>'3 priedo 1 lentele'!Q249</f>
        <v>17427.349999999999</v>
      </c>
      <c r="M249" s="90">
        <f>'3 priedo 1 lentele'!R249</f>
        <v>17427.349999999999</v>
      </c>
      <c r="N249" s="362">
        <v>232364.59000000003</v>
      </c>
      <c r="O249" s="363">
        <v>197509.89</v>
      </c>
      <c r="P249" s="363">
        <v>17427.349999999999</v>
      </c>
      <c r="Q249" s="363">
        <v>17427.349999999999</v>
      </c>
      <c r="R249" s="362"/>
      <c r="S249" s="363"/>
      <c r="T249" s="363"/>
      <c r="U249" s="363"/>
      <c r="V249" s="366"/>
    </row>
    <row r="250" spans="2:22" ht="72" x14ac:dyDescent="0.25">
      <c r="B250" s="197" t="str">
        <f>'3 priedo 1 lentele'!A250</f>
        <v>2.4.1.3.4</v>
      </c>
      <c r="C250" s="183" t="str">
        <f>'3 priedo 1 lentele'!B250</f>
        <v>R026630-470000-0004</v>
      </c>
      <c r="D250" s="183" t="str">
        <f>'3 priedo 1 lentele'!C250</f>
        <v>Sveikos gyvensenos skatinimas Kaišiadorių rajono savivaldybėje</v>
      </c>
      <c r="E250" s="183" t="str">
        <f>'3 priedo 1 lentele'!D250</f>
        <v>Kaišiadorių rajono savivaldybės visuomenės sveikatos biuras</v>
      </c>
      <c r="F250" s="183">
        <f>'3 priedo 1 lentele'!I250</f>
        <v>0</v>
      </c>
      <c r="G250" s="183">
        <f>'3 priedo 1 lentele'!J250</f>
        <v>0</v>
      </c>
      <c r="H250" s="183">
        <f>'3 priedo 1 lentele'!K250</f>
        <v>0</v>
      </c>
      <c r="I250" s="183" t="s">
        <v>2074</v>
      </c>
      <c r="J250" s="191">
        <f>'3 priedo 1 lentele'!O250</f>
        <v>149256.34000000003</v>
      </c>
      <c r="K250" s="90">
        <f>'3 priedo 1 lentele'!P250</f>
        <v>126867.88</v>
      </c>
      <c r="L250" s="90">
        <f>'3 priedo 1 lentele'!Q250</f>
        <v>11194.23</v>
      </c>
      <c r="M250" s="90">
        <f>'3 priedo 1 lentele'!R250</f>
        <v>11194.23</v>
      </c>
      <c r="N250" s="362">
        <v>149256.34000000003</v>
      </c>
      <c r="O250" s="363">
        <v>126867.88</v>
      </c>
      <c r="P250" s="363">
        <v>11194.23</v>
      </c>
      <c r="Q250" s="363">
        <v>11194.23</v>
      </c>
      <c r="R250" s="362"/>
      <c r="S250" s="363"/>
      <c r="T250" s="363"/>
      <c r="U250" s="363"/>
      <c r="V250" s="365"/>
    </row>
    <row r="251" spans="2:22" ht="72" x14ac:dyDescent="0.25">
      <c r="B251" s="199" t="str">
        <f>'3 priedo 1 lentele'!A251</f>
        <v>2.4.1.3.5</v>
      </c>
      <c r="C251" s="199" t="str">
        <f>'3 priedo 1 lentele'!B251</f>
        <v>R026630-470000-0005</v>
      </c>
      <c r="D251" s="199" t="str">
        <f>'3 priedo 1 lentele'!C251</f>
        <v>Sveikos gyvensenos skatinimas Kėdainių rajone</v>
      </c>
      <c r="E251" s="199" t="str">
        <f>'3 priedo 1 lentele'!D251</f>
        <v>Kėdainių rajono savivaldybės visuomenės sveikatos biuras</v>
      </c>
      <c r="F251" s="199">
        <f>'3 priedo 1 lentele'!I251</f>
        <v>0</v>
      </c>
      <c r="G251" s="199">
        <f>'3 priedo 1 lentele'!J251</f>
        <v>0</v>
      </c>
      <c r="H251" s="199">
        <f>'3 priedo 1 lentele'!K251</f>
        <v>0</v>
      </c>
      <c r="I251" s="199" t="s">
        <v>2074</v>
      </c>
      <c r="J251" s="191">
        <f>'3 priedo 1 lentele'!O251</f>
        <v>204003.16</v>
      </c>
      <c r="K251" s="90">
        <f>'3 priedo 1 lentele'!P251</f>
        <v>173402.69</v>
      </c>
      <c r="L251" s="90">
        <f>'3 priedo 1 lentele'!Q251</f>
        <v>15300.23</v>
      </c>
      <c r="M251" s="90">
        <f>'3 priedo 1 lentele'!R251</f>
        <v>15300.24</v>
      </c>
      <c r="N251" s="362">
        <v>204003.16</v>
      </c>
      <c r="O251" s="363">
        <v>173402.69</v>
      </c>
      <c r="P251" s="363">
        <v>15300.23</v>
      </c>
      <c r="Q251" s="363">
        <v>15300.24</v>
      </c>
      <c r="R251" s="362"/>
      <c r="S251" s="363"/>
      <c r="T251" s="363"/>
      <c r="U251" s="363"/>
      <c r="V251" s="368"/>
    </row>
    <row r="252" spans="2:22" ht="24" x14ac:dyDescent="0.25">
      <c r="B252" s="201" t="str">
        <f>'3 priedo 1 lentele'!A252</f>
        <v>2.4.1.3.6</v>
      </c>
      <c r="C252" s="183" t="str">
        <f>'3 priedo 1 lentele'!B252</f>
        <v>R026630-470000-0006</v>
      </c>
      <c r="D252" s="183" t="str">
        <f>'3 priedo 1 lentele'!C252</f>
        <v>Prienų rajono gyventojų sveikatos stiprinimas</v>
      </c>
      <c r="E252" s="183" t="str">
        <f>'3 priedo 1 lentele'!D252</f>
        <v>PRSA</v>
      </c>
      <c r="F252" s="183">
        <f>'3 priedo 1 lentele'!I252</f>
        <v>0</v>
      </c>
      <c r="G252" s="183">
        <f>'3 priedo 1 lentele'!J252</f>
        <v>0</v>
      </c>
      <c r="H252" s="183">
        <f>'3 priedo 1 lentele'!K252</f>
        <v>0</v>
      </c>
      <c r="I252" s="183" t="s">
        <v>2074</v>
      </c>
      <c r="J252" s="191">
        <f>'3 priedo 1 lentele'!O252</f>
        <v>140977.80000000002</v>
      </c>
      <c r="K252" s="204">
        <f>'3 priedo 1 lentele'!P252</f>
        <v>119831.13</v>
      </c>
      <c r="L252" s="204">
        <f>'3 priedo 1 lentele'!Q252</f>
        <v>10573.33</v>
      </c>
      <c r="M252" s="204">
        <f>'3 priedo 1 lentele'!R252</f>
        <v>10573.34</v>
      </c>
      <c r="N252" s="328">
        <f>O252+P252+Q252</f>
        <v>139136.13999999998</v>
      </c>
      <c r="O252" s="328">
        <v>118265.7</v>
      </c>
      <c r="P252" s="329">
        <v>10435.219999999999</v>
      </c>
      <c r="Q252" s="329">
        <v>10435.219999999999</v>
      </c>
      <c r="R252" s="362"/>
      <c r="S252" s="370"/>
      <c r="T252" s="370"/>
      <c r="U252" s="370"/>
      <c r="V252" s="369"/>
    </row>
    <row r="253" spans="2:22" ht="36" x14ac:dyDescent="0.25">
      <c r="B253" s="183" t="str">
        <f>'3 priedo 1 lentele'!A253</f>
        <v>2.4.1.3.7</v>
      </c>
      <c r="C253" s="183" t="str">
        <f>'3 priedo 1 lentele'!B253</f>
        <v>R026630-470000-0007</v>
      </c>
      <c r="D253" s="183" t="str">
        <f>'3 priedo 1 lentele'!C253</f>
        <v>Sveikos gyvensenos skatinimas Birštono savivaldybėje</v>
      </c>
      <c r="E253" s="183" t="str">
        <f>'3 priedo 1 lentele'!D253</f>
        <v>BSA</v>
      </c>
      <c r="F253" s="183">
        <f>'3 priedo 1 lentele'!I253</f>
        <v>0</v>
      </c>
      <c r="G253" s="183">
        <f>'3 priedo 1 lentele'!J253</f>
        <v>0</v>
      </c>
      <c r="H253" s="183">
        <f>'3 priedo 1 lentele'!K253</f>
        <v>0</v>
      </c>
      <c r="I253" s="183" t="s">
        <v>2074</v>
      </c>
      <c r="J253" s="191">
        <f>'3 priedo 1 lentele'!O253</f>
        <v>68332.78</v>
      </c>
      <c r="K253" s="204">
        <f>'3 priedo 1 lentele'!P253</f>
        <v>58082.85</v>
      </c>
      <c r="L253" s="204">
        <f>'3 priedo 1 lentele'!Q253</f>
        <v>5124.95</v>
      </c>
      <c r="M253" s="204">
        <f>'3 priedo 1 lentele'!R253</f>
        <v>5124.9799999999996</v>
      </c>
      <c r="N253" s="362">
        <v>68332.78</v>
      </c>
      <c r="O253" s="370">
        <v>58082.85</v>
      </c>
      <c r="P253" s="370">
        <v>5124.95</v>
      </c>
      <c r="Q253" s="370">
        <v>5124.9799999999996</v>
      </c>
      <c r="R253" s="362"/>
      <c r="S253" s="370"/>
      <c r="T253" s="370"/>
      <c r="U253" s="370"/>
      <c r="V253" s="367"/>
    </row>
    <row r="254" spans="2:22" ht="24" x14ac:dyDescent="0.25">
      <c r="B254" s="183" t="str">
        <f>'3 priedo 1 lentele'!A254</f>
        <v>2.4.1.3.8</v>
      </c>
      <c r="C254" s="183" t="str">
        <f>'3 priedo 1 lentele'!B254</f>
        <v>R026630-470000-0008</v>
      </c>
      <c r="D254" s="183" t="str">
        <f>'3 priedo 1 lentele'!C254</f>
        <v>Visuomenės sveikatos stiprinimas Jonavos rajone</v>
      </c>
      <c r="E254" s="183" t="str">
        <f>'3 priedo 1 lentele'!D254</f>
        <v>JRSA</v>
      </c>
      <c r="F254" s="183">
        <f>'3 priedo 1 lentele'!I254</f>
        <v>0</v>
      </c>
      <c r="G254" s="183">
        <f>'3 priedo 1 lentele'!J254</f>
        <v>0</v>
      </c>
      <c r="H254" s="183">
        <f>'3 priedo 1 lentele'!K254</f>
        <v>0</v>
      </c>
      <c r="I254" s="183" t="s">
        <v>2074</v>
      </c>
      <c r="J254" s="191">
        <f>'3 priedo 1 lentele'!O254</f>
        <v>151535.62</v>
      </c>
      <c r="K254" s="204">
        <f>'3 priedo 1 lentele'!P254</f>
        <v>128805.26</v>
      </c>
      <c r="L254" s="204">
        <f>'3 priedo 1 lentele'!Q254</f>
        <v>11365.18</v>
      </c>
      <c r="M254" s="204">
        <f>'3 priedo 1 lentele'!R254</f>
        <v>11365.18</v>
      </c>
      <c r="N254" s="362">
        <v>151535.62</v>
      </c>
      <c r="O254" s="370">
        <v>128805.26</v>
      </c>
      <c r="P254" s="370">
        <v>11365.18</v>
      </c>
      <c r="Q254" s="370">
        <v>11365.18</v>
      </c>
      <c r="R254" s="362"/>
      <c r="S254" s="370"/>
      <c r="T254" s="370"/>
      <c r="U254" s="370"/>
      <c r="V254" s="365"/>
    </row>
    <row r="255" spans="2:22" ht="84" x14ac:dyDescent="0.25">
      <c r="B255" s="244" t="str">
        <f>'3 priedo 1 lentele'!A255</f>
        <v>2.4.1.4.</v>
      </c>
      <c r="C255" s="244">
        <f>'3 priedo 1 lentele'!B255</f>
        <v>0</v>
      </c>
      <c r="D255" s="244" t="str">
        <f>'3 priedo 1 lentele'!C255</f>
        <v>Priemonė: Sveikatą stiprinančių įstaigų bendradarbiavimas ir dalyvavimas sveikatinimo veikloje, sveikatą stiprinančių įstaigų tinklo plėtojimas</v>
      </c>
      <c r="E255" s="244">
        <f>'3 priedo 1 lentele'!D255</f>
        <v>0</v>
      </c>
      <c r="F255" s="244">
        <f>'3 priedo 1 lentele'!I255</f>
        <v>0</v>
      </c>
      <c r="G255" s="244">
        <f>'3 priedo 1 lentele'!J255</f>
        <v>0</v>
      </c>
      <c r="H255" s="244">
        <f>'3 priedo 1 lentele'!K255</f>
        <v>0</v>
      </c>
      <c r="I255" s="244"/>
      <c r="J255" s="256">
        <f>'3 priedo 1 lentele'!O255</f>
        <v>0</v>
      </c>
      <c r="K255" s="256">
        <f>'3 priedo 1 lentele'!P255</f>
        <v>0</v>
      </c>
      <c r="L255" s="256">
        <f>'3 priedo 1 lentele'!Q255</f>
        <v>0</v>
      </c>
      <c r="M255" s="256">
        <f>'3 priedo 1 lentele'!R255</f>
        <v>0</v>
      </c>
      <c r="N255" s="356"/>
      <c r="O255" s="356"/>
      <c r="P255" s="356"/>
      <c r="Q255" s="356"/>
      <c r="R255" s="356"/>
      <c r="S255" s="356"/>
      <c r="T255" s="356"/>
      <c r="U255" s="356"/>
      <c r="V255" s="321"/>
    </row>
    <row r="256" spans="2:22" ht="36" x14ac:dyDescent="0.25">
      <c r="B256" s="244" t="str">
        <f>'3 priedo 1 lentele'!A256</f>
        <v>2.4.1.5.</v>
      </c>
      <c r="C256" s="244">
        <f>'3 priedo 1 lentele'!B256</f>
        <v>0</v>
      </c>
      <c r="D256" s="244" t="str">
        <f>'3 priedo 1 lentele'!C256</f>
        <v>Priemonė: Sveikos mitybos tarpsektorinių iniciatyvų skatinimas</v>
      </c>
      <c r="E256" s="244">
        <f>'3 priedo 1 lentele'!D256</f>
        <v>0</v>
      </c>
      <c r="F256" s="244">
        <f>'3 priedo 1 lentele'!I256</f>
        <v>0</v>
      </c>
      <c r="G256" s="244">
        <f>'3 priedo 1 lentele'!J256</f>
        <v>0</v>
      </c>
      <c r="H256" s="244">
        <f>'3 priedo 1 lentele'!K256</f>
        <v>0</v>
      </c>
      <c r="I256" s="244"/>
      <c r="J256" s="256">
        <f>'3 priedo 1 lentele'!O256</f>
        <v>0</v>
      </c>
      <c r="K256" s="256">
        <f>'3 priedo 1 lentele'!P256</f>
        <v>0</v>
      </c>
      <c r="L256" s="256">
        <f>'3 priedo 1 lentele'!Q256</f>
        <v>0</v>
      </c>
      <c r="M256" s="256">
        <f>'3 priedo 1 lentele'!R256</f>
        <v>0</v>
      </c>
      <c r="N256" s="356"/>
      <c r="O256" s="356"/>
      <c r="P256" s="356"/>
      <c r="Q256" s="356"/>
      <c r="R256" s="356"/>
      <c r="S256" s="356"/>
      <c r="T256" s="356"/>
      <c r="U256" s="356"/>
      <c r="V256" s="321"/>
    </row>
    <row r="257" spans="2:22" ht="48" x14ac:dyDescent="0.25">
      <c r="B257" s="244" t="str">
        <f>'3 priedo 1 lentele'!A257</f>
        <v>2.4.1.6.</v>
      </c>
      <c r="C257" s="244">
        <f>'3 priedo 1 lentele'!B257</f>
        <v>0</v>
      </c>
      <c r="D257" s="244" t="str">
        <f>'3 priedo 1 lentele'!C257</f>
        <v>Priemonė: Sveikų turizmo produktų kūrimo tarpsektorinių iniciatyvų skatinimas</v>
      </c>
      <c r="E257" s="244">
        <f>'3 priedo 1 lentele'!D257</f>
        <v>0</v>
      </c>
      <c r="F257" s="244">
        <f>'3 priedo 1 lentele'!I257</f>
        <v>0</v>
      </c>
      <c r="G257" s="244">
        <f>'3 priedo 1 lentele'!J257</f>
        <v>0</v>
      </c>
      <c r="H257" s="244">
        <f>'3 priedo 1 lentele'!K257</f>
        <v>0</v>
      </c>
      <c r="I257" s="244"/>
      <c r="J257" s="256">
        <f>'3 priedo 1 lentele'!O257</f>
        <v>0</v>
      </c>
      <c r="K257" s="256">
        <f>'3 priedo 1 lentele'!P257</f>
        <v>0</v>
      </c>
      <c r="L257" s="256">
        <f>'3 priedo 1 lentele'!Q257</f>
        <v>0</v>
      </c>
      <c r="M257" s="256">
        <f>'3 priedo 1 lentele'!R257</f>
        <v>0</v>
      </c>
      <c r="N257" s="356"/>
      <c r="O257" s="356"/>
      <c r="P257" s="356"/>
      <c r="Q257" s="356"/>
      <c r="R257" s="356"/>
      <c r="S257" s="356"/>
      <c r="T257" s="356"/>
      <c r="U257" s="356"/>
      <c r="V257" s="321"/>
    </row>
    <row r="258" spans="2:22" ht="60" x14ac:dyDescent="0.25">
      <c r="B258" s="212" t="str">
        <f>'3 priedo 1 lentele'!A258</f>
        <v>2.4.2.</v>
      </c>
      <c r="C258" s="212">
        <f>'3 priedo 1 lentele'!B258</f>
        <v>0</v>
      </c>
      <c r="D258" s="212" t="str">
        <f>'3 priedo 1 lentele'!C258</f>
        <v>Uždavinys: Optimizuoti sveikatos priežiūros paslaugas teikiančių įstaigų struktūrą ir plėtoti infrastruktūrą</v>
      </c>
      <c r="E258" s="212">
        <f>'3 priedo 1 lentele'!D258</f>
        <v>0</v>
      </c>
      <c r="F258" s="212">
        <f>'3 priedo 1 lentele'!I258</f>
        <v>0</v>
      </c>
      <c r="G258" s="212">
        <f>'3 priedo 1 lentele'!J258</f>
        <v>0</v>
      </c>
      <c r="H258" s="212">
        <f>'3 priedo 1 lentele'!K258</f>
        <v>0</v>
      </c>
      <c r="I258" s="212"/>
      <c r="J258" s="235">
        <f>'3 priedo 1 lentele'!O258</f>
        <v>6220758.9900000021</v>
      </c>
      <c r="K258" s="235">
        <f>'3 priedo 1 lentele'!P258</f>
        <v>5021193.4300000016</v>
      </c>
      <c r="L258" s="235">
        <f>'3 priedo 1 lentele'!Q258</f>
        <v>439687.33</v>
      </c>
      <c r="M258" s="235">
        <f>'3 priedo 1 lentele'!R258</f>
        <v>759878.22999999975</v>
      </c>
      <c r="N258" s="311">
        <f>N259+N303+N304</f>
        <v>6118414.29</v>
      </c>
      <c r="O258" s="311">
        <f t="shared" ref="O258:V258" si="53">O259+O303+O304</f>
        <v>5041533.4799999986</v>
      </c>
      <c r="P258" s="311">
        <f t="shared" si="53"/>
        <v>411564.48999999987</v>
      </c>
      <c r="Q258" s="311">
        <f t="shared" si="53"/>
        <v>665316.31999999983</v>
      </c>
      <c r="R258" s="311">
        <f t="shared" si="53"/>
        <v>1348574.4700000002</v>
      </c>
      <c r="S258" s="311">
        <f t="shared" si="53"/>
        <v>1140579.2999999996</v>
      </c>
      <c r="T258" s="311">
        <f t="shared" si="53"/>
        <v>91318.949999999983</v>
      </c>
      <c r="U258" s="311">
        <f t="shared" si="53"/>
        <v>116676.22000000003</v>
      </c>
      <c r="V258" s="311">
        <f t="shared" si="53"/>
        <v>0</v>
      </c>
    </row>
    <row r="259" spans="2:22" ht="120" x14ac:dyDescent="0.25">
      <c r="B259" s="244" t="str">
        <f>'3 priedo 1 lentele'!A259</f>
        <v>2.4.2.1.</v>
      </c>
      <c r="C259" s="244">
        <f>'3 priedo 1 lentele'!B259</f>
        <v>0</v>
      </c>
      <c r="D259" s="244" t="str">
        <f>'3 priedo 1 lentele'!C259</f>
        <v>Priemonė: Kauno regiono sveikatos priežiūros įstaigų restruktūrizavimas, paslaugų teikimo optimizavimas, infrastuktūros ir informacinių technologijų gerinimas ir plėtra</v>
      </c>
      <c r="E259" s="244">
        <f>'3 priedo 1 lentele'!D259</f>
        <v>0</v>
      </c>
      <c r="F259" s="244">
        <f>'3 priedo 1 lentele'!I259</f>
        <v>0</v>
      </c>
      <c r="G259" s="244">
        <f>'3 priedo 1 lentele'!J259</f>
        <v>0</v>
      </c>
      <c r="H259" s="244">
        <f>'3 priedo 1 lentele'!K259</f>
        <v>0</v>
      </c>
      <c r="I259" s="244"/>
      <c r="J259" s="249">
        <f>'3 priedo 1 lentele'!O259</f>
        <v>6044890.7200000016</v>
      </c>
      <c r="K259" s="249">
        <f>'3 priedo 1 lentele'!P259</f>
        <v>4871705.4300000016</v>
      </c>
      <c r="L259" s="249">
        <f>'3 priedo 1 lentele'!Q259</f>
        <v>426497.25</v>
      </c>
      <c r="M259" s="249">
        <f>'3 priedo 1 lentele'!R259</f>
        <v>746688.0399999998</v>
      </c>
      <c r="N259" s="315">
        <f>SUM(N260:N302)</f>
        <v>5942792.4900000002</v>
      </c>
      <c r="O259" s="315">
        <f t="shared" ref="O259:V259" si="54">SUM(O260:O302)</f>
        <v>4891465.4799999986</v>
      </c>
      <c r="P259" s="315">
        <f t="shared" si="54"/>
        <v>399545.5199999999</v>
      </c>
      <c r="Q259" s="315">
        <f t="shared" si="54"/>
        <v>651781.48999999987</v>
      </c>
      <c r="R259" s="315">
        <f t="shared" si="54"/>
        <v>1348574.4700000002</v>
      </c>
      <c r="S259" s="315">
        <f t="shared" si="54"/>
        <v>1140579.2999999996</v>
      </c>
      <c r="T259" s="315">
        <f t="shared" si="54"/>
        <v>91318.949999999983</v>
      </c>
      <c r="U259" s="315">
        <f t="shared" si="54"/>
        <v>116676.22000000003</v>
      </c>
      <c r="V259" s="315">
        <f t="shared" si="54"/>
        <v>0</v>
      </c>
    </row>
    <row r="260" spans="2:22" ht="72" x14ac:dyDescent="0.25">
      <c r="B260" s="183" t="str">
        <f>'3 priedo 1 lentele'!A260</f>
        <v>2.4.2.1.1</v>
      </c>
      <c r="C260" s="28" t="str">
        <f>'3 priedo 1 lentele'!B260</f>
        <v>R026609-270000-0001</v>
      </c>
      <c r="D260" s="28" t="str">
        <f>'3 priedo 1 lentele'!C260</f>
        <v>Jonavos rajono gyventojų ligų profilaktikos, prevencijos ir ankstyvosios diagnostikos paslaugų kokybės ir prieinamumo gerinimas</v>
      </c>
      <c r="E260" s="28" t="str">
        <f>'3 priedo 1 lentele'!D260</f>
        <v>JRSA</v>
      </c>
      <c r="F260" s="28">
        <f>'3 priedo 1 lentele'!I260</f>
        <v>0</v>
      </c>
      <c r="G260" s="28">
        <f>'3 priedo 1 lentele'!J260</f>
        <v>0</v>
      </c>
      <c r="H260" s="28">
        <f>'3 priedo 1 lentele'!K260</f>
        <v>0</v>
      </c>
      <c r="I260" s="28" t="s">
        <v>2074</v>
      </c>
      <c r="J260" s="103">
        <f>'3 priedo 1 lentele'!O260</f>
        <v>376330.33999999997</v>
      </c>
      <c r="K260" s="102">
        <f>'3 priedo 1 lentele'!P260</f>
        <v>319880.78999999998</v>
      </c>
      <c r="L260" s="102">
        <f>'3 priedo 1 lentele'!Q260</f>
        <v>28224.77</v>
      </c>
      <c r="M260" s="102">
        <f>'3 priedo 1 lentele'!R260</f>
        <v>28224.78</v>
      </c>
      <c r="N260" s="327">
        <v>376330.33999999997</v>
      </c>
      <c r="O260" s="326">
        <v>319880.78999999998</v>
      </c>
      <c r="P260" s="326">
        <v>28224.77</v>
      </c>
      <c r="Q260" s="326">
        <v>28224.78</v>
      </c>
      <c r="R260" s="327">
        <f t="shared" ref="R260:R290" si="55">S260+T260+U260</f>
        <v>0</v>
      </c>
      <c r="S260" s="326"/>
      <c r="T260" s="326"/>
      <c r="U260" s="326"/>
      <c r="V260" s="339"/>
    </row>
    <row r="261" spans="2:22" ht="60" x14ac:dyDescent="0.25">
      <c r="B261" s="183" t="str">
        <f>'3 priedo 1 lentele'!A261</f>
        <v>2.4.2.1.2</v>
      </c>
      <c r="C261" s="28" t="str">
        <f>'3 priedo 1 lentele'!B261</f>
        <v>R026609-270000-0002</v>
      </c>
      <c r="D261" s="28" t="str">
        <f>'3 priedo 1 lentele'!C261</f>
        <v>Pirminės sveikatos priežiūros paslaugų kokybės ir prieinamumo gerinimas Raseinių rajono savivaldybėje</v>
      </c>
      <c r="E261" s="28" t="str">
        <f>'3 priedo 1 lentele'!D261</f>
        <v>VšĮ Raseinių pirminės sveikatos priežiūros centras</v>
      </c>
      <c r="F261" s="28">
        <f>'3 priedo 1 lentele'!I261</f>
        <v>0</v>
      </c>
      <c r="G261" s="28">
        <f>'3 priedo 1 lentele'!J261</f>
        <v>0</v>
      </c>
      <c r="H261" s="28">
        <f>'3 priedo 1 lentele'!K261</f>
        <v>0</v>
      </c>
      <c r="I261" s="28" t="s">
        <v>2074</v>
      </c>
      <c r="J261" s="103">
        <f>'3 priedo 1 lentele'!O261</f>
        <v>412920.47999999992</v>
      </c>
      <c r="K261" s="102">
        <f>'3 priedo 1 lentele'!P261</f>
        <v>350982.41</v>
      </c>
      <c r="L261" s="102">
        <f>'3 priedo 1 lentele'!Q261</f>
        <v>30969.03</v>
      </c>
      <c r="M261" s="102">
        <f>'3 priedo 1 lentele'!R261</f>
        <v>30969.040000000001</v>
      </c>
      <c r="N261" s="327">
        <f>O261+P261+Q261</f>
        <v>412920.48</v>
      </c>
      <c r="O261" s="328">
        <v>350982.40000000002</v>
      </c>
      <c r="P261" s="329">
        <v>30969.040000000001</v>
      </c>
      <c r="Q261" s="329">
        <v>30969.040000000001</v>
      </c>
      <c r="R261" s="327">
        <f t="shared" si="55"/>
        <v>0</v>
      </c>
      <c r="S261" s="326"/>
      <c r="T261" s="326"/>
      <c r="U261" s="326"/>
      <c r="V261" s="339"/>
    </row>
    <row r="262" spans="2:22" ht="72" x14ac:dyDescent="0.25">
      <c r="B262" s="183" t="str">
        <f>'3 priedo 1 lentele'!A262</f>
        <v>2.4.2.1.3</v>
      </c>
      <c r="C262" s="28" t="str">
        <f>'3 priedo 1 lentele'!B262</f>
        <v>R026609-270000-0003</v>
      </c>
      <c r="D262" s="28" t="str">
        <f>'3 priedo 1 lentele'!C262</f>
        <v>Pirminės asmens sveikatos priežiūros veiklos efektyvumo didinimas VšĮ Kėdainių pirminės sveikatos priežiūros centre</v>
      </c>
      <c r="E262" s="28" t="str">
        <f>'3 priedo 1 lentele'!D262</f>
        <v>VšĮ Kėdainių pirminės sveikatos priežiūros centras</v>
      </c>
      <c r="F262" s="28">
        <f>'3 priedo 1 lentele'!I262</f>
        <v>0</v>
      </c>
      <c r="G262" s="28">
        <f>'3 priedo 1 lentele'!J262</f>
        <v>0</v>
      </c>
      <c r="H262" s="28">
        <f>'3 priedo 1 lentele'!K262</f>
        <v>0</v>
      </c>
      <c r="I262" s="28" t="s">
        <v>2074</v>
      </c>
      <c r="J262" s="103">
        <f>'3 priedo 1 lentele'!O262</f>
        <v>488902.72000000003</v>
      </c>
      <c r="K262" s="102">
        <f>'3 priedo 1 lentele'!P262</f>
        <v>415567.31</v>
      </c>
      <c r="L262" s="102">
        <f>'3 priedo 1 lentele'!Q262</f>
        <v>36667.699999999997</v>
      </c>
      <c r="M262" s="102">
        <f>'3 priedo 1 lentele'!R262</f>
        <v>36667.71</v>
      </c>
      <c r="N262" s="327">
        <f>O262+P262+Q262</f>
        <v>488902.72000000003</v>
      </c>
      <c r="O262" s="328">
        <v>415567.31</v>
      </c>
      <c r="P262" s="329">
        <v>36667.699999999997</v>
      </c>
      <c r="Q262" s="326">
        <v>36667.71</v>
      </c>
      <c r="R262" s="327">
        <f t="shared" si="55"/>
        <v>0</v>
      </c>
      <c r="S262" s="326"/>
      <c r="T262" s="326"/>
      <c r="U262" s="326"/>
      <c r="V262" s="339"/>
    </row>
    <row r="263" spans="2:22" ht="60" x14ac:dyDescent="0.25">
      <c r="B263" s="183" t="str">
        <f>'3 priedo 1 lentele'!A263</f>
        <v>2.4.2.1.4</v>
      </c>
      <c r="C263" s="28" t="str">
        <f>'3 priedo 1 lentele'!B263</f>
        <v>R026609-270000-0004</v>
      </c>
      <c r="D263" s="28" t="str">
        <f>'3 priedo 1 lentele'!C263</f>
        <v>Pirminės asmens sveikatos priežiūros veiklos efektyvumo didinimas UAB „Kėdainių šeimos klinika“</v>
      </c>
      <c r="E263" s="28" t="str">
        <f>'3 priedo 1 lentele'!D263</f>
        <v>UAB „Kėdainių šeimos klinika“</v>
      </c>
      <c r="F263" s="28">
        <f>'3 priedo 1 lentele'!I263</f>
        <v>0</v>
      </c>
      <c r="G263" s="28">
        <f>'3 priedo 1 lentele'!J263</f>
        <v>0</v>
      </c>
      <c r="H263" s="28">
        <f>'3 priedo 1 lentele'!K263</f>
        <v>0</v>
      </c>
      <c r="I263" s="28" t="s">
        <v>2073</v>
      </c>
      <c r="J263" s="103">
        <f>'3 priedo 1 lentele'!O263</f>
        <v>56116.270000000004</v>
      </c>
      <c r="K263" s="102">
        <f>'3 priedo 1 lentele'!P263</f>
        <v>47698.83</v>
      </c>
      <c r="L263" s="102">
        <f>'3 priedo 1 lentele'!Q263</f>
        <v>4208.71</v>
      </c>
      <c r="M263" s="102">
        <f>'3 priedo 1 lentele'!R263</f>
        <v>4208.7299999999996</v>
      </c>
      <c r="N263" s="327">
        <v>56116.270000000004</v>
      </c>
      <c r="O263" s="326">
        <v>47698.83</v>
      </c>
      <c r="P263" s="326">
        <v>4208.71</v>
      </c>
      <c r="Q263" s="326">
        <v>4208.7299999999996</v>
      </c>
      <c r="R263" s="327">
        <f t="shared" si="55"/>
        <v>56115.12</v>
      </c>
      <c r="S263" s="326">
        <v>47697.85</v>
      </c>
      <c r="T263" s="326">
        <v>4208.62</v>
      </c>
      <c r="U263" s="326">
        <v>4208.6499999999996</v>
      </c>
      <c r="V263" s="339" t="s">
        <v>2281</v>
      </c>
    </row>
    <row r="264" spans="2:22" ht="72" x14ac:dyDescent="0.25">
      <c r="B264" s="183" t="str">
        <f>'3 priedo 1 lentele'!A264</f>
        <v>2.4.2.1.5</v>
      </c>
      <c r="C264" s="28" t="str">
        <f>'3 priedo 1 lentele'!B264</f>
        <v>R026609-270000-0005</v>
      </c>
      <c r="D264" s="28" t="str">
        <f>'3 priedo 1 lentele'!C264</f>
        <v>Pirminės asmens sveikatos priežiūros veiklos efektyvumo didinimas Kaišiadorių rajono savivaldybėje</v>
      </c>
      <c r="E264" s="28" t="str">
        <f>'3 priedo 1 lentele'!D264</f>
        <v>VšĮ Kaišiadorių pirminės sveikatos priežiūros centras</v>
      </c>
      <c r="F264" s="28">
        <f>'3 priedo 1 lentele'!I264</f>
        <v>0</v>
      </c>
      <c r="G264" s="28">
        <f>'3 priedo 1 lentele'!J264</f>
        <v>0</v>
      </c>
      <c r="H264" s="28">
        <f>'3 priedo 1 lentele'!K264</f>
        <v>0</v>
      </c>
      <c r="I264" s="28" t="s">
        <v>2074</v>
      </c>
      <c r="J264" s="103">
        <f>'3 priedo 1 lentele'!O264</f>
        <v>261430.37</v>
      </c>
      <c r="K264" s="102">
        <f>'3 priedo 1 lentele'!P264</f>
        <v>222215.81</v>
      </c>
      <c r="L264" s="102">
        <f>'3 priedo 1 lentele'!Q264</f>
        <v>19607.27</v>
      </c>
      <c r="M264" s="102">
        <f>'3 priedo 1 lentele'!R264</f>
        <v>19607.29</v>
      </c>
      <c r="N264" s="327">
        <v>261430.37</v>
      </c>
      <c r="O264" s="326">
        <v>222215.81</v>
      </c>
      <c r="P264" s="326">
        <v>19607.27</v>
      </c>
      <c r="Q264" s="326">
        <v>19607.29</v>
      </c>
      <c r="R264" s="327">
        <f t="shared" si="55"/>
        <v>0</v>
      </c>
      <c r="S264" s="326"/>
      <c r="T264" s="326"/>
      <c r="U264" s="326"/>
      <c r="V264" s="339"/>
    </row>
    <row r="265" spans="2:22" ht="60" x14ac:dyDescent="0.25">
      <c r="B265" s="183" t="str">
        <f>'3 priedo 1 lentele'!A265</f>
        <v>2.4.2.1.6</v>
      </c>
      <c r="C265" s="28" t="str">
        <f>'3 priedo 1 lentele'!B265</f>
        <v>R026609-270000-0006</v>
      </c>
      <c r="D265" s="28" t="str">
        <f>'3 priedo 1 lentele'!C265</f>
        <v>Pirminės asmens sveikatos priežiūros veiklos efektyvumo didinimas Kaišiadorių šeimos medicinos centre</v>
      </c>
      <c r="E265" s="28" t="str">
        <f>'3 priedo 1 lentele'!D265</f>
        <v>UAB Kaišiadorių šeimos medicinos centras</v>
      </c>
      <c r="F265" s="28">
        <f>'3 priedo 1 lentele'!I265</f>
        <v>0</v>
      </c>
      <c r="G265" s="28">
        <f>'3 priedo 1 lentele'!J265</f>
        <v>0</v>
      </c>
      <c r="H265" s="28">
        <f>'3 priedo 1 lentele'!K265</f>
        <v>0</v>
      </c>
      <c r="I265" s="28" t="s">
        <v>2073</v>
      </c>
      <c r="J265" s="103">
        <f>'3 priedo 1 lentele'!O265</f>
        <v>53126</v>
      </c>
      <c r="K265" s="102">
        <f>'3 priedo 1 lentele'!P265</f>
        <v>45157.1</v>
      </c>
      <c r="L265" s="102">
        <f>'3 priedo 1 lentele'!Q265</f>
        <v>3984.44</v>
      </c>
      <c r="M265" s="102">
        <f>'3 priedo 1 lentele'!R265</f>
        <v>3984.46</v>
      </c>
      <c r="N265" s="327">
        <v>53126</v>
      </c>
      <c r="O265" s="326">
        <v>45157.1</v>
      </c>
      <c r="P265" s="326">
        <v>3984.44</v>
      </c>
      <c r="Q265" s="326">
        <v>3984.46</v>
      </c>
      <c r="R265" s="327">
        <f t="shared" si="55"/>
        <v>52595.590000000004</v>
      </c>
      <c r="S265" s="326">
        <v>44706.25</v>
      </c>
      <c r="T265" s="326">
        <v>3944.12</v>
      </c>
      <c r="U265" s="326">
        <v>3945.22</v>
      </c>
      <c r="V265" s="339" t="s">
        <v>2281</v>
      </c>
    </row>
    <row r="266" spans="2:22" ht="60" x14ac:dyDescent="0.25">
      <c r="B266" s="183" t="str">
        <f>'3 priedo 1 lentele'!A266</f>
        <v>2.4.2.1.7</v>
      </c>
      <c r="C266" s="28" t="str">
        <f>'3 priedo 1 lentele'!B266</f>
        <v>R026609-270000-0007</v>
      </c>
      <c r="D266" s="28" t="str">
        <f>'3 priedo 1 lentele'!C266</f>
        <v>Pirminės asmens sveikatos priežiūros veiklos efektyvumo didinimas Moters sveikatos centre</v>
      </c>
      <c r="E266" s="28" t="str">
        <f>'3 priedo 1 lentele'!D266</f>
        <v>VšĮ Moters sveikatos centras</v>
      </c>
      <c r="F266" s="28">
        <f>'3 priedo 1 lentele'!I266</f>
        <v>0</v>
      </c>
      <c r="G266" s="28">
        <f>'3 priedo 1 lentele'!J266</f>
        <v>0</v>
      </c>
      <c r="H266" s="28">
        <f>'3 priedo 1 lentele'!K266</f>
        <v>0</v>
      </c>
      <c r="I266" s="28" t="s">
        <v>2074</v>
      </c>
      <c r="J266" s="103">
        <f>'3 priedo 1 lentele'!O266</f>
        <v>52491.58</v>
      </c>
      <c r="K266" s="102">
        <f>'3 priedo 1 lentele'!P266</f>
        <v>44617.85</v>
      </c>
      <c r="L266" s="102">
        <f>'3 priedo 1 lentele'!Q266</f>
        <v>3936.86</v>
      </c>
      <c r="M266" s="102">
        <f>'3 priedo 1 lentele'!R266</f>
        <v>3936.87</v>
      </c>
      <c r="N266" s="327">
        <v>52491.58</v>
      </c>
      <c r="O266" s="326">
        <v>44617.85</v>
      </c>
      <c r="P266" s="326">
        <v>3936.86</v>
      </c>
      <c r="Q266" s="326">
        <v>3936.87</v>
      </c>
      <c r="R266" s="327">
        <f t="shared" si="55"/>
        <v>0</v>
      </c>
      <c r="S266" s="326"/>
      <c r="T266" s="326"/>
      <c r="U266" s="326"/>
      <c r="V266" s="339"/>
    </row>
    <row r="267" spans="2:22" ht="48" x14ac:dyDescent="0.25">
      <c r="B267" s="183" t="str">
        <f>'3 priedo 1 lentele'!A267</f>
        <v>2.4.2.1.8</v>
      </c>
      <c r="C267" s="28" t="str">
        <f>'3 priedo 1 lentele'!B267</f>
        <v>R026609-270000-0008</v>
      </c>
      <c r="D267" s="28" t="str">
        <f>'3 priedo 1 lentele'!C267</f>
        <v>VšĮ Birštono pirminės asmens sveikatos priežiūros centro veiklos efektyvumo didinimas</v>
      </c>
      <c r="E267" s="28" t="str">
        <f>'3 priedo 1 lentele'!D267</f>
        <v>BSA</v>
      </c>
      <c r="F267" s="28">
        <f>'3 priedo 1 lentele'!I267</f>
        <v>0</v>
      </c>
      <c r="G267" s="28">
        <f>'3 priedo 1 lentele'!J267</f>
        <v>0</v>
      </c>
      <c r="H267" s="28">
        <f>'3 priedo 1 lentele'!K267</f>
        <v>0</v>
      </c>
      <c r="I267" s="28" t="s">
        <v>2074</v>
      </c>
      <c r="J267" s="103">
        <f>'3 priedo 1 lentele'!O267</f>
        <v>38766.89</v>
      </c>
      <c r="K267" s="102">
        <f>'3 priedo 1 lentele'!P267</f>
        <v>32951.86</v>
      </c>
      <c r="L267" s="102">
        <f>'3 priedo 1 lentele'!Q267</f>
        <v>2907.51</v>
      </c>
      <c r="M267" s="102">
        <f>'3 priedo 1 lentele'!R267</f>
        <v>2907.52</v>
      </c>
      <c r="N267" s="327">
        <f t="shared" ref="N267:N283" si="56">O267+P267+Q267</f>
        <v>33271.060000000005</v>
      </c>
      <c r="O267" s="328">
        <v>28280.400000000001</v>
      </c>
      <c r="P267" s="329">
        <v>2495.33</v>
      </c>
      <c r="Q267" s="329">
        <v>2495.33</v>
      </c>
      <c r="R267" s="327">
        <f t="shared" si="55"/>
        <v>0</v>
      </c>
      <c r="S267" s="326"/>
      <c r="T267" s="326"/>
      <c r="U267" s="326"/>
      <c r="V267" s="339"/>
    </row>
    <row r="268" spans="2:22" ht="96" x14ac:dyDescent="0.25">
      <c r="B268" s="183" t="str">
        <f>'3 priedo 1 lentele'!A268</f>
        <v>2.4.2.1.9</v>
      </c>
      <c r="C268" s="28" t="str">
        <f>'3 priedo 1 lentele'!B268</f>
        <v>R026609-270000-0009</v>
      </c>
      <c r="D268" s="28" t="str">
        <f>'3 priedo 1 lentele'!C268</f>
        <v>Viešosios įstaigos Garliavos pirminės sveikatos priežiūros centras sveikatos priežiūros paslaugų kokybės gerinimas, modernizuojant įstaigos infrastruktūrą</v>
      </c>
      <c r="E268" s="28" t="str">
        <f>'3 priedo 1 lentele'!D268</f>
        <v>VšĮ Garliavos pirminės sveikatos priežiūros centras</v>
      </c>
      <c r="F268" s="28">
        <f>'3 priedo 1 lentele'!I268</f>
        <v>0</v>
      </c>
      <c r="G268" s="28">
        <f>'3 priedo 1 lentele'!J268</f>
        <v>0</v>
      </c>
      <c r="H268" s="28">
        <f>'3 priedo 1 lentele'!K268</f>
        <v>0</v>
      </c>
      <c r="I268" s="28" t="s">
        <v>2074</v>
      </c>
      <c r="J268" s="103">
        <f>'3 priedo 1 lentele'!O268</f>
        <v>133729.73000000001</v>
      </c>
      <c r="K268" s="102">
        <f>'3 priedo 1 lentele'!P268</f>
        <v>113670.27</v>
      </c>
      <c r="L268" s="102">
        <f>'3 priedo 1 lentele'!Q268</f>
        <v>10029.73</v>
      </c>
      <c r="M268" s="102">
        <f>'3 priedo 1 lentele'!R268</f>
        <v>10029.73</v>
      </c>
      <c r="N268" s="327">
        <f t="shared" si="56"/>
        <v>133282.72</v>
      </c>
      <c r="O268" s="328">
        <v>113290.31</v>
      </c>
      <c r="P268" s="329">
        <v>9996.2000000000007</v>
      </c>
      <c r="Q268" s="329">
        <v>9996.2099999999991</v>
      </c>
      <c r="R268" s="327">
        <f t="shared" si="55"/>
        <v>0</v>
      </c>
      <c r="S268" s="326"/>
      <c r="T268" s="326"/>
      <c r="U268" s="326"/>
      <c r="V268" s="339"/>
    </row>
    <row r="269" spans="2:22" ht="60" x14ac:dyDescent="0.25">
      <c r="B269" s="183" t="str">
        <f>'3 priedo 1 lentele'!A269</f>
        <v>2.4.2.1.10</v>
      </c>
      <c r="C269" s="28" t="str">
        <f>'3 priedo 1 lentele'!B269</f>
        <v>R026609-270000-0010</v>
      </c>
      <c r="D269" s="28" t="str">
        <f>'3 priedo 1 lentele'!C269</f>
        <v xml:space="preserve">VšĮ Pakaunės PSPC veiklos efektyvumo didinimas, gerinant paslaugų prieinamumą ir kokybę </v>
      </c>
      <c r="E269" s="28" t="str">
        <f>'3 priedo 1 lentele'!D269</f>
        <v>VšĮ Pakaunės pirminės sveikatos priežiūros centras</v>
      </c>
      <c r="F269" s="28">
        <f>'3 priedo 1 lentele'!I269</f>
        <v>0</v>
      </c>
      <c r="G269" s="28">
        <f>'3 priedo 1 lentele'!J269</f>
        <v>0</v>
      </c>
      <c r="H269" s="28">
        <f>'3 priedo 1 lentele'!K269</f>
        <v>0</v>
      </c>
      <c r="I269" s="28" t="s">
        <v>2074</v>
      </c>
      <c r="J269" s="103">
        <f>'3 priedo 1 lentele'!O269</f>
        <v>139967.6</v>
      </c>
      <c r="K269" s="102">
        <f>'3 priedo 1 lentele'!P269</f>
        <v>118972.43</v>
      </c>
      <c r="L269" s="102">
        <f>'3 priedo 1 lentele'!Q269</f>
        <v>10497.57</v>
      </c>
      <c r="M269" s="102">
        <f>'3 priedo 1 lentele'!R269</f>
        <v>10497.6</v>
      </c>
      <c r="N269" s="327">
        <f t="shared" si="56"/>
        <v>139967.6</v>
      </c>
      <c r="O269" s="328">
        <v>118972.46</v>
      </c>
      <c r="P269" s="329">
        <v>10497.54</v>
      </c>
      <c r="Q269" s="329">
        <v>10497.6</v>
      </c>
      <c r="R269" s="327">
        <f t="shared" si="55"/>
        <v>0</v>
      </c>
      <c r="S269" s="326"/>
      <c r="T269" s="326"/>
      <c r="U269" s="326"/>
      <c r="V269" s="339"/>
    </row>
    <row r="270" spans="2:22" ht="48" x14ac:dyDescent="0.25">
      <c r="B270" s="183" t="str">
        <f>'3 priedo 1 lentele'!A270</f>
        <v>2.4.2.1.11</v>
      </c>
      <c r="C270" s="28" t="str">
        <f>'3 priedo 1 lentele'!B270</f>
        <v>R026609-270000-0011</v>
      </c>
      <c r="D270" s="28" t="str">
        <f>'3 priedo 1 lentele'!C270</f>
        <v>UAB InMedica pirminės asmens sveikatos priežiūros veiklos efektyvumo didinimas</v>
      </c>
      <c r="E270" s="28" t="str">
        <f>'3 priedo 1 lentele'!D270</f>
        <v>UAB InMedica</v>
      </c>
      <c r="F270" s="28">
        <f>'3 priedo 1 lentele'!I270</f>
        <v>0</v>
      </c>
      <c r="G270" s="28">
        <f>'3 priedo 1 lentele'!J270</f>
        <v>0</v>
      </c>
      <c r="H270" s="28">
        <f>'3 priedo 1 lentele'!K270</f>
        <v>0</v>
      </c>
      <c r="I270" s="28" t="s">
        <v>2073</v>
      </c>
      <c r="J270" s="103">
        <f>'3 priedo 1 lentele'!O270</f>
        <v>64127.049999999996</v>
      </c>
      <c r="K270" s="102">
        <f>'3 priedo 1 lentele'!P270</f>
        <v>54507.99</v>
      </c>
      <c r="L270" s="102">
        <f>'3 priedo 1 lentele'!Q270</f>
        <v>3385.88</v>
      </c>
      <c r="M270" s="102">
        <f>'3 priedo 1 lentele'!R270</f>
        <v>6233.18</v>
      </c>
      <c r="N270" s="327">
        <f t="shared" si="56"/>
        <v>64166.91</v>
      </c>
      <c r="O270" s="328">
        <v>54541.87</v>
      </c>
      <c r="P270" s="329">
        <v>3387.99</v>
      </c>
      <c r="Q270" s="329">
        <v>6237.05</v>
      </c>
      <c r="R270" s="327">
        <f t="shared" si="55"/>
        <v>64127.049999999996</v>
      </c>
      <c r="S270" s="326">
        <v>54507.99</v>
      </c>
      <c r="T270" s="326">
        <v>3385.88</v>
      </c>
      <c r="U270" s="326">
        <v>6233.18</v>
      </c>
      <c r="V270" s="339"/>
    </row>
    <row r="271" spans="2:22" ht="72" x14ac:dyDescent="0.25">
      <c r="B271" s="183" t="str">
        <f>'3 priedo 1 lentele'!A271</f>
        <v>2.4.2.1.12</v>
      </c>
      <c r="C271" s="28" t="str">
        <f>'3 priedo 1 lentele'!B271</f>
        <v>R026609-270000-0012</v>
      </c>
      <c r="D271" s="28" t="str">
        <f>'3 priedo 1 lentele'!C271</f>
        <v>UAB „Analizė“ fil. Pilėnų sveikatos priežiūros centro veiklos efektyvumo didinimas</v>
      </c>
      <c r="E271" s="28" t="str">
        <f>'3 priedo 1 lentele'!D271</f>
        <v>UAB „Analizė“ fil. Pilėnų sveikatos priežiūros centras</v>
      </c>
      <c r="F271" s="28">
        <f>'3 priedo 1 lentele'!I271</f>
        <v>0</v>
      </c>
      <c r="G271" s="28">
        <f>'3 priedo 1 lentele'!J271</f>
        <v>0</v>
      </c>
      <c r="H271" s="28">
        <f>'3 priedo 1 lentele'!K271</f>
        <v>0</v>
      </c>
      <c r="I271" s="28" t="s">
        <v>2073</v>
      </c>
      <c r="J271" s="103">
        <f>'3 priedo 1 lentele'!O271</f>
        <v>139397.18</v>
      </c>
      <c r="K271" s="102">
        <f>'3 priedo 1 lentele'!P271</f>
        <v>118487.6</v>
      </c>
      <c r="L271" s="102">
        <f>'3 priedo 1 lentele'!Q271</f>
        <v>10454.780000000001</v>
      </c>
      <c r="M271" s="102">
        <f>'3 priedo 1 lentele'!R271</f>
        <v>10454.799999999999</v>
      </c>
      <c r="N271" s="327">
        <f t="shared" si="56"/>
        <v>139936.92000000001</v>
      </c>
      <c r="O271" s="328">
        <v>118946.38</v>
      </c>
      <c r="P271" s="329">
        <v>9996</v>
      </c>
      <c r="Q271" s="329">
        <v>10994.54</v>
      </c>
      <c r="R271" s="327">
        <f t="shared" si="55"/>
        <v>139936.92000000001</v>
      </c>
      <c r="S271" s="328">
        <v>118946.38</v>
      </c>
      <c r="T271" s="329">
        <v>9996</v>
      </c>
      <c r="U271" s="329">
        <v>10994.54</v>
      </c>
      <c r="V271" s="339" t="s">
        <v>2280</v>
      </c>
    </row>
    <row r="272" spans="2:22" ht="72" x14ac:dyDescent="0.25">
      <c r="B272" s="183" t="str">
        <f>'3 priedo 1 lentele'!A272</f>
        <v>2.4.2.1.13</v>
      </c>
      <c r="C272" s="28" t="str">
        <f>'3 priedo 1 lentele'!B272</f>
        <v>R026609-270000-0013</v>
      </c>
      <c r="D272" s="28" t="str">
        <f>'3 priedo 1 lentele'!C272</f>
        <v>Pirminės sveikatos priežiūros paslaugų kokybės gerinimas ir prieinamumo didinimas Babtų šeimos medicinos centre</v>
      </c>
      <c r="E272" s="28" t="str">
        <f>'3 priedo 1 lentele'!D272</f>
        <v>VšĮ „Babtų šeimos medicinos centras“</v>
      </c>
      <c r="F272" s="28">
        <f>'3 priedo 1 lentele'!I272</f>
        <v>0</v>
      </c>
      <c r="G272" s="28">
        <f>'3 priedo 1 lentele'!J272</f>
        <v>0</v>
      </c>
      <c r="H272" s="28">
        <f>'3 priedo 1 lentele'!K272</f>
        <v>0</v>
      </c>
      <c r="I272" s="28" t="s">
        <v>2073</v>
      </c>
      <c r="J272" s="103">
        <f>'3 priedo 1 lentele'!O272</f>
        <v>15697.300000000001</v>
      </c>
      <c r="K272" s="102">
        <f>'3 priedo 1 lentele'!P272</f>
        <v>13342.7</v>
      </c>
      <c r="L272" s="102">
        <f>'3 priedo 1 lentele'!Q272</f>
        <v>1177.29</v>
      </c>
      <c r="M272" s="102">
        <f>'3 priedo 1 lentele'!R272</f>
        <v>1177.31</v>
      </c>
      <c r="N272" s="327">
        <f t="shared" si="56"/>
        <v>15697.3</v>
      </c>
      <c r="O272" s="328">
        <v>13342.71</v>
      </c>
      <c r="P272" s="329">
        <v>1177.28</v>
      </c>
      <c r="Q272" s="329">
        <v>1177.31</v>
      </c>
      <c r="R272" s="327">
        <f t="shared" si="55"/>
        <v>15678.76</v>
      </c>
      <c r="S272" s="328">
        <v>13326.95</v>
      </c>
      <c r="T272" s="329">
        <v>1175.8900000000001</v>
      </c>
      <c r="U272" s="329">
        <v>1175.92</v>
      </c>
      <c r="V272" s="339" t="s">
        <v>2281</v>
      </c>
    </row>
    <row r="273" spans="2:22" ht="60" x14ac:dyDescent="0.25">
      <c r="B273" s="183" t="str">
        <f>'3 priedo 1 lentele'!A273</f>
        <v>2.4.2.1.14</v>
      </c>
      <c r="C273" s="23" t="str">
        <f>'3 priedo 1 lentele'!B273</f>
        <v>R026609-270000-0014</v>
      </c>
      <c r="D273" s="23" t="str">
        <f>'3 priedo 1 lentele'!C273</f>
        <v>VšĮ Vilkijos PSPC pirminės asmens sveikatos priežiūros veiklos efektyvumo didinimas</v>
      </c>
      <c r="E273" s="23" t="str">
        <f>'3 priedo 1 lentele'!D273</f>
        <v>VŠĮ Vilkijos pirminės sveikatos priežiūros centras</v>
      </c>
      <c r="F273" s="23">
        <f>'3 priedo 1 lentele'!I273</f>
        <v>0</v>
      </c>
      <c r="G273" s="23">
        <f>'3 priedo 1 lentele'!J273</f>
        <v>0</v>
      </c>
      <c r="H273" s="23">
        <f>'3 priedo 1 lentele'!K273</f>
        <v>0</v>
      </c>
      <c r="I273" s="23" t="s">
        <v>2074</v>
      </c>
      <c r="J273" s="103">
        <f>'3 priedo 1 lentele'!O273</f>
        <v>80622.7</v>
      </c>
      <c r="K273" s="104">
        <f>'3 priedo 1 lentele'!P273</f>
        <v>68529.289999999994</v>
      </c>
      <c r="L273" s="104">
        <f>'3 priedo 1 lentele'!Q273</f>
        <v>6046.69</v>
      </c>
      <c r="M273" s="104">
        <f>'3 priedo 1 lentele'!R273</f>
        <v>6046.72</v>
      </c>
      <c r="N273" s="327">
        <f t="shared" si="56"/>
        <v>80799.77</v>
      </c>
      <c r="O273" s="328">
        <v>68679.8</v>
      </c>
      <c r="P273" s="329">
        <v>5896.18</v>
      </c>
      <c r="Q273" s="329">
        <v>6223.79</v>
      </c>
      <c r="R273" s="327">
        <f t="shared" si="55"/>
        <v>0</v>
      </c>
      <c r="S273" s="328"/>
      <c r="T273" s="328"/>
      <c r="U273" s="328"/>
      <c r="V273" s="316"/>
    </row>
    <row r="274" spans="2:22" ht="72" x14ac:dyDescent="0.25">
      <c r="B274" s="183" t="str">
        <f>'3 priedo 1 lentele'!A274</f>
        <v>2.4.2.1.15</v>
      </c>
      <c r="C274" s="23" t="str">
        <f>'3 priedo 1 lentele'!B274</f>
        <v>R026609-270000-0015</v>
      </c>
      <c r="D274" s="23" t="str">
        <f>'3 priedo 1 lentele'!C274</f>
        <v>UAB „MediCA klinika“ teikiamų pirminės asmens sveikatos priežiūros paslaugų efektyvumo didinimas Kauno rajono savivaldybėje</v>
      </c>
      <c r="E274" s="23" t="str">
        <f>'3 priedo 1 lentele'!D274</f>
        <v>UAB „MediCA klinika“</v>
      </c>
      <c r="F274" s="23">
        <f>'3 priedo 1 lentele'!I274</f>
        <v>0</v>
      </c>
      <c r="G274" s="23">
        <f>'3 priedo 1 lentele'!J274</f>
        <v>0</v>
      </c>
      <c r="H274" s="23">
        <f>'3 priedo 1 lentele'!K274</f>
        <v>0</v>
      </c>
      <c r="I274" s="23" t="s">
        <v>2074</v>
      </c>
      <c r="J274" s="103">
        <f>'3 priedo 1 lentele'!O274</f>
        <v>116809</v>
      </c>
      <c r="K274" s="104">
        <f>'3 priedo 1 lentele'!P274</f>
        <v>99286.94</v>
      </c>
      <c r="L274" s="104">
        <f>'3 priedo 1 lentele'!Q274</f>
        <v>8760.61</v>
      </c>
      <c r="M274" s="104">
        <f>'3 priedo 1 lentele'!R274</f>
        <v>8761.4500000000007</v>
      </c>
      <c r="N274" s="327">
        <f t="shared" si="56"/>
        <v>116808.99999999999</v>
      </c>
      <c r="O274" s="328">
        <v>99287.65</v>
      </c>
      <c r="P274" s="329">
        <v>8759.9</v>
      </c>
      <c r="Q274" s="329">
        <v>8761.4500000000007</v>
      </c>
      <c r="R274" s="327">
        <f t="shared" si="55"/>
        <v>0</v>
      </c>
      <c r="S274" s="328"/>
      <c r="T274" s="328"/>
      <c r="U274" s="328"/>
      <c r="V274" s="316"/>
    </row>
    <row r="275" spans="2:22" ht="72" x14ac:dyDescent="0.25">
      <c r="B275" s="183" t="str">
        <f>'3 priedo 1 lentele'!A275</f>
        <v>2.4.2.1.16</v>
      </c>
      <c r="C275" s="23" t="str">
        <f>'3 priedo 1 lentele'!B275</f>
        <v>R026609-270000-0016</v>
      </c>
      <c r="D275" s="23" t="str">
        <f>'3 priedo 1 lentele'!C275</f>
        <v>Prienų miesto ir kaimo gyventojų pirminės asmens sveikatos priežiūros paslaugų prieinamumo ir kokybės pagerinimas</v>
      </c>
      <c r="E275" s="23" t="str">
        <f>'3 priedo 1 lentele'!D275</f>
        <v>UAB „Vita Simplex“</v>
      </c>
      <c r="F275" s="23">
        <f>'3 priedo 1 lentele'!I275</f>
        <v>0</v>
      </c>
      <c r="G275" s="23">
        <f>'3 priedo 1 lentele'!J275</f>
        <v>0</v>
      </c>
      <c r="H275" s="23">
        <f>'3 priedo 1 lentele'!K275</f>
        <v>0</v>
      </c>
      <c r="I275" s="23" t="s">
        <v>2073</v>
      </c>
      <c r="J275" s="103">
        <f>'3 priedo 1 lentele'!O275</f>
        <v>44994.579999999994</v>
      </c>
      <c r="K275" s="104">
        <f>'3 priedo 1 lentele'!P275</f>
        <v>38245.39</v>
      </c>
      <c r="L275" s="104">
        <f>'3 priedo 1 lentele'!Q275</f>
        <v>3374.59</v>
      </c>
      <c r="M275" s="104">
        <f>'3 priedo 1 lentele'!R275</f>
        <v>3374.6</v>
      </c>
      <c r="N275" s="327">
        <f t="shared" si="56"/>
        <v>44994.579999999994</v>
      </c>
      <c r="O275" s="328">
        <v>38245.39</v>
      </c>
      <c r="P275" s="328">
        <v>3374.59</v>
      </c>
      <c r="Q275" s="328">
        <v>3374.6</v>
      </c>
      <c r="R275" s="327">
        <f t="shared" si="55"/>
        <v>44994.579999999994</v>
      </c>
      <c r="S275" s="328">
        <v>38245.39</v>
      </c>
      <c r="T275" s="328">
        <v>3374.59</v>
      </c>
      <c r="U275" s="328">
        <v>3374.6</v>
      </c>
      <c r="V275" s="316"/>
    </row>
    <row r="276" spans="2:22" ht="84" x14ac:dyDescent="0.25">
      <c r="B276" s="183" t="str">
        <f>'3 priedo 1 lentele'!A276</f>
        <v>2.4.2.1.17</v>
      </c>
      <c r="C276" s="23" t="str">
        <f>'3 priedo 1 lentele'!B276</f>
        <v>R026609-270000-0017</v>
      </c>
      <c r="D276" s="23" t="str">
        <f>'3 priedo 1 lentele'!C276</f>
        <v>Pirminės sveikatos priežiūros kokybės gerinimas ir odontologinių paslaugų kokybės ir prieinamumo gerinimas VšĮ „Veiveriečių sveikata“ pacientams</v>
      </c>
      <c r="E276" s="23" t="str">
        <f>'3 priedo 1 lentele'!D276</f>
        <v>VšĮ „Veiveriečių sveikata“</v>
      </c>
      <c r="F276" s="23">
        <f>'3 priedo 1 lentele'!I276</f>
        <v>0</v>
      </c>
      <c r="G276" s="23">
        <f>'3 priedo 1 lentele'!J276</f>
        <v>0</v>
      </c>
      <c r="H276" s="23">
        <f>'3 priedo 1 lentele'!K276</f>
        <v>0</v>
      </c>
      <c r="I276" s="23" t="s">
        <v>2073</v>
      </c>
      <c r="J276" s="103">
        <f>'3 priedo 1 lentele'!O276</f>
        <v>21353.78</v>
      </c>
      <c r="K276" s="104">
        <f>'3 priedo 1 lentele'!P276</f>
        <v>15611.99</v>
      </c>
      <c r="L276" s="104">
        <f>'3 priedo 1 lentele'!Q276</f>
        <v>0</v>
      </c>
      <c r="M276" s="104">
        <f>'3 priedo 1 lentele'!R276</f>
        <v>5741.79</v>
      </c>
      <c r="N276" s="327">
        <f t="shared" si="56"/>
        <v>21353.78</v>
      </c>
      <c r="O276" s="328">
        <v>15611.99</v>
      </c>
      <c r="P276" s="328">
        <v>0</v>
      </c>
      <c r="Q276" s="328">
        <v>5741.79</v>
      </c>
      <c r="R276" s="327">
        <f t="shared" si="55"/>
        <v>21353.78</v>
      </c>
      <c r="S276" s="328">
        <v>15611.99</v>
      </c>
      <c r="T276" s="328">
        <v>0</v>
      </c>
      <c r="U276" s="328">
        <v>5741.79</v>
      </c>
      <c r="V276" s="316"/>
    </row>
    <row r="277" spans="2:22" ht="60" x14ac:dyDescent="0.25">
      <c r="B277" s="183" t="str">
        <f>'3 priedo 1 lentele'!A277</f>
        <v>2.4.2.1.18</v>
      </c>
      <c r="C277" s="23" t="str">
        <f>'3 priedo 1 lentele'!B277</f>
        <v>R026609-270000-0018</v>
      </c>
      <c r="D277" s="23" t="str">
        <f>'3 priedo 1 lentele'!C277</f>
        <v>UAB „Pagalba ligoniui“ teikiamų pirminės sveikatos priežiūros paslaugų kaimo vietovėse efektyvumo gerinimas</v>
      </c>
      <c r="E277" s="23" t="str">
        <f>'3 priedo 1 lentele'!D277</f>
        <v>UAB „Pagalba ligoniui“</v>
      </c>
      <c r="F277" s="23">
        <f>'3 priedo 1 lentele'!I277</f>
        <v>0</v>
      </c>
      <c r="G277" s="23">
        <f>'3 priedo 1 lentele'!J277</f>
        <v>0</v>
      </c>
      <c r="H277" s="23">
        <f>'3 priedo 1 lentele'!K277</f>
        <v>0</v>
      </c>
      <c r="I277" s="23" t="s">
        <v>2073</v>
      </c>
      <c r="J277" s="103">
        <f>'3 priedo 1 lentele'!O277</f>
        <v>12208.2</v>
      </c>
      <c r="K277" s="104">
        <f>'3 priedo 1 lentele'!P277</f>
        <v>9855.0300000000007</v>
      </c>
      <c r="L277" s="104">
        <f>'3 priedo 1 lentele'!Q277</f>
        <v>869.55</v>
      </c>
      <c r="M277" s="104">
        <f>'3 priedo 1 lentele'!R277</f>
        <v>1483.62</v>
      </c>
      <c r="N277" s="327">
        <f t="shared" si="56"/>
        <v>12208.2</v>
      </c>
      <c r="O277" s="328">
        <v>9855.0300000000007</v>
      </c>
      <c r="P277" s="328">
        <v>869.55</v>
      </c>
      <c r="Q277" s="328">
        <v>1483.62</v>
      </c>
      <c r="R277" s="327">
        <f t="shared" si="55"/>
        <v>12208.2</v>
      </c>
      <c r="S277" s="328">
        <v>9855.0300000000007</v>
      </c>
      <c r="T277" s="328">
        <v>869.55</v>
      </c>
      <c r="U277" s="328">
        <v>1483.62</v>
      </c>
      <c r="V277" s="316"/>
    </row>
    <row r="278" spans="2:22" ht="60" x14ac:dyDescent="0.25">
      <c r="B278" s="183" t="str">
        <f>'3 priedo 1 lentele'!A278</f>
        <v>2.4.2.1.19</v>
      </c>
      <c r="C278" s="23" t="str">
        <f>'3 priedo 1 lentele'!B278</f>
        <v>R026609-270000-0019</v>
      </c>
      <c r="D278" s="23" t="str">
        <f>'3 priedo 1 lentele'!C278</f>
        <v>Prienų rajono asmens sveikatos priežiūros įstaigų teikiamų paslaugų  prieinamumo ir kokybės gerinimas</v>
      </c>
      <c r="E278" s="23" t="str">
        <f>'3 priedo 1 lentele'!D278</f>
        <v>PRSA</v>
      </c>
      <c r="F278" s="23">
        <f>'3 priedo 1 lentele'!I278</f>
        <v>0</v>
      </c>
      <c r="G278" s="23">
        <f>'3 priedo 1 lentele'!J278</f>
        <v>0</v>
      </c>
      <c r="H278" s="23">
        <f>'3 priedo 1 lentele'!K278</f>
        <v>0</v>
      </c>
      <c r="I278" s="23" t="s">
        <v>2074</v>
      </c>
      <c r="J278" s="103">
        <f>'3 priedo 1 lentele'!O278</f>
        <v>206648.66</v>
      </c>
      <c r="K278" s="104">
        <f>'3 priedo 1 lentele'!P278</f>
        <v>175651.36</v>
      </c>
      <c r="L278" s="104">
        <f>'3 priedo 1 lentele'!Q278</f>
        <v>15498.64</v>
      </c>
      <c r="M278" s="104">
        <f>'3 priedo 1 lentele'!R278</f>
        <v>15498.66</v>
      </c>
      <c r="N278" s="327">
        <f t="shared" si="56"/>
        <v>206648.6</v>
      </c>
      <c r="O278" s="328">
        <v>175651.31</v>
      </c>
      <c r="P278" s="328">
        <v>15498.64</v>
      </c>
      <c r="Q278" s="328">
        <v>15498.65</v>
      </c>
      <c r="R278" s="327">
        <f t="shared" si="55"/>
        <v>0</v>
      </c>
      <c r="S278" s="328"/>
      <c r="T278" s="328"/>
      <c r="U278" s="328"/>
      <c r="V278" s="316"/>
    </row>
    <row r="279" spans="2:22" ht="36" x14ac:dyDescent="0.25">
      <c r="B279" s="183" t="str">
        <f>'3 priedo 1 lentele'!A279</f>
        <v>2.4.2.1.20</v>
      </c>
      <c r="C279" s="23" t="str">
        <f>'3 priedo 1 lentele'!B279</f>
        <v>R026609-270000-0020</v>
      </c>
      <c r="D279" s="23" t="str">
        <f>'3 priedo 1 lentele'!C279</f>
        <v>Sveikatos priežiūros paslaugų prieinamumo gerinimas Kaune</v>
      </c>
      <c r="E279" s="23" t="str">
        <f>'3 priedo 1 lentele'!D279</f>
        <v>VšĮ Kauno miesto poliklinika</v>
      </c>
      <c r="F279" s="23">
        <f>'3 priedo 1 lentele'!I279</f>
        <v>0</v>
      </c>
      <c r="G279" s="23">
        <f>'3 priedo 1 lentele'!J279</f>
        <v>0</v>
      </c>
      <c r="H279" s="23">
        <f>'3 priedo 1 lentele'!K279</f>
        <v>0</v>
      </c>
      <c r="I279" s="23" t="s">
        <v>2074</v>
      </c>
      <c r="J279" s="103">
        <f>'3 priedo 1 lentele'!O279</f>
        <v>1579701.6300000001</v>
      </c>
      <c r="K279" s="104">
        <f>'3 priedo 1 lentele'!P279</f>
        <v>1176320.56</v>
      </c>
      <c r="L279" s="104">
        <f>'3 priedo 1 lentele'!Q279</f>
        <v>103792.99</v>
      </c>
      <c r="M279" s="104">
        <f>'3 priedo 1 lentele'!R279</f>
        <v>299588.08</v>
      </c>
      <c r="N279" s="327">
        <f t="shared" si="56"/>
        <v>1579909.03</v>
      </c>
      <c r="O279" s="328">
        <v>1188075.49</v>
      </c>
      <c r="P279" s="329">
        <v>92038.06</v>
      </c>
      <c r="Q279" s="326">
        <v>299795.48</v>
      </c>
      <c r="R279" s="327">
        <f t="shared" si="55"/>
        <v>0</v>
      </c>
      <c r="S279" s="328"/>
      <c r="T279" s="328"/>
      <c r="U279" s="328"/>
      <c r="V279" s="316"/>
    </row>
    <row r="280" spans="2:22" ht="48" x14ac:dyDescent="0.25">
      <c r="B280" s="183" t="str">
        <f>'3 priedo 1 lentele'!A280</f>
        <v>2.4.2.1.21</v>
      </c>
      <c r="C280" s="28" t="str">
        <f>'3 priedo 1 lentele'!B280</f>
        <v>R026609-270000-0021</v>
      </c>
      <c r="D280" s="28" t="str">
        <f>'3 priedo 1 lentele'!C280</f>
        <v>UAB InMedica šeimos klinikų Kauno mieste veiklos efektyvumo didinimas</v>
      </c>
      <c r="E280" s="28" t="str">
        <f>'3 priedo 1 lentele'!D280</f>
        <v>UAB InMedica</v>
      </c>
      <c r="F280" s="28">
        <f>'3 priedo 1 lentele'!I280</f>
        <v>0</v>
      </c>
      <c r="G280" s="28">
        <f>'3 priedo 1 lentele'!J280</f>
        <v>0</v>
      </c>
      <c r="H280" s="28">
        <f>'3 priedo 1 lentele'!K280</f>
        <v>0</v>
      </c>
      <c r="I280" s="28" t="s">
        <v>2073</v>
      </c>
      <c r="J280" s="103">
        <f>'3 priedo 1 lentele'!O280</f>
        <v>219491.63</v>
      </c>
      <c r="K280" s="102">
        <f>'3 priedo 1 lentele'!P280</f>
        <v>186567.88</v>
      </c>
      <c r="L280" s="102">
        <f>'3 priedo 1 lentele'!Q280</f>
        <v>16461.87</v>
      </c>
      <c r="M280" s="102">
        <f>'3 priedo 1 lentele'!R280</f>
        <v>16461.88</v>
      </c>
      <c r="N280" s="327">
        <f t="shared" si="56"/>
        <v>218678.58</v>
      </c>
      <c r="O280" s="328">
        <v>185576.79</v>
      </c>
      <c r="P280" s="329">
        <v>16550.89</v>
      </c>
      <c r="Q280" s="326">
        <v>16550.900000000001</v>
      </c>
      <c r="R280" s="327">
        <f t="shared" si="55"/>
        <v>219491.63</v>
      </c>
      <c r="S280" s="326">
        <v>186567.88</v>
      </c>
      <c r="T280" s="326">
        <v>16461.87</v>
      </c>
      <c r="U280" s="326">
        <v>16461.88</v>
      </c>
      <c r="V280" s="339" t="s">
        <v>2210</v>
      </c>
    </row>
    <row r="281" spans="2:22" ht="60" x14ac:dyDescent="0.25">
      <c r="B281" s="183" t="str">
        <f>'3 priedo 1 lentele'!A281</f>
        <v>2.4.2.1.22</v>
      </c>
      <c r="C281" s="28" t="str">
        <f>'3 priedo 1 lentele'!B281</f>
        <v>R026609-270000-0022</v>
      </c>
      <c r="D281" s="28" t="str">
        <f>'3 priedo 1 lentele'!C281</f>
        <v>Pirminės asmens sveikatos priežiūros veiklos efektyvumo didinimas UAB Saulės šeimos medicinos centre</v>
      </c>
      <c r="E281" s="28" t="str">
        <f>'3 priedo 1 lentele'!D281</f>
        <v>UAB Saulės šeimos mdedicinos centras</v>
      </c>
      <c r="F281" s="28">
        <f>'3 priedo 1 lentele'!I281</f>
        <v>0</v>
      </c>
      <c r="G281" s="28">
        <f>'3 priedo 1 lentele'!J281</f>
        <v>0</v>
      </c>
      <c r="H281" s="28">
        <f>'3 priedo 1 lentele'!K281</f>
        <v>0</v>
      </c>
      <c r="I281" s="28" t="s">
        <v>2073</v>
      </c>
      <c r="J281" s="103">
        <f>'3 priedo 1 lentele'!O281</f>
        <v>177107.49999999997</v>
      </c>
      <c r="K281" s="102">
        <f>'3 priedo 1 lentele'!P281</f>
        <v>150541.37</v>
      </c>
      <c r="L281" s="102">
        <f>'3 priedo 1 lentele'!Q281</f>
        <v>13283.05</v>
      </c>
      <c r="M281" s="102">
        <f>'3 priedo 1 lentele'!R281</f>
        <v>13283.08</v>
      </c>
      <c r="N281" s="327">
        <f t="shared" si="56"/>
        <v>178023.99000000002</v>
      </c>
      <c r="O281" s="328">
        <v>151320.39000000001</v>
      </c>
      <c r="P281" s="329">
        <v>13351.79</v>
      </c>
      <c r="Q281" s="326">
        <v>13351.81</v>
      </c>
      <c r="R281" s="327">
        <f t="shared" si="55"/>
        <v>177107.49999999997</v>
      </c>
      <c r="S281" s="102">
        <v>150541.37</v>
      </c>
      <c r="T281" s="102">
        <v>13283.05</v>
      </c>
      <c r="U281" s="102">
        <v>13283.08</v>
      </c>
      <c r="V281" s="339" t="s">
        <v>2281</v>
      </c>
    </row>
    <row r="282" spans="2:22" ht="36" x14ac:dyDescent="0.25">
      <c r="B282" s="183" t="str">
        <f>'3 priedo 1 lentele'!A282</f>
        <v>2.4.2.1.23</v>
      </c>
      <c r="C282" s="28" t="str">
        <f>'3 priedo 1 lentele'!B282</f>
        <v>R026609-270000-0023</v>
      </c>
      <c r="D282" s="28" t="str">
        <f>'3 priedo 1 lentele'!C282</f>
        <v>UAB „Vita Longa“ teikiamų paslaugų efektyvumo didinimas</v>
      </c>
      <c r="E282" s="28" t="str">
        <f>'3 priedo 1 lentele'!D282</f>
        <v>UAB „Vita Longa“</v>
      </c>
      <c r="F282" s="28">
        <f>'3 priedo 1 lentele'!I282</f>
        <v>0</v>
      </c>
      <c r="G282" s="28">
        <f>'3 priedo 1 lentele'!J282</f>
        <v>0</v>
      </c>
      <c r="H282" s="28">
        <f>'3 priedo 1 lentele'!K282</f>
        <v>0</v>
      </c>
      <c r="I282" s="28" t="s">
        <v>2074</v>
      </c>
      <c r="J282" s="103">
        <f>'3 priedo 1 lentele'!O282</f>
        <v>148023.81</v>
      </c>
      <c r="K282" s="102">
        <f>'3 priedo 1 lentele'!P282</f>
        <v>125728.67</v>
      </c>
      <c r="L282" s="102">
        <f>'3 priedo 1 lentele'!Q282</f>
        <v>11093.71</v>
      </c>
      <c r="M282" s="102">
        <f>'3 priedo 1 lentele'!R282</f>
        <v>11201.43</v>
      </c>
      <c r="N282" s="327">
        <f t="shared" si="56"/>
        <v>148059.61000000002</v>
      </c>
      <c r="O282" s="328">
        <v>125850.67</v>
      </c>
      <c r="P282" s="329">
        <v>10971.71</v>
      </c>
      <c r="Q282" s="326">
        <v>11237.23</v>
      </c>
      <c r="R282" s="327">
        <f t="shared" si="55"/>
        <v>0</v>
      </c>
      <c r="S282" s="326"/>
      <c r="T282" s="326"/>
      <c r="U282" s="326"/>
      <c r="V282" s="339"/>
    </row>
    <row r="283" spans="2:22" ht="36" x14ac:dyDescent="0.25">
      <c r="B283" s="183" t="str">
        <f>'3 priedo 1 lentele'!A283</f>
        <v>2.4.2.1.24</v>
      </c>
      <c r="C283" s="28" t="str">
        <f>'3 priedo 1 lentele'!B283</f>
        <v>R026609-270000-0024</v>
      </c>
      <c r="D283" s="28" t="str">
        <f>'3 priedo 1 lentele'!C283</f>
        <v>UAB „MEDGINTRAS“ teikiamų paslaugų efektyvumo didinimas</v>
      </c>
      <c r="E283" s="28" t="str">
        <f>'3 priedo 1 lentele'!D283</f>
        <v>UAB „MEDGINTRAS"</v>
      </c>
      <c r="F283" s="28">
        <f>'3 priedo 1 lentele'!I283</f>
        <v>0</v>
      </c>
      <c r="G283" s="28">
        <f>'3 priedo 1 lentele'!J283</f>
        <v>0</v>
      </c>
      <c r="H283" s="28">
        <f>'3 priedo 1 lentele'!K283</f>
        <v>0</v>
      </c>
      <c r="I283" s="28" t="s">
        <v>2074</v>
      </c>
      <c r="J283" s="103">
        <f>'3 priedo 1 lentele'!O283</f>
        <v>228351.65999999997</v>
      </c>
      <c r="K283" s="102">
        <f>'3 priedo 1 lentele'!P283</f>
        <v>113170.29</v>
      </c>
      <c r="L283" s="102">
        <f>'3 priedo 1 lentele'!Q283</f>
        <v>9985.61</v>
      </c>
      <c r="M283" s="102">
        <f>'3 priedo 1 lentele'!R283</f>
        <v>105195.76</v>
      </c>
      <c r="N283" s="327">
        <f t="shared" si="56"/>
        <v>140996.66999999998</v>
      </c>
      <c r="O283" s="328">
        <v>119847.17</v>
      </c>
      <c r="P283" s="329">
        <v>3308.73</v>
      </c>
      <c r="Q283" s="326">
        <v>17840.77</v>
      </c>
      <c r="R283" s="327">
        <f t="shared" si="55"/>
        <v>0</v>
      </c>
      <c r="S283" s="326"/>
      <c r="T283" s="326"/>
      <c r="U283" s="326"/>
      <c r="V283" s="339"/>
    </row>
    <row r="284" spans="2:22" ht="60" x14ac:dyDescent="0.25">
      <c r="B284" s="183" t="str">
        <f>'3 priedo 1 lentele'!A284</f>
        <v>2.4.2.1.25</v>
      </c>
      <c r="C284" s="28" t="str">
        <f>'3 priedo 1 lentele'!B284</f>
        <v>R026609-270000-0025</v>
      </c>
      <c r="D284" s="28" t="str">
        <f>'3 priedo 1 lentele'!C284</f>
        <v>Pirminės asmens sveikatos priežiūros veiklos efektyvumo didinimas UAB „Signata“ poliklinikoje</v>
      </c>
      <c r="E284" s="28" t="str">
        <f>'3 priedo 1 lentele'!D284</f>
        <v>Uždaroji akcinė bendrovė „Signata“</v>
      </c>
      <c r="F284" s="28">
        <f>'3 priedo 1 lentele'!I284</f>
        <v>0</v>
      </c>
      <c r="G284" s="28">
        <f>'3 priedo 1 lentele'!J284</f>
        <v>0</v>
      </c>
      <c r="H284" s="28">
        <f>'3 priedo 1 lentele'!K284</f>
        <v>0</v>
      </c>
      <c r="I284" s="28" t="s">
        <v>2074</v>
      </c>
      <c r="J284" s="103">
        <f>'3 priedo 1 lentele'!O284</f>
        <v>102171.77</v>
      </c>
      <c r="K284" s="102">
        <f>'3 priedo 1 lentele'!P284</f>
        <v>86846</v>
      </c>
      <c r="L284" s="102">
        <f>'3 priedo 1 lentele'!Q284</f>
        <v>7662.88</v>
      </c>
      <c r="M284" s="102">
        <f>'3 priedo 1 lentele'!R284</f>
        <v>7662.89</v>
      </c>
      <c r="N284" s="327">
        <v>102171.77</v>
      </c>
      <c r="O284" s="326">
        <v>86846</v>
      </c>
      <c r="P284" s="326">
        <v>7662.88</v>
      </c>
      <c r="Q284" s="326">
        <v>7662.89</v>
      </c>
      <c r="R284" s="327">
        <f t="shared" si="55"/>
        <v>0</v>
      </c>
      <c r="S284" s="326"/>
      <c r="T284" s="326"/>
      <c r="U284" s="326"/>
      <c r="V284" s="339"/>
    </row>
    <row r="285" spans="2:22" ht="48" x14ac:dyDescent="0.25">
      <c r="B285" s="183" t="str">
        <f>'3 priedo 1 lentele'!A285</f>
        <v>2.4.2.1.26</v>
      </c>
      <c r="C285" s="28" t="str">
        <f>'3 priedo 1 lentele'!B285</f>
        <v>R026609-270000-0026</v>
      </c>
      <c r="D285" s="28" t="str">
        <f>'3 priedo 1 lentele'!C285</f>
        <v>IĮ Jūsų šeimos klinikos teikiamų paslaugų efektyvumo didinimas</v>
      </c>
      <c r="E285" s="28" t="str">
        <f>'3 priedo 1 lentele'!D285</f>
        <v>IĮ Jūsų šeimos klinika</v>
      </c>
      <c r="F285" s="28">
        <f>'3 priedo 1 lentele'!I285</f>
        <v>0</v>
      </c>
      <c r="G285" s="28">
        <f>'3 priedo 1 lentele'!J285</f>
        <v>0</v>
      </c>
      <c r="H285" s="28">
        <f>'3 priedo 1 lentele'!K285</f>
        <v>0</v>
      </c>
      <c r="I285" s="28" t="s">
        <v>2073</v>
      </c>
      <c r="J285" s="103">
        <f>'3 priedo 1 lentele'!O285</f>
        <v>100318.61</v>
      </c>
      <c r="K285" s="102">
        <f>'3 priedo 1 lentele'!P285</f>
        <v>78238.679999999993</v>
      </c>
      <c r="L285" s="102">
        <f>'3 priedo 1 lentele'!Q285</f>
        <v>6903.41</v>
      </c>
      <c r="M285" s="102">
        <f>'3 priedo 1 lentele'!R285</f>
        <v>15176.52</v>
      </c>
      <c r="N285" s="327">
        <f>O285+P285+Q285</f>
        <v>92345.62999999999</v>
      </c>
      <c r="O285" s="328">
        <v>78493.78</v>
      </c>
      <c r="P285" s="329">
        <v>6648.31</v>
      </c>
      <c r="Q285" s="326">
        <v>7203.54</v>
      </c>
      <c r="R285" s="327">
        <f t="shared" si="55"/>
        <v>91869.81</v>
      </c>
      <c r="S285" s="328">
        <v>78089.33</v>
      </c>
      <c r="T285" s="329">
        <v>6614.05</v>
      </c>
      <c r="U285" s="326">
        <v>7166.43</v>
      </c>
      <c r="V285" s="339" t="s">
        <v>2281</v>
      </c>
    </row>
    <row r="286" spans="2:22" ht="84" x14ac:dyDescent="0.25">
      <c r="B286" s="183" t="str">
        <f>'3 priedo 1 lentele'!A286</f>
        <v>2.4.2.1.27</v>
      </c>
      <c r="C286" s="28" t="str">
        <f>'3 priedo 1 lentele'!B286</f>
        <v>R026609-270000-0027</v>
      </c>
      <c r="D286" s="28" t="str">
        <f>'3 priedo 1 lentele'!C286</f>
        <v>Uždarosios akcinės bendrovės „Bendrosios medicinos praktika“ teikiamų pirminės asmens sveikatos priežiūros paslaugų efektyvumo didinimas</v>
      </c>
      <c r="E286" s="28" t="str">
        <f>'3 priedo 1 lentele'!D286</f>
        <v>Uždaroji akcinė bendrovė „Bendrosios medicinos praktika“</v>
      </c>
      <c r="F286" s="28">
        <f>'3 priedo 1 lentele'!I286</f>
        <v>0</v>
      </c>
      <c r="G286" s="28">
        <f>'3 priedo 1 lentele'!J286</f>
        <v>0</v>
      </c>
      <c r="H286" s="28">
        <f>'3 priedo 1 lentele'!K286</f>
        <v>0</v>
      </c>
      <c r="I286" s="28" t="s">
        <v>2074</v>
      </c>
      <c r="J286" s="103">
        <f>'3 priedo 1 lentele'!O286</f>
        <v>87226.73</v>
      </c>
      <c r="K286" s="102">
        <f>'3 priedo 1 lentele'!P286</f>
        <v>74142.720000000001</v>
      </c>
      <c r="L286" s="102">
        <f>'3 priedo 1 lentele'!Q286</f>
        <v>6542</v>
      </c>
      <c r="M286" s="102">
        <f>'3 priedo 1 lentele'!R286</f>
        <v>6542.01</v>
      </c>
      <c r="N286" s="327">
        <v>87226.73</v>
      </c>
      <c r="O286" s="326">
        <v>74142.720000000001</v>
      </c>
      <c r="P286" s="326">
        <v>6542</v>
      </c>
      <c r="Q286" s="326">
        <v>6542.01</v>
      </c>
      <c r="R286" s="327">
        <f t="shared" si="55"/>
        <v>0</v>
      </c>
      <c r="S286" s="326"/>
      <c r="T286" s="326"/>
      <c r="U286" s="326"/>
      <c r="V286" s="339"/>
    </row>
    <row r="287" spans="2:22" ht="36" x14ac:dyDescent="0.25">
      <c r="B287" s="183" t="str">
        <f>'3 priedo 1 lentele'!A287</f>
        <v>2.4.2.1.28</v>
      </c>
      <c r="C287" s="28" t="str">
        <f>'3 priedo 1 lentele'!B287</f>
        <v>R026609-270000-0028</v>
      </c>
      <c r="D287" s="28" t="str">
        <f>'3 priedo 1 lentele'!C287</f>
        <v>UAB „Pasirink“ teikiamų paslaugų efektyvumo didinimas</v>
      </c>
      <c r="E287" s="28" t="str">
        <f>'3 priedo 1 lentele'!D287</f>
        <v>UAB „Pasirink“</v>
      </c>
      <c r="F287" s="28">
        <f>'3 priedo 1 lentele'!I287</f>
        <v>0</v>
      </c>
      <c r="G287" s="28">
        <f>'3 priedo 1 lentele'!J287</f>
        <v>0</v>
      </c>
      <c r="H287" s="28">
        <f>'3 priedo 1 lentele'!K287</f>
        <v>0</v>
      </c>
      <c r="I287" s="28" t="s">
        <v>2073</v>
      </c>
      <c r="J287" s="103">
        <f>'3 priedo 1 lentele'!O287</f>
        <v>72054.239999999991</v>
      </c>
      <c r="K287" s="102">
        <f>'3 priedo 1 lentele'!P287</f>
        <v>56039.34</v>
      </c>
      <c r="L287" s="102">
        <f>'3 priedo 1 lentele'!Q287</f>
        <v>4944.6499999999996</v>
      </c>
      <c r="M287" s="102">
        <f>'3 priedo 1 lentele'!R287</f>
        <v>11070.25</v>
      </c>
      <c r="N287" s="327">
        <f>O287+P287+Q287</f>
        <v>70944.83</v>
      </c>
      <c r="O287" s="328">
        <v>58602.84</v>
      </c>
      <c r="P287" s="329">
        <v>0</v>
      </c>
      <c r="Q287" s="326">
        <v>12341.99</v>
      </c>
      <c r="R287" s="327">
        <f t="shared" si="55"/>
        <v>70944.83</v>
      </c>
      <c r="S287" s="328">
        <v>58602.84</v>
      </c>
      <c r="T287" s="329">
        <v>0</v>
      </c>
      <c r="U287" s="326">
        <v>12341.99</v>
      </c>
      <c r="V287" s="339" t="s">
        <v>2280</v>
      </c>
    </row>
    <row r="288" spans="2:22" ht="60" x14ac:dyDescent="0.25">
      <c r="B288" s="183" t="str">
        <f>'3 priedo 1 lentele'!A288</f>
        <v>2.4.2.1.29</v>
      </c>
      <c r="C288" s="28" t="str">
        <f>'3 priedo 1 lentele'!B288</f>
        <v>R026609-270000-0029</v>
      </c>
      <c r="D288" s="28" t="str">
        <f>'3 priedo 1 lentele'!C288</f>
        <v>Pirminės asmens sveikatos priežiūros veiklos efektyvumo didinimas UAB Aušros medicinos centre</v>
      </c>
      <c r="E288" s="28" t="str">
        <f>'3 priedo 1 lentele'!D288</f>
        <v>UAB Aušros medicinos centras</v>
      </c>
      <c r="F288" s="28">
        <f>'3 priedo 1 lentele'!I288</f>
        <v>0</v>
      </c>
      <c r="G288" s="28">
        <f>'3 priedo 1 lentele'!J288</f>
        <v>0</v>
      </c>
      <c r="H288" s="28">
        <f>'3 priedo 1 lentele'!K288</f>
        <v>0</v>
      </c>
      <c r="I288" s="28" t="s">
        <v>2073</v>
      </c>
      <c r="J288" s="103">
        <f>'3 priedo 1 lentele'!O288</f>
        <v>65297.599999999991</v>
      </c>
      <c r="K288" s="102">
        <f>'3 priedo 1 lentele'!P288</f>
        <v>55502.96</v>
      </c>
      <c r="L288" s="102">
        <f>'3 priedo 1 lentele'!Q288</f>
        <v>4345.66</v>
      </c>
      <c r="M288" s="102">
        <f>'3 priedo 1 lentele'!R288</f>
        <v>5448.98</v>
      </c>
      <c r="N288" s="323">
        <f>O288+P288+Q288</f>
        <v>65297.599999999991</v>
      </c>
      <c r="O288" s="323">
        <v>55502.96</v>
      </c>
      <c r="P288" s="323">
        <v>4345.66</v>
      </c>
      <c r="Q288" s="323">
        <v>5448.98</v>
      </c>
      <c r="R288" s="327">
        <f t="shared" si="55"/>
        <v>65297.599999999991</v>
      </c>
      <c r="S288" s="323">
        <v>55502.96</v>
      </c>
      <c r="T288" s="323">
        <v>4345.66</v>
      </c>
      <c r="U288" s="323">
        <v>5448.98</v>
      </c>
      <c r="V288" s="339"/>
    </row>
    <row r="289" spans="2:22" ht="60" x14ac:dyDescent="0.25">
      <c r="B289" s="183" t="str">
        <f>'3 priedo 1 lentele'!A289</f>
        <v>2.4.2.1.30</v>
      </c>
      <c r="C289" s="183" t="str">
        <f>'3 priedo 1 lentele'!B289</f>
        <v>R026609-270000-0030</v>
      </c>
      <c r="D289" s="183" t="str">
        <f>'3 priedo 1 lentele'!C289</f>
        <v>UAB „Ave vita“ klinikos teikiamų pirminės asmens sveikatos priežiūros paslaugų efektyvumo didinimas</v>
      </c>
      <c r="E289" s="183" t="str">
        <f>'3 priedo 1 lentele'!D289</f>
        <v>UAB „Ave vita“ klinika</v>
      </c>
      <c r="F289" s="183">
        <f>'3 priedo 1 lentele'!I289</f>
        <v>0</v>
      </c>
      <c r="G289" s="183">
        <f>'3 priedo 1 lentele'!J289</f>
        <v>0</v>
      </c>
      <c r="H289" s="183">
        <f>'3 priedo 1 lentele'!K289</f>
        <v>0</v>
      </c>
      <c r="I289" s="183" t="s">
        <v>2074</v>
      </c>
      <c r="J289" s="103">
        <f>'3 priedo 1 lentele'!O289</f>
        <v>65487.9</v>
      </c>
      <c r="K289" s="102">
        <f>'3 priedo 1 lentele'!P289</f>
        <v>53344.12</v>
      </c>
      <c r="L289" s="102">
        <f>'3 priedo 1 lentele'!Q289</f>
        <v>4706.83</v>
      </c>
      <c r="M289" s="102">
        <f>'3 priedo 1 lentele'!R289</f>
        <v>7436.95</v>
      </c>
      <c r="N289" s="323">
        <f>O289+P289+Q289</f>
        <v>65487.9</v>
      </c>
      <c r="O289" s="323">
        <v>55664.72</v>
      </c>
      <c r="P289" s="323">
        <v>2386.23</v>
      </c>
      <c r="Q289" s="323">
        <v>7436.95</v>
      </c>
      <c r="R289" s="327">
        <f t="shared" si="55"/>
        <v>0</v>
      </c>
      <c r="S289" s="326"/>
      <c r="T289" s="326"/>
      <c r="U289" s="326"/>
      <c r="V289" s="339"/>
    </row>
    <row r="290" spans="2:22" ht="72" x14ac:dyDescent="0.25">
      <c r="B290" s="183" t="str">
        <f>'3 priedo 1 lentele'!A290</f>
        <v>2.4.2.1.31</v>
      </c>
      <c r="C290" s="28" t="str">
        <f>'3 priedo 1 lentele'!B290</f>
        <v>R026609-270000-0031</v>
      </c>
      <c r="D290" s="28" t="str">
        <f>'3 priedo 1 lentele'!C290</f>
        <v>Pirminės asmens sveikatos priežiūros veiklos efektyvumo didinimas UAB „Ars medica“ aptarnaujamoje teritorijoje Kaune</v>
      </c>
      <c r="E290" s="28" t="str">
        <f>'3 priedo 1 lentele'!D290</f>
        <v>UAB „Ars medica“</v>
      </c>
      <c r="F290" s="28">
        <f>'3 priedo 1 lentele'!I290</f>
        <v>0</v>
      </c>
      <c r="G290" s="28">
        <f>'3 priedo 1 lentele'!J290</f>
        <v>0</v>
      </c>
      <c r="H290" s="28">
        <f>'3 priedo 1 lentele'!K290</f>
        <v>0</v>
      </c>
      <c r="I290" s="28" t="s">
        <v>2073</v>
      </c>
      <c r="J290" s="103">
        <f>'3 priedo 1 lentele'!O290</f>
        <v>56182.62</v>
      </c>
      <c r="K290" s="102">
        <f>'3 priedo 1 lentele'!P290</f>
        <v>47755.23</v>
      </c>
      <c r="L290" s="102">
        <f>'3 priedo 1 lentele'!Q290</f>
        <v>4213.6899999999996</v>
      </c>
      <c r="M290" s="102">
        <f>'3 priedo 1 lentele'!R290</f>
        <v>4213.7</v>
      </c>
      <c r="N290" s="323">
        <f>O290+P290+Q290</f>
        <v>56461.560000000005</v>
      </c>
      <c r="O290" s="323">
        <v>47992.33</v>
      </c>
      <c r="P290" s="323">
        <v>4234.6099999999997</v>
      </c>
      <c r="Q290" s="323">
        <v>4234.62</v>
      </c>
      <c r="R290" s="327">
        <f t="shared" si="55"/>
        <v>56182.62</v>
      </c>
      <c r="S290" s="326">
        <v>47755.23</v>
      </c>
      <c r="T290" s="326">
        <v>4213.6899999999996</v>
      </c>
      <c r="U290" s="326">
        <v>4213.7</v>
      </c>
      <c r="V290" s="339"/>
    </row>
    <row r="291" spans="2:22" ht="60" x14ac:dyDescent="0.25">
      <c r="B291" s="183" t="str">
        <f>'3 priedo 1 lentele'!A291</f>
        <v>2.4.2.1.32</v>
      </c>
      <c r="C291" s="28" t="str">
        <f>'3 priedo 1 lentele'!B291</f>
        <v>R026609-270000-0032</v>
      </c>
      <c r="D291" s="28" t="str">
        <f>'3 priedo 1 lentele'!C291</f>
        <v>UAB „Sveikatos ratas“ pirminės ambulatorinės asmens sveikatos priežiūros veiklos efektyvumo gerinimas</v>
      </c>
      <c r="E291" s="28" t="str">
        <f>'3 priedo 1 lentele'!D291</f>
        <v>UAB „Sveikatos ratas“</v>
      </c>
      <c r="F291" s="28">
        <f>'3 priedo 1 lentele'!I291</f>
        <v>0</v>
      </c>
      <c r="G291" s="28">
        <f>'3 priedo 1 lentele'!J291</f>
        <v>0</v>
      </c>
      <c r="H291" s="28">
        <f>'3 priedo 1 lentele'!K291</f>
        <v>0</v>
      </c>
      <c r="I291" s="28" t="s">
        <v>2073</v>
      </c>
      <c r="J291" s="103">
        <f>'3 priedo 1 lentele'!O291</f>
        <v>56427.469999999994</v>
      </c>
      <c r="K291" s="102">
        <f>'3 priedo 1 lentele'!P291</f>
        <v>47963.34</v>
      </c>
      <c r="L291" s="102">
        <f>'3 priedo 1 lentele'!Q291</f>
        <v>4232.0600000000004</v>
      </c>
      <c r="M291" s="102">
        <f>'3 priedo 1 lentele'!R291</f>
        <v>4232.07</v>
      </c>
      <c r="N291" s="327">
        <v>56427.469999999994</v>
      </c>
      <c r="O291" s="326">
        <v>47963.34</v>
      </c>
      <c r="P291" s="326">
        <v>4232.0600000000004</v>
      </c>
      <c r="Q291" s="326">
        <v>4232.07</v>
      </c>
      <c r="R291" s="327">
        <f>S291+T291+U291</f>
        <v>56397.23</v>
      </c>
      <c r="S291" s="326">
        <v>47937.64</v>
      </c>
      <c r="T291" s="326">
        <v>4229.79</v>
      </c>
      <c r="U291" s="326">
        <v>4229.8</v>
      </c>
      <c r="V291" s="339" t="s">
        <v>2281</v>
      </c>
    </row>
    <row r="292" spans="2:22" ht="72" x14ac:dyDescent="0.25">
      <c r="B292" s="183" t="str">
        <f>'3 priedo 1 lentele'!A292</f>
        <v>2.4.2.1.33</v>
      </c>
      <c r="C292" s="28" t="str">
        <f>'3 priedo 1 lentele'!B292</f>
        <v>R026609-270000-0033</v>
      </c>
      <c r="D292" s="28" t="str">
        <f>'3 priedo 1 lentele'!C292</f>
        <v>UAB ŠEIMOS MEDICINOS CENTRO „VIVAT VITA“ teikiamų paslaugų efektyvumo didinimas</v>
      </c>
      <c r="E292" s="28" t="str">
        <f>'3 priedo 1 lentele'!D292</f>
        <v>UAB ŠEIMOS MEDICINOS CENTRAS „VIVAT VITA“</v>
      </c>
      <c r="F292" s="28">
        <f>'3 priedo 1 lentele'!I292</f>
        <v>0</v>
      </c>
      <c r="G292" s="28">
        <f>'3 priedo 1 lentele'!J292</f>
        <v>0</v>
      </c>
      <c r="H292" s="28">
        <f>'3 priedo 1 lentele'!K292</f>
        <v>0</v>
      </c>
      <c r="I292" s="28" t="s">
        <v>2073</v>
      </c>
      <c r="J292" s="103">
        <f>'3 priedo 1 lentele'!O292</f>
        <v>39550.14</v>
      </c>
      <c r="K292" s="102">
        <f>'3 priedo 1 lentele'!P292</f>
        <v>33617.620000000003</v>
      </c>
      <c r="L292" s="102">
        <f>'3 priedo 1 lentele'!Q292</f>
        <v>2960.18</v>
      </c>
      <c r="M292" s="102">
        <f>'3 priedo 1 lentele'!R292</f>
        <v>2972.34</v>
      </c>
      <c r="N292" s="323">
        <f t="shared" ref="N292:N299" si="57">O292+P292+Q292</f>
        <v>39568.299999999996</v>
      </c>
      <c r="O292" s="323">
        <v>33633.06</v>
      </c>
      <c r="P292" s="323">
        <v>2961.54</v>
      </c>
      <c r="Q292" s="323">
        <v>2973.7</v>
      </c>
      <c r="R292" s="327">
        <f t="shared" ref="R292:R302" si="58">S292+T292+U292</f>
        <v>39550.14</v>
      </c>
      <c r="S292" s="326">
        <v>33617.620000000003</v>
      </c>
      <c r="T292" s="326">
        <v>2960.18</v>
      </c>
      <c r="U292" s="326">
        <v>2972.34</v>
      </c>
      <c r="V292" s="339" t="s">
        <v>2281</v>
      </c>
    </row>
    <row r="293" spans="2:22" ht="36" x14ac:dyDescent="0.25">
      <c r="B293" s="183" t="str">
        <f>'3 priedo 1 lentele'!A293</f>
        <v>2.4.2.1.34</v>
      </c>
      <c r="C293" s="28" t="str">
        <f>'3 priedo 1 lentele'!B293</f>
        <v>R026609-270000-0034</v>
      </c>
      <c r="D293" s="28" t="str">
        <f>'3 priedo 1 lentele'!C293</f>
        <v>UAB „Eikime kartu“ teikiamų paslaugų efektyvumo didinimas</v>
      </c>
      <c r="E293" s="28" t="str">
        <f>'3 priedo 1 lentele'!D293</f>
        <v>UAB „Eikime kartu“</v>
      </c>
      <c r="F293" s="28">
        <f>'3 priedo 1 lentele'!I293</f>
        <v>0</v>
      </c>
      <c r="G293" s="28">
        <f>'3 priedo 1 lentele'!J293</f>
        <v>0</v>
      </c>
      <c r="H293" s="28">
        <f>'3 priedo 1 lentele'!K293</f>
        <v>0</v>
      </c>
      <c r="I293" s="28" t="s">
        <v>2074</v>
      </c>
      <c r="J293" s="103">
        <f>'3 priedo 1 lentele'!O293</f>
        <v>39345.79</v>
      </c>
      <c r="K293" s="102">
        <f>'3 priedo 1 lentele'!P293</f>
        <v>33443.919999999998</v>
      </c>
      <c r="L293" s="102">
        <f>'3 priedo 1 lentele'!Q293</f>
        <v>2950.93</v>
      </c>
      <c r="M293" s="102">
        <f>'3 priedo 1 lentele'!R293</f>
        <v>2950.94</v>
      </c>
      <c r="N293" s="323">
        <f t="shared" si="57"/>
        <v>39375.810000000005</v>
      </c>
      <c r="O293" s="323">
        <v>33469.440000000002</v>
      </c>
      <c r="P293" s="323">
        <v>2925.41</v>
      </c>
      <c r="Q293" s="323">
        <v>2980.96</v>
      </c>
      <c r="R293" s="327">
        <f t="shared" si="58"/>
        <v>0</v>
      </c>
      <c r="S293" s="326"/>
      <c r="T293" s="326"/>
      <c r="U293" s="326"/>
      <c r="V293" s="339"/>
    </row>
    <row r="294" spans="2:22" ht="60" x14ac:dyDescent="0.25">
      <c r="B294" s="183" t="str">
        <f>'3 priedo 1 lentele'!A294</f>
        <v>2.4.2.1.35</v>
      </c>
      <c r="C294" s="28" t="str">
        <f>'3 priedo 1 lentele'!B294</f>
        <v>R026609-270000-0035</v>
      </c>
      <c r="D294" s="28" t="str">
        <f>'3 priedo 1 lentele'!C294</f>
        <v>UAB Panemunės šeimos sveikatos centro teikiamų paslaugų efektyvumo didinimas</v>
      </c>
      <c r="E294" s="28" t="str">
        <f>'3 priedo 1 lentele'!D294</f>
        <v>UAB Panemunės šeimos sveikatos centras</v>
      </c>
      <c r="F294" s="28">
        <f>'3 priedo 1 lentele'!I294</f>
        <v>0</v>
      </c>
      <c r="G294" s="28">
        <f>'3 priedo 1 lentele'!J294</f>
        <v>0</v>
      </c>
      <c r="H294" s="28">
        <f>'3 priedo 1 lentele'!K294</f>
        <v>0</v>
      </c>
      <c r="I294" s="28" t="s">
        <v>2073</v>
      </c>
      <c r="J294" s="103">
        <f>'3 priedo 1 lentele'!O294</f>
        <v>37493.300000000003</v>
      </c>
      <c r="K294" s="102">
        <f>'3 priedo 1 lentele'!P294</f>
        <v>31869.29</v>
      </c>
      <c r="L294" s="102">
        <f>'3 priedo 1 lentele'!Q294</f>
        <v>2812</v>
      </c>
      <c r="M294" s="102">
        <f>'3 priedo 1 lentele'!R294</f>
        <v>2812.01</v>
      </c>
      <c r="N294" s="323">
        <f t="shared" si="57"/>
        <v>37493.300000000003</v>
      </c>
      <c r="O294" s="323">
        <v>31869.31</v>
      </c>
      <c r="P294" s="323">
        <v>2811.98</v>
      </c>
      <c r="Q294" s="323">
        <v>2812.01</v>
      </c>
      <c r="R294" s="327">
        <f t="shared" si="58"/>
        <v>37492.300000000003</v>
      </c>
      <c r="S294" s="323">
        <v>31868.46</v>
      </c>
      <c r="T294" s="323">
        <v>2811.9</v>
      </c>
      <c r="U294" s="323">
        <v>2811.94</v>
      </c>
      <c r="V294" s="339" t="s">
        <v>2281</v>
      </c>
    </row>
    <row r="295" spans="2:22" ht="36" x14ac:dyDescent="0.25">
      <c r="B295" s="183" t="str">
        <f>'3 priedo 1 lentele'!A295</f>
        <v>2.4.2.1.36</v>
      </c>
      <c r="C295" s="28" t="str">
        <f>'3 priedo 1 lentele'!B295</f>
        <v>R026609-270000-0036</v>
      </c>
      <c r="D295" s="28" t="str">
        <f>'3 priedo 1 lentele'!C295</f>
        <v>UAB „Marių klinika“ teikiamų paslaugų efektyvumo didinimas</v>
      </c>
      <c r="E295" s="28" t="str">
        <f>'3 priedo 1 lentele'!D295</f>
        <v>UAB „Marių klinika“</v>
      </c>
      <c r="F295" s="28">
        <f>'3 priedo 1 lentele'!I295</f>
        <v>0</v>
      </c>
      <c r="G295" s="28">
        <f>'3 priedo 1 lentele'!J295</f>
        <v>0</v>
      </c>
      <c r="H295" s="28">
        <f>'3 priedo 1 lentele'!K295</f>
        <v>0</v>
      </c>
      <c r="I295" s="28" t="s">
        <v>2073</v>
      </c>
      <c r="J295" s="103">
        <f>'3 priedo 1 lentele'!O295</f>
        <v>31758.229999999996</v>
      </c>
      <c r="K295" s="102">
        <f>'3 priedo 1 lentele'!P295</f>
        <v>26981.19</v>
      </c>
      <c r="L295" s="102">
        <f>'3 priedo 1 lentele'!Q295</f>
        <v>2380.69</v>
      </c>
      <c r="M295" s="102">
        <f>'3 priedo 1 lentele'!R295</f>
        <v>2396.35</v>
      </c>
      <c r="N295" s="323">
        <f t="shared" si="57"/>
        <v>31758.23</v>
      </c>
      <c r="O295" s="323">
        <v>26994.5</v>
      </c>
      <c r="P295" s="323">
        <v>2367.38</v>
      </c>
      <c r="Q295" s="323">
        <v>2396.35</v>
      </c>
      <c r="R295" s="327">
        <f t="shared" si="58"/>
        <v>31758.23</v>
      </c>
      <c r="S295" s="323">
        <v>26994.5</v>
      </c>
      <c r="T295" s="323">
        <v>2367.38</v>
      </c>
      <c r="U295" s="323">
        <v>2396.35</v>
      </c>
      <c r="V295" s="339" t="s">
        <v>2280</v>
      </c>
    </row>
    <row r="296" spans="2:22" ht="48" x14ac:dyDescent="0.25">
      <c r="B296" s="183" t="str">
        <f>'3 priedo 1 lentele'!A296</f>
        <v>2.4.2.1.37</v>
      </c>
      <c r="C296" s="28" t="str">
        <f>'3 priedo 1 lentele'!B296</f>
        <v>R026609-270000-0038</v>
      </c>
      <c r="D296" s="28" t="str">
        <f>'3 priedo 1 lentele'!C296</f>
        <v>UAB Romainių šeimos klinikos Kauno mieste veiklos efektyvumo didinimas.</v>
      </c>
      <c r="E296" s="28" t="str">
        <f>'3 priedo 1 lentele'!D296</f>
        <v>UAB Romainių šeimos klinika</v>
      </c>
      <c r="F296" s="28">
        <f>'3 priedo 1 lentele'!I296</f>
        <v>0</v>
      </c>
      <c r="G296" s="28">
        <f>'3 priedo 1 lentele'!J296</f>
        <v>0</v>
      </c>
      <c r="H296" s="28">
        <f>'3 priedo 1 lentele'!K296</f>
        <v>0</v>
      </c>
      <c r="I296" s="28" t="s">
        <v>2073</v>
      </c>
      <c r="J296" s="103">
        <f>'3 priedo 1 lentele'!O296</f>
        <v>27579.489999999998</v>
      </c>
      <c r="K296" s="102">
        <f>'3 priedo 1 lentele'!P296</f>
        <v>23442.57</v>
      </c>
      <c r="L296" s="102">
        <f>'3 priedo 1 lentele'!Q296</f>
        <v>2068.46</v>
      </c>
      <c r="M296" s="102">
        <f>'3 priedo 1 lentele'!R296</f>
        <v>2068.46</v>
      </c>
      <c r="N296" s="323">
        <f t="shared" si="57"/>
        <v>27579.5</v>
      </c>
      <c r="O296" s="323">
        <v>23442.58</v>
      </c>
      <c r="P296" s="323">
        <v>2068.46</v>
      </c>
      <c r="Q296" s="323">
        <v>2068.46</v>
      </c>
      <c r="R296" s="327">
        <f t="shared" si="58"/>
        <v>27579.489999999998</v>
      </c>
      <c r="S296" s="323">
        <v>23442.57</v>
      </c>
      <c r="T296" s="323">
        <v>2068.46</v>
      </c>
      <c r="U296" s="323">
        <v>2068.46</v>
      </c>
      <c r="V296" s="339"/>
    </row>
    <row r="297" spans="2:22" ht="72" x14ac:dyDescent="0.25">
      <c r="B297" s="183" t="str">
        <f>'3 priedo 1 lentele'!A297</f>
        <v>2.4.2.1.38</v>
      </c>
      <c r="C297" s="28" t="str">
        <f>'3 priedo 1 lentele'!B297</f>
        <v>R026609-270000-0039</v>
      </c>
      <c r="D297" s="28" t="str">
        <f>'3 priedo 1 lentele'!C297</f>
        <v>V. Rožukienės Ąžuolyno šeimos sveikatos centro teikiamų paslaugų efektyvumo didinimas</v>
      </c>
      <c r="E297" s="28" t="str">
        <f>'3 priedo 1 lentele'!D297</f>
        <v>V. Rožukienės Ąžuolyno šeimos sveikatos centras</v>
      </c>
      <c r="F297" s="28">
        <f>'3 priedo 1 lentele'!I297</f>
        <v>0</v>
      </c>
      <c r="G297" s="28">
        <f>'3 priedo 1 lentele'!J297</f>
        <v>0</v>
      </c>
      <c r="H297" s="28">
        <f>'3 priedo 1 lentele'!K297</f>
        <v>0</v>
      </c>
      <c r="I297" s="28" t="s">
        <v>2073</v>
      </c>
      <c r="J297" s="103">
        <f>'3 priedo 1 lentele'!O297</f>
        <v>27528.7</v>
      </c>
      <c r="K297" s="102">
        <f>'3 priedo 1 lentele'!P297</f>
        <v>22451.34</v>
      </c>
      <c r="L297" s="102">
        <f>'3 priedo 1 lentele'!Q297</f>
        <v>1980.98</v>
      </c>
      <c r="M297" s="102">
        <f>'3 priedo 1 lentele'!R297</f>
        <v>3096.38</v>
      </c>
      <c r="N297" s="323">
        <f t="shared" si="57"/>
        <v>26878.35</v>
      </c>
      <c r="O297" s="323">
        <v>22846.6</v>
      </c>
      <c r="P297" s="323">
        <v>2015.86</v>
      </c>
      <c r="Q297" s="323">
        <v>2015.89</v>
      </c>
      <c r="R297" s="327">
        <f t="shared" si="58"/>
        <v>27528.7</v>
      </c>
      <c r="S297" s="326">
        <v>22451.34</v>
      </c>
      <c r="T297" s="326">
        <v>1980.98</v>
      </c>
      <c r="U297" s="326">
        <v>3096.38</v>
      </c>
      <c r="V297" s="339" t="s">
        <v>2281</v>
      </c>
    </row>
    <row r="298" spans="2:22" ht="60" x14ac:dyDescent="0.25">
      <c r="B298" s="183" t="str">
        <f>'3 priedo 1 lentele'!A298</f>
        <v>2.4.2.1.39</v>
      </c>
      <c r="C298" s="28" t="str">
        <f>'3 priedo 1 lentele'!B298</f>
        <v>R026609-270000-0040</v>
      </c>
      <c r="D298" s="28" t="str">
        <f>'3 priedo 1 lentele'!C298</f>
        <v>Pirminės asmens sveikatos priežiūros veiklos efektyvumo didinimas UAB „Rasos klinika“</v>
      </c>
      <c r="E298" s="28" t="str">
        <f>'3 priedo 1 lentele'!D298</f>
        <v>UAB „Rasos klinika“</v>
      </c>
      <c r="F298" s="28">
        <f>'3 priedo 1 lentele'!I298</f>
        <v>0</v>
      </c>
      <c r="G298" s="28">
        <f>'3 priedo 1 lentele'!J298</f>
        <v>0</v>
      </c>
      <c r="H298" s="28">
        <f>'3 priedo 1 lentele'!K298</f>
        <v>0</v>
      </c>
      <c r="I298" s="28" t="s">
        <v>2073</v>
      </c>
      <c r="J298" s="103">
        <f>'3 priedo 1 lentele'!O298</f>
        <v>14149.49</v>
      </c>
      <c r="K298" s="102">
        <f>'3 priedo 1 lentele'!P298</f>
        <v>12027.07</v>
      </c>
      <c r="L298" s="102">
        <f>'3 priedo 1 lentele'!Q298</f>
        <v>1061.2</v>
      </c>
      <c r="M298" s="102">
        <f>'3 priedo 1 lentele'!R298</f>
        <v>1061.22</v>
      </c>
      <c r="N298" s="323">
        <f t="shared" si="57"/>
        <v>14149.49</v>
      </c>
      <c r="O298" s="323">
        <v>12027.07</v>
      </c>
      <c r="P298" s="323">
        <v>1061.2</v>
      </c>
      <c r="Q298" s="323">
        <v>1061.22</v>
      </c>
      <c r="R298" s="327">
        <f t="shared" si="58"/>
        <v>14149.49</v>
      </c>
      <c r="S298" s="326">
        <v>12027.07</v>
      </c>
      <c r="T298" s="326">
        <v>1061.2</v>
      </c>
      <c r="U298" s="326">
        <v>1061.22</v>
      </c>
      <c r="V298" s="339"/>
    </row>
    <row r="299" spans="2:22" ht="60" x14ac:dyDescent="0.25">
      <c r="B299" s="183" t="str">
        <f>'3 priedo 1 lentele'!A299</f>
        <v>2.4.2.1.40</v>
      </c>
      <c r="C299" s="28" t="str">
        <f>'3 priedo 1 lentele'!B299</f>
        <v>R026609-270000-0041</v>
      </c>
      <c r="D299" s="28" t="str">
        <f>'3 priedo 1 lentele'!C299</f>
        <v>V. Šimkaus šeimos medicinos centro teikiamų paslaugų efektyvumo didinimas</v>
      </c>
      <c r="E299" s="28" t="str">
        <f>'3 priedo 1 lentele'!D299</f>
        <v>Vytauto Šimkaus šeimos medicinos centras</v>
      </c>
      <c r="F299" s="28">
        <f>'3 priedo 1 lentele'!I299</f>
        <v>0</v>
      </c>
      <c r="G299" s="28">
        <f>'3 priedo 1 lentele'!J299</f>
        <v>0</v>
      </c>
      <c r="H299" s="28">
        <f>'3 priedo 1 lentele'!K299</f>
        <v>0</v>
      </c>
      <c r="I299" s="28" t="s">
        <v>2073</v>
      </c>
      <c r="J299" s="103">
        <f>'3 priedo 1 lentele'!O299</f>
        <v>11544.88</v>
      </c>
      <c r="K299" s="102">
        <f>'3 priedo 1 lentele'!P299</f>
        <v>9389.7999999999993</v>
      </c>
      <c r="L299" s="102">
        <f>'3 priedo 1 lentele'!Q299</f>
        <v>828.51</v>
      </c>
      <c r="M299" s="102">
        <f>'3 priedo 1 lentele'!R299</f>
        <v>1326.57</v>
      </c>
      <c r="N299" s="323">
        <f t="shared" si="57"/>
        <v>11046.84</v>
      </c>
      <c r="O299" s="323">
        <v>9389.81</v>
      </c>
      <c r="P299" s="323">
        <v>828.5</v>
      </c>
      <c r="Q299" s="323">
        <v>828.53</v>
      </c>
      <c r="R299" s="327">
        <f t="shared" si="58"/>
        <v>11046.33</v>
      </c>
      <c r="S299" s="323">
        <v>9389.3799999999992</v>
      </c>
      <c r="T299" s="323">
        <v>828.46</v>
      </c>
      <c r="U299" s="323">
        <v>828.49</v>
      </c>
      <c r="V299" s="339" t="s">
        <v>2281</v>
      </c>
    </row>
    <row r="300" spans="2:22" ht="60" x14ac:dyDescent="0.25">
      <c r="B300" s="183" t="str">
        <f>'3 priedo 1 lentele'!A300</f>
        <v>2.4.2.1.41</v>
      </c>
      <c r="C300" s="28" t="str">
        <f>'3 priedo 1 lentele'!B300</f>
        <v>R026609-270000-0042</v>
      </c>
      <c r="D300" s="28" t="str">
        <f>'3 priedo 1 lentele'!C300</f>
        <v>Pirminės asmens sveikatos priežiūros veiklos efektyvumo didinimas  D.Vaikšnienės šeimos klinikoje</v>
      </c>
      <c r="E300" s="28" t="str">
        <f>'3 priedo 1 lentele'!D300</f>
        <v>D.Vaikšnienės šeimos klinika</v>
      </c>
      <c r="F300" s="28">
        <f>'3 priedo 1 lentele'!I300</f>
        <v>0</v>
      </c>
      <c r="G300" s="28">
        <f>'3 priedo 1 lentele'!J300</f>
        <v>0</v>
      </c>
      <c r="H300" s="28">
        <f>'3 priedo 1 lentele'!K300</f>
        <v>0</v>
      </c>
      <c r="I300" s="28" t="s">
        <v>2073</v>
      </c>
      <c r="J300" s="103">
        <f>'3 priedo 1 lentele'!O300</f>
        <v>10433.119999999999</v>
      </c>
      <c r="K300" s="102">
        <f>'3 priedo 1 lentele'!P300</f>
        <v>8868.15</v>
      </c>
      <c r="L300" s="102">
        <f>'3 priedo 1 lentele'!Q300</f>
        <v>782.48</v>
      </c>
      <c r="M300" s="102">
        <f>'3 priedo 1 lentele'!R300</f>
        <v>782.49</v>
      </c>
      <c r="N300" s="327">
        <v>10433.119999999999</v>
      </c>
      <c r="O300" s="326">
        <v>8868.15</v>
      </c>
      <c r="P300" s="326">
        <v>782.48</v>
      </c>
      <c r="Q300" s="326">
        <v>782.49</v>
      </c>
      <c r="R300" s="327">
        <f t="shared" si="58"/>
        <v>10433.119999999999</v>
      </c>
      <c r="S300" s="326">
        <v>8868.15</v>
      </c>
      <c r="T300" s="326">
        <v>782.48</v>
      </c>
      <c r="U300" s="326">
        <v>782.49</v>
      </c>
      <c r="V300" s="339"/>
    </row>
    <row r="301" spans="2:22" ht="60" x14ac:dyDescent="0.25">
      <c r="B301" s="183" t="str">
        <f>'3 priedo 1 lentele'!A301</f>
        <v>2.4.2.1.42</v>
      </c>
      <c r="C301" s="28" t="str">
        <f>'3 priedo 1 lentele'!B301</f>
        <v>R026609-270000-0043</v>
      </c>
      <c r="D301" s="28" t="str">
        <f>'3 priedo 1 lentele'!C301</f>
        <v xml:space="preserve">Priklausomybės nuo opioidų pakaitinio gydymo kabinetų įrengimas UAB Baltijos psichikos sveikatos centre </v>
      </c>
      <c r="E301" s="28" t="str">
        <f>'3 priedo 1 lentele'!D301</f>
        <v>UAB Baltijos psichikos sveikatos centras</v>
      </c>
      <c r="F301" s="28">
        <f>'3 priedo 1 lentele'!I301</f>
        <v>0</v>
      </c>
      <c r="G301" s="28">
        <f>'3 priedo 1 lentele'!J301</f>
        <v>0</v>
      </c>
      <c r="H301" s="28">
        <f>'3 priedo 1 lentele'!K301</f>
        <v>0</v>
      </c>
      <c r="I301" s="28" t="s">
        <v>2073</v>
      </c>
      <c r="J301" s="103">
        <f>'3 priedo 1 lentele'!O301</f>
        <v>4735.45</v>
      </c>
      <c r="K301" s="102">
        <f>'3 priedo 1 lentele'!P301</f>
        <v>4025.13</v>
      </c>
      <c r="L301" s="102">
        <f>'3 priedo 1 lentele'!Q301</f>
        <v>355.15</v>
      </c>
      <c r="M301" s="102">
        <f>'3 priedo 1 lentele'!R301</f>
        <v>355.17</v>
      </c>
      <c r="N301" s="327">
        <f>O301+P301+Q301</f>
        <v>4735.45</v>
      </c>
      <c r="O301" s="328">
        <v>4025.13</v>
      </c>
      <c r="P301" s="329">
        <v>355.15</v>
      </c>
      <c r="Q301" s="326">
        <v>355.17</v>
      </c>
      <c r="R301" s="327">
        <f t="shared" si="58"/>
        <v>4735.45</v>
      </c>
      <c r="S301" s="328">
        <v>4025.13</v>
      </c>
      <c r="T301" s="329">
        <v>355.15</v>
      </c>
      <c r="U301" s="326">
        <v>355.17</v>
      </c>
      <c r="V301" s="339"/>
    </row>
    <row r="302" spans="2:22" ht="84" x14ac:dyDescent="0.25">
      <c r="B302" s="183" t="str">
        <f>'3 priedo 1 lentele'!A302</f>
        <v>2.4.2.1.43</v>
      </c>
      <c r="C302" s="28" t="str">
        <f>'3 priedo 1 lentele'!B302</f>
        <v>R026609-270000-0044</v>
      </c>
      <c r="D302" s="28" t="str">
        <f>'3 priedo 1 lentele'!C302</f>
        <v>Pirminės asmens sveikatos priežiūros veiklos efektyvumo didinimas Kauno klinikose</v>
      </c>
      <c r="E302" s="28" t="str">
        <f>'3 priedo 1 lentele'!D302</f>
        <v>Lietuvos sveikatos mokslų universiteto ligoninė Kauno klinikos</v>
      </c>
      <c r="F302" s="28">
        <f>'3 priedo 1 lentele'!I302</f>
        <v>0</v>
      </c>
      <c r="G302" s="28">
        <f>'3 priedo 1 lentele'!J302</f>
        <v>0</v>
      </c>
      <c r="H302" s="28">
        <f>'3 priedo 1 lentele'!K302</f>
        <v>0</v>
      </c>
      <c r="I302" s="28" t="s">
        <v>2074</v>
      </c>
      <c r="J302" s="103">
        <f>'3 priedo 1 lentele'!O302</f>
        <v>127288.53</v>
      </c>
      <c r="K302" s="102">
        <f>'3 priedo 1 lentele'!P302</f>
        <v>108195.24</v>
      </c>
      <c r="L302" s="102">
        <f>'3 priedo 1 lentele'!Q302</f>
        <v>9546.64</v>
      </c>
      <c r="M302" s="102">
        <f>'3 priedo 1 lentele'!R302</f>
        <v>9546.65</v>
      </c>
      <c r="N302" s="327">
        <v>127288.53</v>
      </c>
      <c r="O302" s="326">
        <v>108195.24</v>
      </c>
      <c r="P302" s="326">
        <v>9546.64</v>
      </c>
      <c r="Q302" s="326">
        <v>9546.65</v>
      </c>
      <c r="R302" s="327">
        <f t="shared" si="58"/>
        <v>0</v>
      </c>
      <c r="S302" s="326"/>
      <c r="T302" s="326"/>
      <c r="U302" s="326"/>
      <c r="V302" s="339"/>
    </row>
    <row r="303" spans="2:22" ht="24" x14ac:dyDescent="0.25">
      <c r="B303" s="244" t="str">
        <f>'3 priedo 1 lentele'!A303</f>
        <v>2.4.2.2.</v>
      </c>
      <c r="C303" s="244">
        <f>'3 priedo 1 lentele'!B303</f>
        <v>0</v>
      </c>
      <c r="D303" s="244" t="str">
        <f>'3 priedo 1 lentele'!C303</f>
        <v xml:space="preserve">Priemonė: E- sveikatos paslaugų plėtra </v>
      </c>
      <c r="E303" s="244">
        <f>'3 priedo 1 lentele'!D303</f>
        <v>0</v>
      </c>
      <c r="F303" s="244">
        <f>'3 priedo 1 lentele'!I303</f>
        <v>0</v>
      </c>
      <c r="G303" s="244">
        <f>'3 priedo 1 lentele'!J303</f>
        <v>0</v>
      </c>
      <c r="H303" s="244">
        <f>'3 priedo 1 lentele'!K303</f>
        <v>0</v>
      </c>
      <c r="I303" s="244"/>
      <c r="J303" s="256">
        <f>'3 priedo 1 lentele'!O303</f>
        <v>0</v>
      </c>
      <c r="K303" s="256">
        <f>'3 priedo 1 lentele'!P303</f>
        <v>0</v>
      </c>
      <c r="L303" s="256">
        <f>'3 priedo 1 lentele'!Q303</f>
        <v>0</v>
      </c>
      <c r="M303" s="256">
        <f>'3 priedo 1 lentele'!R303</f>
        <v>0</v>
      </c>
      <c r="N303" s="356"/>
      <c r="O303" s="356"/>
      <c r="P303" s="356"/>
      <c r="Q303" s="356"/>
      <c r="R303" s="356"/>
      <c r="S303" s="356"/>
      <c r="T303" s="356"/>
      <c r="U303" s="356"/>
      <c r="V303" s="321"/>
    </row>
    <row r="304" spans="2:22" ht="48" x14ac:dyDescent="0.25">
      <c r="B304" s="244" t="str">
        <f>'3 priedo 1 lentele'!A304</f>
        <v>2.4.2.3.</v>
      </c>
      <c r="C304" s="244">
        <f>'3 priedo 1 lentele'!B304</f>
        <v>0</v>
      </c>
      <c r="D304" s="244" t="str">
        <f>'3 priedo 1 lentele'!C304</f>
        <v>Priemonė: Ligų prevencijos, sveikatos priežiūros programų plėtra</v>
      </c>
      <c r="E304" s="244">
        <f>'3 priedo 1 lentele'!D304</f>
        <v>0</v>
      </c>
      <c r="F304" s="244">
        <f>'3 priedo 1 lentele'!I304</f>
        <v>0</v>
      </c>
      <c r="G304" s="244">
        <f>'3 priedo 1 lentele'!J304</f>
        <v>0</v>
      </c>
      <c r="H304" s="244">
        <f>'3 priedo 1 lentele'!K304</f>
        <v>0</v>
      </c>
      <c r="I304" s="244"/>
      <c r="J304" s="249">
        <f>'3 priedo 1 lentele'!O304</f>
        <v>175868.27000000002</v>
      </c>
      <c r="K304" s="249">
        <f>'3 priedo 1 lentele'!P304</f>
        <v>149488</v>
      </c>
      <c r="L304" s="249">
        <f>'3 priedo 1 lentele'!Q304</f>
        <v>13190.079999999998</v>
      </c>
      <c r="M304" s="249">
        <f>'3 priedo 1 lentele'!R304</f>
        <v>13190.189999999999</v>
      </c>
      <c r="N304" s="315">
        <f>SUM(N305:N311)</f>
        <v>175621.80000000002</v>
      </c>
      <c r="O304" s="315">
        <f t="shared" ref="O304:V304" si="59">SUM(O305:O311)</f>
        <v>150068</v>
      </c>
      <c r="P304" s="315">
        <f t="shared" si="59"/>
        <v>12018.970000000001</v>
      </c>
      <c r="Q304" s="315">
        <f t="shared" si="59"/>
        <v>13534.829999999998</v>
      </c>
      <c r="R304" s="315">
        <f t="shared" si="59"/>
        <v>0</v>
      </c>
      <c r="S304" s="315">
        <f t="shared" si="59"/>
        <v>0</v>
      </c>
      <c r="T304" s="315">
        <f t="shared" si="59"/>
        <v>0</v>
      </c>
      <c r="U304" s="315">
        <f t="shared" si="59"/>
        <v>0</v>
      </c>
      <c r="V304" s="315">
        <f t="shared" si="59"/>
        <v>0</v>
      </c>
    </row>
    <row r="305" spans="2:22" ht="60" x14ac:dyDescent="0.25">
      <c r="B305" s="183" t="str">
        <f>'3 priedo 1 lentele'!A305</f>
        <v>2.4.2.3.1</v>
      </c>
      <c r="C305" s="23" t="str">
        <f>'3 priedo 1 lentele'!B305</f>
        <v>R026615-470000-0001</v>
      </c>
      <c r="D305" s="23" t="str">
        <f>'3 priedo 1 lentele'!C305</f>
        <v>Ambulatorinių sveikatos priežiūros paslaugų prieinamumo tuberkulioze sergantiems asmenims gerinimas Prienų rajone</v>
      </c>
      <c r="E305" s="23" t="str">
        <f>'3 priedo 1 lentele'!D305</f>
        <v>PRSA</v>
      </c>
      <c r="F305" s="23">
        <f>'3 priedo 1 lentele'!I305</f>
        <v>0</v>
      </c>
      <c r="G305" s="23">
        <f>'3 priedo 1 lentele'!J305</f>
        <v>0</v>
      </c>
      <c r="H305" s="23">
        <f>'3 priedo 1 lentele'!K305</f>
        <v>0</v>
      </c>
      <c r="I305" s="23" t="s">
        <v>2074</v>
      </c>
      <c r="J305" s="104">
        <f>'3 priedo 1 lentele'!O305</f>
        <v>10224.710000000001</v>
      </c>
      <c r="K305" s="140">
        <f>'3 priedo 1 lentele'!P305</f>
        <v>8691</v>
      </c>
      <c r="L305" s="95">
        <f>'3 priedo 1 lentele'!Q305</f>
        <v>766.85</v>
      </c>
      <c r="M305" s="95">
        <f>'3 priedo 1 lentele'!R305</f>
        <v>766.86</v>
      </c>
      <c r="N305" s="328">
        <f>O305+P305+Q305</f>
        <v>10231.200000000001</v>
      </c>
      <c r="O305" s="371">
        <v>8696.52</v>
      </c>
      <c r="P305" s="357">
        <v>761.33</v>
      </c>
      <c r="Q305" s="357">
        <v>773.35</v>
      </c>
      <c r="R305" s="328"/>
      <c r="S305" s="371"/>
      <c r="T305" s="357"/>
      <c r="U305" s="357"/>
      <c r="V305" s="316"/>
    </row>
    <row r="306" spans="2:22" ht="84" x14ac:dyDescent="0.25">
      <c r="B306" s="183" t="str">
        <f>'3 priedo 1 lentele'!A306</f>
        <v>2.4.2.3.2</v>
      </c>
      <c r="C306" s="23" t="str">
        <f>'3 priedo 1 lentele'!B306</f>
        <v>R026615-470000-0002</v>
      </c>
      <c r="D306" s="23" t="str">
        <f>'3 priedo 1 lentele'!C306</f>
        <v>Priemonių, gerinančių ambulatorinių sveikatos priežiūros paslaugų prieinamumą tuberkulioze sergantiems asmenims, įgyvendinimas Kaišiadorių rajone</v>
      </c>
      <c r="E306" s="23" t="str">
        <f>'3 priedo 1 lentele'!D306</f>
        <v>VšĮ Kaišiadorių pirminės sveikatos priežiūros centras</v>
      </c>
      <c r="F306" s="23">
        <f>'3 priedo 1 lentele'!I306</f>
        <v>0</v>
      </c>
      <c r="G306" s="23">
        <f>'3 priedo 1 lentele'!J306</f>
        <v>0</v>
      </c>
      <c r="H306" s="23">
        <f>'3 priedo 1 lentele'!K306</f>
        <v>0</v>
      </c>
      <c r="I306" s="23" t="s">
        <v>2074</v>
      </c>
      <c r="J306" s="104">
        <f>'3 priedo 1 lentele'!O306</f>
        <v>10224.720000000001</v>
      </c>
      <c r="K306" s="140">
        <f>'3 priedo 1 lentele'!P306</f>
        <v>8691</v>
      </c>
      <c r="L306" s="95">
        <f>'3 priedo 1 lentele'!Q306</f>
        <v>766.85</v>
      </c>
      <c r="M306" s="95">
        <f>'3 priedo 1 lentele'!R306</f>
        <v>766.87</v>
      </c>
      <c r="N306" s="328">
        <f>O306+P306+Q306</f>
        <v>9585.67</v>
      </c>
      <c r="O306" s="371">
        <v>8691</v>
      </c>
      <c r="P306" s="357">
        <v>175.74</v>
      </c>
      <c r="Q306" s="357">
        <v>718.93</v>
      </c>
      <c r="R306" s="328"/>
      <c r="S306" s="371"/>
      <c r="T306" s="357"/>
      <c r="U306" s="357"/>
      <c r="V306" s="316"/>
    </row>
    <row r="307" spans="2:22" ht="60" x14ac:dyDescent="0.25">
      <c r="B307" s="183" t="str">
        <f>'3 priedo 1 lentele'!A307</f>
        <v>2.4.2.3.3</v>
      </c>
      <c r="C307" s="23" t="str">
        <f>'3 priedo 1 lentele'!B307</f>
        <v>R026615-470000-0003</v>
      </c>
      <c r="D307" s="23" t="str">
        <f>'3 priedo 1 lentele'!C307</f>
        <v>Paslaugų prieinamumo gerinimas tuberkulioze sergantiems asmenims Raseinių rajone</v>
      </c>
      <c r="E307" s="23" t="str">
        <f>'3 priedo 1 lentele'!D307</f>
        <v>VšĮ Raseinių pirminės sveikatos priežiūros centras</v>
      </c>
      <c r="F307" s="23">
        <f>'3 priedo 1 lentele'!I307</f>
        <v>0</v>
      </c>
      <c r="G307" s="23">
        <f>'3 priedo 1 lentele'!J307</f>
        <v>0</v>
      </c>
      <c r="H307" s="23">
        <f>'3 priedo 1 lentele'!K307</f>
        <v>0</v>
      </c>
      <c r="I307" s="23" t="s">
        <v>2074</v>
      </c>
      <c r="J307" s="104">
        <f>'3 priedo 1 lentele'!O307</f>
        <v>17041.18</v>
      </c>
      <c r="K307" s="140">
        <f>'3 priedo 1 lentele'!P307</f>
        <v>14485</v>
      </c>
      <c r="L307" s="95">
        <f>'3 priedo 1 lentele'!Q307</f>
        <v>1278.08</v>
      </c>
      <c r="M307" s="140">
        <f>'3 priedo 1 lentele'!R307</f>
        <v>1278.0999999999999</v>
      </c>
      <c r="N307" s="328">
        <f>O307+P307+Q307</f>
        <v>17041.34</v>
      </c>
      <c r="O307" s="371">
        <v>14731.44</v>
      </c>
      <c r="P307" s="357">
        <v>1031.6400000000001</v>
      </c>
      <c r="Q307" s="357">
        <v>1278.26</v>
      </c>
      <c r="R307" s="328"/>
      <c r="S307" s="371"/>
      <c r="T307" s="357"/>
      <c r="U307" s="371"/>
      <c r="V307" s="316"/>
    </row>
    <row r="308" spans="2:22" ht="72" x14ac:dyDescent="0.25">
      <c r="B308" s="183" t="str">
        <f>'3 priedo 1 lentele'!A308</f>
        <v>2.4.2.3.4</v>
      </c>
      <c r="C308" s="23" t="str">
        <f>'3 priedo 1 lentele'!B308</f>
        <v>R026615-470000-0004</v>
      </c>
      <c r="D308" s="23" t="str">
        <f>'3 priedo 1 lentele'!C308</f>
        <v>Ambulatorinių sveikatos priežiūros paslaugų prieinamumo gerinimas Jonavos rajone tuberkulioze sergantiems asmenims</v>
      </c>
      <c r="E308" s="23" t="str">
        <f>'3 priedo 1 lentele'!D308</f>
        <v>JRSA</v>
      </c>
      <c r="F308" s="23">
        <f>'3 priedo 1 lentele'!I308</f>
        <v>0</v>
      </c>
      <c r="G308" s="23">
        <f>'3 priedo 1 lentele'!J308</f>
        <v>0</v>
      </c>
      <c r="H308" s="23">
        <f>'3 priedo 1 lentele'!K308</f>
        <v>0</v>
      </c>
      <c r="I308" s="23" t="s">
        <v>2074</v>
      </c>
      <c r="J308" s="104">
        <f>'3 priedo 1 lentele'!O308</f>
        <v>23630.59</v>
      </c>
      <c r="K308" s="140">
        <f>'3 priedo 1 lentele'!P308</f>
        <v>20086</v>
      </c>
      <c r="L308" s="95">
        <f>'3 priedo 1 lentele'!Q308</f>
        <v>1772.29</v>
      </c>
      <c r="M308" s="140">
        <f>'3 priedo 1 lentele'!R308</f>
        <v>1772.3</v>
      </c>
      <c r="N308" s="328">
        <v>23630.59</v>
      </c>
      <c r="O308" s="371">
        <v>20086</v>
      </c>
      <c r="P308" s="357">
        <v>1772.29</v>
      </c>
      <c r="Q308" s="371">
        <v>1772.3</v>
      </c>
      <c r="R308" s="328"/>
      <c r="S308" s="371"/>
      <c r="T308" s="357"/>
      <c r="U308" s="371"/>
      <c r="V308" s="316"/>
    </row>
    <row r="309" spans="2:22" ht="84" x14ac:dyDescent="0.25">
      <c r="B309" s="183" t="str">
        <f>'3 priedo 1 lentele'!A309</f>
        <v>2.4.2.3.5</v>
      </c>
      <c r="C309" s="23" t="str">
        <f>'3 priedo 1 lentele'!B309</f>
        <v>R026615-470000-0005</v>
      </c>
      <c r="D309" s="23" t="str">
        <f>'3 priedo 1 lentele'!C309</f>
        <v>Priemonių, gerinančių ambulatorinių sveikatos priežiūros paslaugų prieinamumą tuberkulioze sergantiems asmenims, įgyvendinimas Kauno mieste</v>
      </c>
      <c r="E309" s="23" t="str">
        <f>'3 priedo 1 lentele'!D309</f>
        <v>KMSA</v>
      </c>
      <c r="F309" s="23">
        <f>'3 priedo 1 lentele'!I309</f>
        <v>0</v>
      </c>
      <c r="G309" s="23">
        <f>'3 priedo 1 lentele'!J309</f>
        <v>0</v>
      </c>
      <c r="H309" s="23">
        <f>'3 priedo 1 lentele'!K309</f>
        <v>0</v>
      </c>
      <c r="I309" s="23" t="s">
        <v>2074</v>
      </c>
      <c r="J309" s="104">
        <f>'3 priedo 1 lentele'!O309</f>
        <v>69302.36</v>
      </c>
      <c r="K309" s="140">
        <f>'3 priedo 1 lentele'!P309</f>
        <v>58907</v>
      </c>
      <c r="L309" s="95">
        <f>'3 priedo 1 lentele'!Q309</f>
        <v>5197.67</v>
      </c>
      <c r="M309" s="140">
        <f>'3 priedo 1 lentele'!R309</f>
        <v>5197.6899999999996</v>
      </c>
      <c r="N309" s="328">
        <v>69302.36</v>
      </c>
      <c r="O309" s="371">
        <v>58907</v>
      </c>
      <c r="P309" s="357">
        <v>5197.67</v>
      </c>
      <c r="Q309" s="371">
        <v>5197.6899999999996</v>
      </c>
      <c r="R309" s="328"/>
      <c r="S309" s="371"/>
      <c r="T309" s="357"/>
      <c r="U309" s="371"/>
      <c r="V309" s="316"/>
    </row>
    <row r="310" spans="2:22" ht="72" x14ac:dyDescent="0.25">
      <c r="B310" s="183" t="str">
        <f>'3 priedo 1 lentele'!A310</f>
        <v>2.4.2.3.6</v>
      </c>
      <c r="C310" s="23" t="str">
        <f>'3 priedo 1 lentele'!B310</f>
        <v>R026615-470000-0006</v>
      </c>
      <c r="D310" s="23" t="str">
        <f>'3 priedo 1 lentele'!C310</f>
        <v>Tiesiogiai stebimo gydymo kurso tuberkulioze sergančių Kauno rajono gyventojų tęstinio gydymo užtikrinimas</v>
      </c>
      <c r="E310" s="23" t="str">
        <f>'3 priedo 1 lentele'!D310</f>
        <v>VšĮ Garliavos pirminės sveikatos priežiūros centras</v>
      </c>
      <c r="F310" s="23">
        <f>'3 priedo 1 lentele'!I310</f>
        <v>0</v>
      </c>
      <c r="G310" s="23">
        <f>'3 priedo 1 lentele'!J310</f>
        <v>0</v>
      </c>
      <c r="H310" s="23">
        <f>'3 priedo 1 lentele'!K310</f>
        <v>0</v>
      </c>
      <c r="I310" s="23" t="s">
        <v>2074</v>
      </c>
      <c r="J310" s="104">
        <f>'3 priedo 1 lentele'!O310</f>
        <v>24312.95</v>
      </c>
      <c r="K310" s="140">
        <f>'3 priedo 1 lentele'!P310</f>
        <v>20666</v>
      </c>
      <c r="L310" s="95">
        <f>'3 priedo 1 lentele'!Q310</f>
        <v>1823.47</v>
      </c>
      <c r="M310" s="140">
        <f>'3 priedo 1 lentele'!R310</f>
        <v>1823.48</v>
      </c>
      <c r="N310" s="328">
        <f>O310+P310+Q310</f>
        <v>24698.880000000001</v>
      </c>
      <c r="O310" s="357">
        <v>20994.04</v>
      </c>
      <c r="P310" s="357">
        <v>1495.43</v>
      </c>
      <c r="Q310" s="357">
        <v>2209.41</v>
      </c>
      <c r="R310" s="328"/>
      <c r="S310" s="371"/>
      <c r="T310" s="357"/>
      <c r="U310" s="371"/>
      <c r="V310" s="316"/>
    </row>
    <row r="311" spans="2:22" ht="72" x14ac:dyDescent="0.25">
      <c r="B311" s="183" t="str">
        <f>'3 priedo 1 lentele'!A311</f>
        <v>2.4.2.3.7</v>
      </c>
      <c r="C311" s="23" t="str">
        <f>'3 priedo 1 lentele'!B311</f>
        <v>R026615-470000-0007</v>
      </c>
      <c r="D311" s="23" t="str">
        <f>'3 priedo 1 lentele'!C311</f>
        <v>Priemonių, gerinančių ambulatorinių sveikatos priežiūros paslaugų prieinamumą tuberkulioze sergantiems asmenims, įgyvendinimas Kėdainių r.</v>
      </c>
      <c r="E311" s="23" t="str">
        <f>'3 priedo 1 lentele'!D311</f>
        <v>Kėdainių pirminės sveikatos priežiūros centras</v>
      </c>
      <c r="F311" s="23">
        <f>'3 priedo 1 lentele'!I311</f>
        <v>0</v>
      </c>
      <c r="G311" s="23">
        <f>'3 priedo 1 lentele'!J311</f>
        <v>0</v>
      </c>
      <c r="H311" s="23">
        <f>'3 priedo 1 lentele'!K311</f>
        <v>0</v>
      </c>
      <c r="I311" s="23" t="s">
        <v>2074</v>
      </c>
      <c r="J311" s="104">
        <f>'3 priedo 1 lentele'!O311</f>
        <v>21131.759999999998</v>
      </c>
      <c r="K311" s="140">
        <f>'3 priedo 1 lentele'!P311</f>
        <v>17962</v>
      </c>
      <c r="L311" s="95">
        <f>'3 priedo 1 lentele'!Q311</f>
        <v>1584.87</v>
      </c>
      <c r="M311" s="140">
        <f>'3 priedo 1 lentele'!R311</f>
        <v>1584.89</v>
      </c>
      <c r="N311" s="328">
        <v>21131.759999999998</v>
      </c>
      <c r="O311" s="371">
        <v>17962</v>
      </c>
      <c r="P311" s="357">
        <v>1584.87</v>
      </c>
      <c r="Q311" s="371">
        <v>1584.89</v>
      </c>
      <c r="R311" s="328"/>
      <c r="S311" s="371"/>
      <c r="T311" s="357"/>
      <c r="U311" s="371"/>
      <c r="V311" s="316"/>
    </row>
    <row r="312" spans="2:22" ht="96" x14ac:dyDescent="0.25">
      <c r="B312" s="223" t="str">
        <f>'3 priedo 1 lentele'!A312</f>
        <v>2.5</v>
      </c>
      <c r="C312" s="223">
        <f>'3 priedo 1 lentele'!B312</f>
        <v>0</v>
      </c>
      <c r="D312" s="223" t="str">
        <f>'3 priedo 1 lentele'!C312</f>
        <v>Tikslas: Plėtoti socialinę infrastruktūrą ir bendruomenines iniciatyvas, skirtas gyventojų gyvenimo kokybės ir gyvenamosios aplinkos gerinimui</v>
      </c>
      <c r="E312" s="223">
        <f>'3 priedo 1 lentele'!D312</f>
        <v>0</v>
      </c>
      <c r="F312" s="223">
        <f>'3 priedo 1 lentele'!I312</f>
        <v>0</v>
      </c>
      <c r="G312" s="223">
        <f>'3 priedo 1 lentele'!J312</f>
        <v>0</v>
      </c>
      <c r="H312" s="223">
        <f>'3 priedo 1 lentele'!K312</f>
        <v>0</v>
      </c>
      <c r="I312" s="223"/>
      <c r="J312" s="226">
        <f>'3 priedo 1 lentele'!O312</f>
        <v>51995226</v>
      </c>
      <c r="K312" s="226">
        <f>'3 priedo 1 lentele'!P312</f>
        <v>38376765.439999998</v>
      </c>
      <c r="L312" s="226">
        <f>'3 priedo 1 lentele'!Q312</f>
        <v>7000711.0700000003</v>
      </c>
      <c r="M312" s="226">
        <f>'3 priedo 1 lentele'!R312</f>
        <v>6617749.4900000002</v>
      </c>
      <c r="N312" s="309" t="e">
        <f>N313+N337</f>
        <v>#REF!</v>
      </c>
      <c r="O312" s="309" t="e">
        <f t="shared" ref="O312:V312" si="60">O313+O337</f>
        <v>#REF!</v>
      </c>
      <c r="P312" s="309" t="e">
        <f t="shared" si="60"/>
        <v>#REF!</v>
      </c>
      <c r="Q312" s="309" t="e">
        <f t="shared" si="60"/>
        <v>#REF!</v>
      </c>
      <c r="R312" s="309" t="e">
        <f t="shared" si="60"/>
        <v>#REF!</v>
      </c>
      <c r="S312" s="309" t="e">
        <f t="shared" si="60"/>
        <v>#REF!</v>
      </c>
      <c r="T312" s="309" t="e">
        <f t="shared" si="60"/>
        <v>#REF!</v>
      </c>
      <c r="U312" s="309" t="e">
        <f t="shared" si="60"/>
        <v>#REF!</v>
      </c>
      <c r="V312" s="309" t="e">
        <f t="shared" si="60"/>
        <v>#REF!</v>
      </c>
    </row>
    <row r="313" spans="2:22" ht="60" x14ac:dyDescent="0.25">
      <c r="B313" s="212" t="str">
        <f>'3 priedo 1 lentele'!A313</f>
        <v>2.5.1</v>
      </c>
      <c r="C313" s="212">
        <f>'3 priedo 1 lentele'!B313</f>
        <v>0</v>
      </c>
      <c r="D313" s="212" t="str">
        <f>'3 priedo 1 lentele'!C313</f>
        <v>Uždavinys: Atnaujinti ir plėtoti gyvenamąją, kultūros ir sporto infrastruktūrą, gerinti paslaugų kokybę</v>
      </c>
      <c r="E313" s="212">
        <f>'3 priedo 1 lentele'!D313</f>
        <v>0</v>
      </c>
      <c r="F313" s="212">
        <f>'3 priedo 1 lentele'!I313</f>
        <v>0</v>
      </c>
      <c r="G313" s="212">
        <f>'3 priedo 1 lentele'!J313</f>
        <v>0</v>
      </c>
      <c r="H313" s="212">
        <f>'3 priedo 1 lentele'!K313</f>
        <v>0</v>
      </c>
      <c r="I313" s="212"/>
      <c r="J313" s="235">
        <f>'3 priedo 1 lentele'!O313</f>
        <v>51995226</v>
      </c>
      <c r="K313" s="235">
        <f>'3 priedo 1 lentele'!P313</f>
        <v>38376765.439999998</v>
      </c>
      <c r="L313" s="235">
        <f>'3 priedo 1 lentele'!Q313</f>
        <v>7000711.0700000003</v>
      </c>
      <c r="M313" s="235">
        <f>'3 priedo 1 lentele'!R313</f>
        <v>6617749.4900000002</v>
      </c>
      <c r="N313" s="311">
        <f>N314+N323+N324+N327</f>
        <v>21463220.449999996</v>
      </c>
      <c r="O313" s="311">
        <f t="shared" ref="O313:V313" si="61">O314+O323+O324+O327</f>
        <v>17564437.019999996</v>
      </c>
      <c r="P313" s="311">
        <f t="shared" si="61"/>
        <v>460649.41000000003</v>
      </c>
      <c r="Q313" s="311">
        <f t="shared" si="61"/>
        <v>3438134.0199999991</v>
      </c>
      <c r="R313" s="311">
        <f t="shared" si="61"/>
        <v>0</v>
      </c>
      <c r="S313" s="311">
        <f t="shared" si="61"/>
        <v>0</v>
      </c>
      <c r="T313" s="311">
        <f t="shared" si="61"/>
        <v>0</v>
      </c>
      <c r="U313" s="311">
        <f t="shared" si="61"/>
        <v>0</v>
      </c>
      <c r="V313" s="311">
        <f t="shared" si="61"/>
        <v>0</v>
      </c>
    </row>
    <row r="314" spans="2:22" ht="60" x14ac:dyDescent="0.25">
      <c r="B314" s="244" t="str">
        <f>'3 priedo 1 lentele'!A314</f>
        <v>2.5.1.1.</v>
      </c>
      <c r="C314" s="244">
        <f>'3 priedo 1 lentele'!B314</f>
        <v>0</v>
      </c>
      <c r="D314" s="244" t="str">
        <f>'3 priedo 1 lentele'!C314</f>
        <v>Priemonė: Viešosios kultūros infrastruktūros modernizavimas ir plėtra</v>
      </c>
      <c r="E314" s="244">
        <f>'3 priedo 1 lentele'!D314</f>
        <v>0</v>
      </c>
      <c r="F314" s="244">
        <f>'3 priedo 1 lentele'!I314</f>
        <v>0</v>
      </c>
      <c r="G314" s="244">
        <f>'3 priedo 1 lentele'!J314</f>
        <v>0</v>
      </c>
      <c r="H314" s="244">
        <f>'3 priedo 1 lentele'!K314</f>
        <v>0</v>
      </c>
      <c r="I314" s="244"/>
      <c r="J314" s="249">
        <f>'3 priedo 1 lentele'!O314</f>
        <v>24332665</v>
      </c>
      <c r="K314" s="249">
        <f>'3 priedo 1 lentele'!P314</f>
        <v>17301184</v>
      </c>
      <c r="L314" s="249">
        <f>'3 priedo 1 lentele'!Q314</f>
        <v>6478211</v>
      </c>
      <c r="M314" s="249">
        <f>'3 priedo 1 lentele'!R314</f>
        <v>553270</v>
      </c>
      <c r="N314" s="315">
        <f>SUM(N315:N320)</f>
        <v>0</v>
      </c>
      <c r="O314" s="315">
        <f t="shared" ref="O314:V314" si="62">SUM(O315:O320)</f>
        <v>0</v>
      </c>
      <c r="P314" s="315">
        <f t="shared" si="62"/>
        <v>0</v>
      </c>
      <c r="Q314" s="315">
        <f t="shared" si="62"/>
        <v>0</v>
      </c>
      <c r="R314" s="315">
        <f t="shared" si="62"/>
        <v>0</v>
      </c>
      <c r="S314" s="315">
        <f t="shared" si="62"/>
        <v>0</v>
      </c>
      <c r="T314" s="315">
        <f t="shared" si="62"/>
        <v>0</v>
      </c>
      <c r="U314" s="315">
        <f t="shared" si="62"/>
        <v>0</v>
      </c>
      <c r="V314" s="315">
        <f t="shared" si="62"/>
        <v>0</v>
      </c>
    </row>
    <row r="315" spans="2:22" ht="72" x14ac:dyDescent="0.25">
      <c r="B315" s="28" t="str">
        <f>'3 priedo 1 lentele'!A315</f>
        <v>2.5.1.1.1</v>
      </c>
      <c r="C315" s="28" t="str">
        <f>'3 priedo 1 lentele'!B315</f>
        <v>R023000-023300-0002</v>
      </c>
      <c r="D315" s="28" t="str">
        <f>'3 priedo 1 lentele'!C315</f>
        <v>Pastato, esančio Bažnyčios g. 3, Domeikavoje, Kauno r.,  rekonstravimas,  pritaikant jį Domeikavos kultūros centro veiklai</v>
      </c>
      <c r="E315" s="28" t="str">
        <f>'3 priedo 1 lentele'!D315</f>
        <v>KauRSA</v>
      </c>
      <c r="F315" s="28">
        <f>'3 priedo 1 lentele'!I315</f>
        <v>0</v>
      </c>
      <c r="G315" s="28">
        <f>'3 priedo 1 lentele'!J315</f>
        <v>0</v>
      </c>
      <c r="H315" s="28">
        <f>'3 priedo 1 lentele'!K315</f>
        <v>0</v>
      </c>
      <c r="I315" s="28"/>
      <c r="J315" s="102">
        <f>'3 priedo 1 lentele'!O315</f>
        <v>752330</v>
      </c>
      <c r="K315" s="102">
        <f>'3 priedo 1 lentele'!P315</f>
        <v>0</v>
      </c>
      <c r="L315" s="102">
        <f>'3 priedo 1 lentele'!Q315</f>
        <v>601060</v>
      </c>
      <c r="M315" s="102">
        <f>'3 priedo 1 lentele'!R315</f>
        <v>151270</v>
      </c>
      <c r="N315" s="326"/>
      <c r="O315" s="326"/>
      <c r="P315" s="326"/>
      <c r="Q315" s="326"/>
      <c r="R315" s="326"/>
      <c r="S315" s="326"/>
      <c r="T315" s="326"/>
      <c r="U315" s="326"/>
      <c r="V315" s="339"/>
    </row>
    <row r="316" spans="2:22" ht="48" x14ac:dyDescent="0.25">
      <c r="B316" s="28" t="str">
        <f>'3 priedo 1 lentele'!A316</f>
        <v>2.5.1.1.2</v>
      </c>
      <c r="C316" s="19" t="str">
        <f>'3 priedo 1 lentele'!B316</f>
        <v>R023000-020000-0001</v>
      </c>
      <c r="D316" s="19" t="str">
        <f>'3 priedo 1 lentele'!C316</f>
        <v xml:space="preserve">Raseinių rajono kultūros centro Raseiniuose, Vytauto Didžiojo g. 10, rekonstravimas </v>
      </c>
      <c r="E316" s="19" t="str">
        <f>'3 priedo 1 lentele'!D316</f>
        <v>RRSA</v>
      </c>
      <c r="F316" s="19">
        <f>'3 priedo 1 lentele'!I316</f>
        <v>0</v>
      </c>
      <c r="G316" s="19">
        <f>'3 priedo 1 lentele'!J316</f>
        <v>0</v>
      </c>
      <c r="H316" s="19">
        <f>'3 priedo 1 lentele'!K316</f>
        <v>0</v>
      </c>
      <c r="I316" s="19"/>
      <c r="J316" s="102">
        <f>'3 priedo 1 lentele'!O316</f>
        <v>3226000</v>
      </c>
      <c r="K316" s="111">
        <f>'3 priedo 1 lentele'!P316</f>
        <v>0</v>
      </c>
      <c r="L316" s="111">
        <f>'3 priedo 1 lentele'!Q316</f>
        <v>2824000</v>
      </c>
      <c r="M316" s="111">
        <f>'3 priedo 1 lentele'!R316</f>
        <v>402000</v>
      </c>
      <c r="N316" s="326"/>
      <c r="O316" s="336"/>
      <c r="P316" s="336"/>
      <c r="Q316" s="336"/>
      <c r="R316" s="326"/>
      <c r="S316" s="336"/>
      <c r="T316" s="336"/>
      <c r="U316" s="336"/>
      <c r="V316" s="335"/>
    </row>
    <row r="317" spans="2:22" ht="60" x14ac:dyDescent="0.25">
      <c r="B317" s="28" t="str">
        <f>'3 priedo 1 lentele'!A317</f>
        <v>2.5.1.1.3</v>
      </c>
      <c r="C317" s="28" t="str">
        <f>'3 priedo 1 lentele'!B317</f>
        <v>R023304-330000-0001</v>
      </c>
      <c r="D317" s="28" t="str">
        <f>'3 priedo 1 lentele'!C317</f>
        <v xml:space="preserve">Nacionalinio M. K. Čiurlionio dailės muziejaus padalinio M. Žilinsko dailės galerijos modernizavimas </v>
      </c>
      <c r="E317" s="28" t="str">
        <f>'3 priedo 1 lentele'!D317</f>
        <v>Nacionalinis M.K.Čiurlionio muziejus</v>
      </c>
      <c r="F317" s="28" t="str">
        <f>'3 priedo 1 lentele'!I317</f>
        <v>ITI</v>
      </c>
      <c r="G317" s="28">
        <f>'3 priedo 1 lentele'!J317</f>
        <v>0</v>
      </c>
      <c r="H317" s="28">
        <f>'3 priedo 1 lentele'!K317</f>
        <v>0</v>
      </c>
      <c r="I317" s="28"/>
      <c r="J317" s="102">
        <f>'3 priedo 1 lentele'!O317</f>
        <v>4923369</v>
      </c>
      <c r="K317" s="106">
        <f>'3 priedo 1 lentele'!P317</f>
        <v>4184864</v>
      </c>
      <c r="L317" s="106">
        <f>'3 priedo 1 lentele'!Q317</f>
        <v>738505</v>
      </c>
      <c r="M317" s="106">
        <f>'3 priedo 1 lentele'!R317</f>
        <v>0</v>
      </c>
      <c r="N317" s="326"/>
      <c r="O317" s="331"/>
      <c r="P317" s="331"/>
      <c r="Q317" s="331"/>
      <c r="R317" s="326"/>
      <c r="S317" s="331"/>
      <c r="T317" s="331"/>
      <c r="U317" s="331"/>
      <c r="V317" s="316"/>
    </row>
    <row r="318" spans="2:22" ht="48" x14ac:dyDescent="0.25">
      <c r="B318" s="28" t="str">
        <f>'3 priedo 1 lentele'!A318</f>
        <v>2.5.1.1.4</v>
      </c>
      <c r="C318" s="28" t="str">
        <f>'3 priedo 1 lentele'!B318</f>
        <v>R023304-330000-0002</v>
      </c>
      <c r="D318" s="28" t="str">
        <f>'3 priedo 1 lentele'!C318</f>
        <v>Kauno apskrities viešosios bibliotekos modernizavimas</v>
      </c>
      <c r="E318" s="28" t="str">
        <f>'3 priedo 1 lentele'!D318</f>
        <v>Kaumo apskrities viešoji biblioteka</v>
      </c>
      <c r="F318" s="28" t="str">
        <f>'3 priedo 1 lentele'!I318</f>
        <v>ITI</v>
      </c>
      <c r="G318" s="28">
        <f>'3 priedo 1 lentele'!J318</f>
        <v>0</v>
      </c>
      <c r="H318" s="28">
        <f>'3 priedo 1 lentele'!K318</f>
        <v>0</v>
      </c>
      <c r="I318" s="28"/>
      <c r="J318" s="102">
        <f>'3 priedo 1 lentele'!O318</f>
        <v>4998000</v>
      </c>
      <c r="K318" s="106">
        <f>'3 priedo 1 lentele'!P318</f>
        <v>4248300</v>
      </c>
      <c r="L318" s="106">
        <f>'3 priedo 1 lentele'!Q318</f>
        <v>749700</v>
      </c>
      <c r="M318" s="106">
        <f>'3 priedo 1 lentele'!R318</f>
        <v>0</v>
      </c>
      <c r="N318" s="326"/>
      <c r="O318" s="331"/>
      <c r="P318" s="331"/>
      <c r="Q318" s="331"/>
      <c r="R318" s="326"/>
      <c r="S318" s="331"/>
      <c r="T318" s="331"/>
      <c r="U318" s="331"/>
      <c r="V318" s="316"/>
    </row>
    <row r="319" spans="2:22" ht="36" x14ac:dyDescent="0.25">
      <c r="B319" s="28" t="str">
        <f>'3 priedo 1 lentele'!A319</f>
        <v>2.5.1.1.5</v>
      </c>
      <c r="C319" s="28" t="str">
        <f>'3 priedo 1 lentele'!B319</f>
        <v>R023304-330000-0003</v>
      </c>
      <c r="D319" s="28" t="str">
        <f>'3 priedo 1 lentele'!C319</f>
        <v>Kauno valstybinio lėlių teatro pastato atnaujinimas</v>
      </c>
      <c r="E319" s="28" t="str">
        <f>'3 priedo 1 lentele'!D319</f>
        <v>Kauno valstybinis lėlių teatras</v>
      </c>
      <c r="F319" s="28" t="str">
        <f>'3 priedo 1 lentele'!I319</f>
        <v>ITI</v>
      </c>
      <c r="G319" s="28">
        <f>'3 priedo 1 lentele'!J319</f>
        <v>0</v>
      </c>
      <c r="H319" s="28">
        <f>'3 priedo 1 lentele'!K319</f>
        <v>0</v>
      </c>
      <c r="I319" s="28"/>
      <c r="J319" s="102">
        <f>'3 priedo 1 lentele'!O319</f>
        <v>1543779</v>
      </c>
      <c r="K319" s="106">
        <f>'3 priedo 1 lentele'!P319</f>
        <v>1312212</v>
      </c>
      <c r="L319" s="106">
        <f>'3 priedo 1 lentele'!Q319</f>
        <v>231567</v>
      </c>
      <c r="M319" s="106">
        <f>'3 priedo 1 lentele'!R319</f>
        <v>0</v>
      </c>
      <c r="N319" s="326"/>
      <c r="O319" s="331"/>
      <c r="P319" s="331"/>
      <c r="Q319" s="331"/>
      <c r="R319" s="326"/>
      <c r="S319" s="331"/>
      <c r="T319" s="331"/>
      <c r="U319" s="331"/>
      <c r="V319" s="316"/>
    </row>
    <row r="320" spans="2:22" ht="48" x14ac:dyDescent="0.25">
      <c r="B320" s="28" t="str">
        <f>'3 priedo 1 lentele'!A320</f>
        <v>2.5.1.1.6</v>
      </c>
      <c r="C320" s="28" t="str">
        <f>'3 priedo 1 lentele'!B320</f>
        <v>R023304-330000-0004</v>
      </c>
      <c r="D320" s="28" t="str">
        <f>'3 priedo 1 lentele'!C320</f>
        <v>Kauno valstybinio muzikinio teatro modernizavimas</v>
      </c>
      <c r="E320" s="28" t="str">
        <f>'3 priedo 1 lentele'!D320</f>
        <v>Kauno valstybinis muzikinis teatras</v>
      </c>
      <c r="F320" s="28" t="str">
        <f>'3 priedo 1 lentele'!I320</f>
        <v>ITI</v>
      </c>
      <c r="G320" s="28">
        <f>'3 priedo 1 lentele'!J320</f>
        <v>0</v>
      </c>
      <c r="H320" s="28">
        <f>'3 priedo 1 lentele'!K320</f>
        <v>0</v>
      </c>
      <c r="I320" s="28"/>
      <c r="J320" s="102">
        <f>'3 priedo 1 lentele'!O320</f>
        <v>4982000</v>
      </c>
      <c r="K320" s="106">
        <f>'3 priedo 1 lentele'!P320</f>
        <v>4234700</v>
      </c>
      <c r="L320" s="106">
        <f>'3 priedo 1 lentele'!Q320</f>
        <v>747300</v>
      </c>
      <c r="M320" s="106">
        <f>'3 priedo 1 lentele'!R320</f>
        <v>0</v>
      </c>
      <c r="N320" s="326"/>
      <c r="O320" s="331"/>
      <c r="P320" s="331"/>
      <c r="Q320" s="331"/>
      <c r="R320" s="326"/>
      <c r="S320" s="331"/>
      <c r="T320" s="331"/>
      <c r="U320" s="331"/>
      <c r="V320" s="316"/>
    </row>
    <row r="321" spans="2:22" ht="36" x14ac:dyDescent="0.25">
      <c r="B321" s="28" t="str">
        <f>'3 priedo 1 lentele'!A321</f>
        <v>2.5.1.1.7</v>
      </c>
      <c r="C321" s="28" t="str">
        <f>'3 priedo 1 lentele'!B321</f>
        <v>R023304-330000-0005</v>
      </c>
      <c r="D321" s="28" t="str">
        <f>'3 priedo 1 lentele'!C321</f>
        <v>Kauno IX forto muziejaus modernizavimas</v>
      </c>
      <c r="E321" s="28" t="str">
        <f>'3 priedo 1 lentele'!D321</f>
        <v>Kauno IX forto muziejus</v>
      </c>
      <c r="F321" s="28" t="str">
        <f>'3 priedo 1 lentele'!I321</f>
        <v>ITI</v>
      </c>
      <c r="G321" s="28">
        <f>'3 priedo 1 lentele'!J321</f>
        <v>0</v>
      </c>
      <c r="H321" s="28">
        <f>'3 priedo 1 lentele'!K321</f>
        <v>0</v>
      </c>
      <c r="I321" s="28"/>
      <c r="J321" s="102">
        <f>'3 priedo 1 lentele'!O321</f>
        <v>2049854</v>
      </c>
      <c r="K321" s="106">
        <f>'3 priedo 1 lentele'!P321</f>
        <v>1742375</v>
      </c>
      <c r="L321" s="106">
        <f>'3 priedo 1 lentele'!Q321</f>
        <v>307479</v>
      </c>
      <c r="M321" s="106">
        <f>'3 priedo 1 lentele'!R321</f>
        <v>0</v>
      </c>
      <c r="N321" s="326"/>
      <c r="O321" s="331"/>
      <c r="P321" s="331"/>
      <c r="Q321" s="331"/>
      <c r="R321" s="326"/>
      <c r="S321" s="331"/>
      <c r="T321" s="331"/>
      <c r="U321" s="331"/>
      <c r="V321" s="316"/>
    </row>
    <row r="322" spans="2:22" ht="36" x14ac:dyDescent="0.25">
      <c r="B322" s="28" t="str">
        <f>'3 priedo 1 lentele'!A322</f>
        <v>2.5.1.1.8</v>
      </c>
      <c r="C322" s="28" t="str">
        <f>'3 priedo 1 lentele'!B322</f>
        <v>R023304-330000-0006</v>
      </c>
      <c r="D322" s="28" t="str">
        <f>'3 priedo 1 lentele'!C322</f>
        <v>Lietuvos aviacijos muziejaus modernizavimas</v>
      </c>
      <c r="E322" s="28" t="str">
        <f>'3 priedo 1 lentele'!D322</f>
        <v>Lietuvos aviacijos muziejus</v>
      </c>
      <c r="F322" s="28" t="str">
        <f>'3 priedo 1 lentele'!I322</f>
        <v>ITI</v>
      </c>
      <c r="G322" s="28">
        <f>'3 priedo 1 lentele'!J322</f>
        <v>0</v>
      </c>
      <c r="H322" s="28">
        <f>'3 priedo 1 lentele'!K322</f>
        <v>0</v>
      </c>
      <c r="I322" s="28"/>
      <c r="J322" s="102">
        <f>'3 priedo 1 lentele'!O322</f>
        <v>1857333</v>
      </c>
      <c r="K322" s="106">
        <f>'3 priedo 1 lentele'!P322</f>
        <v>1578733</v>
      </c>
      <c r="L322" s="106">
        <f>'3 priedo 1 lentele'!Q322</f>
        <v>278600</v>
      </c>
      <c r="M322" s="106">
        <f>'3 priedo 1 lentele'!R322</f>
        <v>0</v>
      </c>
      <c r="N322" s="326"/>
      <c r="O322" s="331"/>
      <c r="P322" s="331"/>
      <c r="Q322" s="331"/>
      <c r="R322" s="326"/>
      <c r="S322" s="331"/>
      <c r="T322" s="331"/>
      <c r="U322" s="331"/>
      <c r="V322" s="316"/>
    </row>
    <row r="323" spans="2:22" ht="96" x14ac:dyDescent="0.25">
      <c r="B323" s="244" t="str">
        <f>'3 priedo 1 lentele'!A323</f>
        <v>2.5.1.2.</v>
      </c>
      <c r="C323" s="244">
        <f>'3 priedo 1 lentele'!B323</f>
        <v>0</v>
      </c>
      <c r="D323" s="244" t="str">
        <f>'3 priedo 1 lentele'!C323</f>
        <v>Priemonė: Renginių, populiarinančių kūno kultūrą, sportą (tame tarpe – ir neįgaliųjų) ir sveiką gyvenseną organizavimas ir skatinimas Kauno regione</v>
      </c>
      <c r="E323" s="244">
        <f>'3 priedo 1 lentele'!D323</f>
        <v>0</v>
      </c>
      <c r="F323" s="244">
        <f>'3 priedo 1 lentele'!I323</f>
        <v>0</v>
      </c>
      <c r="G323" s="244">
        <f>'3 priedo 1 lentele'!J323</f>
        <v>0</v>
      </c>
      <c r="H323" s="244">
        <f>'3 priedo 1 lentele'!K323</f>
        <v>0</v>
      </c>
      <c r="I323" s="244"/>
      <c r="J323" s="256">
        <f>'3 priedo 1 lentele'!O323</f>
        <v>0</v>
      </c>
      <c r="K323" s="256">
        <f>'3 priedo 1 lentele'!P323</f>
        <v>0</v>
      </c>
      <c r="L323" s="256">
        <f>'3 priedo 1 lentele'!Q323</f>
        <v>0</v>
      </c>
      <c r="M323" s="256">
        <f>'3 priedo 1 lentele'!R323</f>
        <v>0</v>
      </c>
      <c r="N323" s="356"/>
      <c r="O323" s="356"/>
      <c r="P323" s="356"/>
      <c r="Q323" s="356"/>
      <c r="R323" s="356"/>
      <c r="S323" s="356"/>
      <c r="T323" s="356"/>
      <c r="U323" s="356"/>
      <c r="V323" s="321"/>
    </row>
    <row r="324" spans="2:22" ht="36" x14ac:dyDescent="0.25">
      <c r="B324" s="244" t="str">
        <f>'3 priedo 1 lentele'!A324</f>
        <v>2.5.1.3.</v>
      </c>
      <c r="C324" s="244">
        <f>'3 priedo 1 lentele'!B324</f>
        <v>0</v>
      </c>
      <c r="D324" s="244" t="str">
        <f>'3 priedo 1 lentele'!C324</f>
        <v>Priemonė: Inžinerinių tinklų įrengimas Kauno regiono savivaldybėse</v>
      </c>
      <c r="E324" s="244">
        <f>'3 priedo 1 lentele'!D324</f>
        <v>0</v>
      </c>
      <c r="F324" s="244">
        <f>'3 priedo 1 lentele'!I324</f>
        <v>0</v>
      </c>
      <c r="G324" s="244">
        <f>'3 priedo 1 lentele'!J324</f>
        <v>0</v>
      </c>
      <c r="H324" s="244">
        <f>'3 priedo 1 lentele'!K324</f>
        <v>0</v>
      </c>
      <c r="I324" s="244"/>
      <c r="J324" s="249">
        <f>'3 priedo 1 lentele'!O324</f>
        <v>7266744.6699999999</v>
      </c>
      <c r="K324" s="249">
        <f>'3 priedo 1 lentele'!P324</f>
        <v>6172966.9699999997</v>
      </c>
      <c r="L324" s="249">
        <f>'3 priedo 1 lentele'!Q324</f>
        <v>0</v>
      </c>
      <c r="M324" s="249">
        <f>'3 priedo 1 lentele'!R324</f>
        <v>1093777.7</v>
      </c>
      <c r="N324" s="315">
        <f>SUM(N325:N326)</f>
        <v>5207871</v>
      </c>
      <c r="O324" s="315">
        <f t="shared" ref="O324:V324" si="63">SUM(O325:O326)</f>
        <v>4404469.0999999996</v>
      </c>
      <c r="P324" s="315">
        <f t="shared" si="63"/>
        <v>0</v>
      </c>
      <c r="Q324" s="315">
        <f t="shared" si="63"/>
        <v>803401.9</v>
      </c>
      <c r="R324" s="315">
        <f t="shared" si="63"/>
        <v>0</v>
      </c>
      <c r="S324" s="315">
        <f t="shared" si="63"/>
        <v>0</v>
      </c>
      <c r="T324" s="315">
        <f t="shared" si="63"/>
        <v>0</v>
      </c>
      <c r="U324" s="315">
        <f t="shared" si="63"/>
        <v>0</v>
      </c>
      <c r="V324" s="315">
        <f t="shared" si="63"/>
        <v>0</v>
      </c>
    </row>
    <row r="325" spans="2:22" ht="60" x14ac:dyDescent="0.25">
      <c r="B325" s="183" t="str">
        <f>'3 priedo 1 lentele'!A325</f>
        <v>2.5.1.3.1</v>
      </c>
      <c r="C325" s="28" t="str">
        <f>'3 priedo 1 lentele'!B325</f>
        <v>R020007-080000-0001</v>
      </c>
      <c r="D325" s="28" t="str">
        <f>'3 priedo 1 lentele'!C325</f>
        <v>Paviršinių (lietaus) nuotekų infrastruktūros plėtra, rekonstrukcija ir inventorizacija Jonavos mieste</v>
      </c>
      <c r="E325" s="28" t="str">
        <f>'3 priedo 1 lentele'!D325</f>
        <v>UAB 
„Jonavos vandenys“</v>
      </c>
      <c r="F325" s="28">
        <f>'3 priedo 1 lentele'!I325</f>
        <v>0</v>
      </c>
      <c r="G325" s="28">
        <f>'3 priedo 1 lentele'!J325</f>
        <v>0</v>
      </c>
      <c r="H325" s="28">
        <f>'3 priedo 1 lentele'!K325</f>
        <v>0</v>
      </c>
      <c r="I325" s="28" t="s">
        <v>2074</v>
      </c>
      <c r="J325" s="204">
        <f>'3 priedo 1 lentele'!O325</f>
        <v>3157887.15</v>
      </c>
      <c r="K325" s="204">
        <f>'3 priedo 1 lentele'!P325</f>
        <v>2680438.0699999998</v>
      </c>
      <c r="L325" s="188">
        <f>'3 priedo 1 lentele'!Q325</f>
        <v>0</v>
      </c>
      <c r="M325" s="188">
        <f>'3 priedo 1 lentele'!R325</f>
        <v>477449.08</v>
      </c>
      <c r="N325" s="370">
        <f>O325+P325+Q325</f>
        <v>2813770</v>
      </c>
      <c r="O325" s="370">
        <v>2369483.25</v>
      </c>
      <c r="P325" s="372">
        <v>0</v>
      </c>
      <c r="Q325" s="372">
        <v>444286.75</v>
      </c>
      <c r="R325" s="370"/>
      <c r="S325" s="370"/>
      <c r="T325" s="372"/>
      <c r="U325" s="372"/>
      <c r="V325" s="339"/>
    </row>
    <row r="326" spans="2:22" ht="36" x14ac:dyDescent="0.25">
      <c r="B326" s="183" t="str">
        <f>'3 priedo 1 lentele'!A326</f>
        <v>2.5.1.3.2</v>
      </c>
      <c r="C326" s="23" t="str">
        <f>'3 priedo 1 lentele'!B326</f>
        <v>R020007-080000-0002</v>
      </c>
      <c r="D326" s="23" t="str">
        <f>'3 priedo 1 lentele'!C326</f>
        <v>Kėdainių miesto paviršinių nuotekų tinklų rekonstrukcija ir plėtra</v>
      </c>
      <c r="E326" s="23" t="str">
        <f>'3 priedo 1 lentele'!D326</f>
        <v xml:space="preserve">UAB „Kėdainių vandenys“ </v>
      </c>
      <c r="F326" s="23">
        <f>'3 priedo 1 lentele'!I326</f>
        <v>0</v>
      </c>
      <c r="G326" s="23">
        <f>'3 priedo 1 lentele'!J326</f>
        <v>0</v>
      </c>
      <c r="H326" s="23">
        <f>'3 priedo 1 lentele'!K326</f>
        <v>0</v>
      </c>
      <c r="I326" s="23" t="s">
        <v>2074</v>
      </c>
      <c r="J326" s="204">
        <f>'3 priedo 1 lentele'!O326</f>
        <v>4108857.52</v>
      </c>
      <c r="K326" s="187">
        <f>'3 priedo 1 lentele'!P326</f>
        <v>3492528.9</v>
      </c>
      <c r="L326" s="188">
        <f>'3 priedo 1 lentele'!Q326</f>
        <v>0</v>
      </c>
      <c r="M326" s="187">
        <f>'3 priedo 1 lentele'!R326</f>
        <v>616328.62</v>
      </c>
      <c r="N326" s="370">
        <f>O326+P326+Q326</f>
        <v>2394101</v>
      </c>
      <c r="O326" s="370">
        <v>2034985.85</v>
      </c>
      <c r="P326" s="372">
        <v>0</v>
      </c>
      <c r="Q326" s="372">
        <v>359115.15</v>
      </c>
      <c r="R326" s="370"/>
      <c r="S326" s="373"/>
      <c r="T326" s="372"/>
      <c r="U326" s="373"/>
      <c r="V326" s="316"/>
    </row>
    <row r="327" spans="2:22" ht="60" x14ac:dyDescent="0.25">
      <c r="B327" s="244" t="str">
        <f>'3 priedo 1 lentele'!A327</f>
        <v>2.5.1.4.</v>
      </c>
      <c r="C327" s="244">
        <f>'3 priedo 1 lentele'!B327</f>
        <v>0</v>
      </c>
      <c r="D327" s="244" t="str">
        <f>'3 priedo 1 lentele'!C327</f>
        <v>Priemonė: Visuomeninės infrastuktūros kompleksinis atnaujinimas ir plėtra</v>
      </c>
      <c r="E327" s="244">
        <f>'3 priedo 1 lentele'!D327</f>
        <v>0</v>
      </c>
      <c r="F327" s="244">
        <f>'3 priedo 1 lentele'!I327</f>
        <v>0</v>
      </c>
      <c r="G327" s="244">
        <f>'3 priedo 1 lentele'!J327</f>
        <v>0</v>
      </c>
      <c r="H327" s="244">
        <f>'3 priedo 1 lentele'!K327</f>
        <v>0</v>
      </c>
      <c r="I327" s="244"/>
      <c r="J327" s="249">
        <f>'3 priedo 1 lentele'!O327</f>
        <v>20395816.330000002</v>
      </c>
      <c r="K327" s="249">
        <f>'3 priedo 1 lentele'!P327</f>
        <v>14902614.469999999</v>
      </c>
      <c r="L327" s="249">
        <f>'3 priedo 1 lentele'!Q327</f>
        <v>522500.06999999995</v>
      </c>
      <c r="M327" s="249">
        <f>'3 priedo 1 lentele'!R327</f>
        <v>4970701.79</v>
      </c>
      <c r="N327" s="315">
        <f>SUM(N328:N336)</f>
        <v>16255349.449999997</v>
      </c>
      <c r="O327" s="315">
        <f t="shared" ref="O327:V327" si="64">SUM(O328:O336)</f>
        <v>13159967.919999998</v>
      </c>
      <c r="P327" s="315">
        <f t="shared" si="64"/>
        <v>460649.41000000003</v>
      </c>
      <c r="Q327" s="315">
        <f t="shared" si="64"/>
        <v>2634732.1199999992</v>
      </c>
      <c r="R327" s="315">
        <f t="shared" si="64"/>
        <v>0</v>
      </c>
      <c r="S327" s="315">
        <f t="shared" si="64"/>
        <v>0</v>
      </c>
      <c r="T327" s="315">
        <f t="shared" si="64"/>
        <v>0</v>
      </c>
      <c r="U327" s="315">
        <f t="shared" si="64"/>
        <v>0</v>
      </c>
      <c r="V327" s="315">
        <f t="shared" si="64"/>
        <v>0</v>
      </c>
    </row>
    <row r="328" spans="2:22" ht="24" x14ac:dyDescent="0.25">
      <c r="B328" s="183" t="str">
        <f>'3 priedo 1 lentele'!A328</f>
        <v>2.5.1.4.1</v>
      </c>
      <c r="C328" s="28" t="str">
        <f>'3 priedo 1 lentele'!B328</f>
        <v>R029908-290000-0001</v>
      </c>
      <c r="D328" s="28" t="str">
        <f>'3 priedo 1 lentele'!C328</f>
        <v>Ruklos miestelio kompleksinis atnaujinimas</v>
      </c>
      <c r="E328" s="28" t="str">
        <f>'3 priedo 1 lentele'!D328</f>
        <v>JRSA</v>
      </c>
      <c r="F328" s="28">
        <f>'3 priedo 1 lentele'!I328</f>
        <v>0</v>
      </c>
      <c r="G328" s="28">
        <f>'3 priedo 1 lentele'!J328</f>
        <v>0</v>
      </c>
      <c r="H328" s="28">
        <f>'3 priedo 1 lentele'!K328</f>
        <v>0</v>
      </c>
      <c r="I328" s="28" t="s">
        <v>2074</v>
      </c>
      <c r="J328" s="102">
        <f>'3 priedo 1 lentele'!O328</f>
        <v>801160.77</v>
      </c>
      <c r="K328" s="102">
        <f>'3 priedo 1 lentele'!P328</f>
        <v>680986.29</v>
      </c>
      <c r="L328" s="102">
        <f>'3 priedo 1 lentele'!Q328</f>
        <v>60087.03</v>
      </c>
      <c r="M328" s="102">
        <f>'3 priedo 1 lentele'!R328</f>
        <v>60087.45</v>
      </c>
      <c r="N328" s="370">
        <f>O328+P328+Q328</f>
        <v>801160.77</v>
      </c>
      <c r="O328" s="370">
        <v>680986.29</v>
      </c>
      <c r="P328" s="372">
        <v>60087.03</v>
      </c>
      <c r="Q328" s="372">
        <v>60087.45</v>
      </c>
      <c r="R328" s="326"/>
      <c r="S328" s="326"/>
      <c r="T328" s="326"/>
      <c r="U328" s="326"/>
      <c r="V328" s="340"/>
    </row>
    <row r="329" spans="2:22" ht="36" x14ac:dyDescent="0.25">
      <c r="B329" s="183" t="str">
        <f>'3 priedo 1 lentele'!A329</f>
        <v>2.5.1.4.2</v>
      </c>
      <c r="C329" s="34" t="str">
        <f>'3 priedo 1 lentele'!B329</f>
        <v>R029908-342900-0002</v>
      </c>
      <c r="D329" s="34" t="str">
        <f>'3 priedo 1 lentele'!C329</f>
        <v>Viduklės miestelio bendruomeninės infrastruktūros gerinimas</v>
      </c>
      <c r="E329" s="34" t="str">
        <f>'3 priedo 1 lentele'!D329</f>
        <v>RRSA</v>
      </c>
      <c r="F329" s="34">
        <f>'3 priedo 1 lentele'!I329</f>
        <v>0</v>
      </c>
      <c r="G329" s="34">
        <f>'3 priedo 1 lentele'!J329</f>
        <v>0</v>
      </c>
      <c r="H329" s="34">
        <f>'3 priedo 1 lentele'!K329</f>
        <v>0</v>
      </c>
      <c r="I329" s="34" t="s">
        <v>2074</v>
      </c>
      <c r="J329" s="102">
        <f>'3 priedo 1 lentele'!O329</f>
        <v>891515.23</v>
      </c>
      <c r="K329" s="120">
        <f>'3 priedo 1 lentele'!P329</f>
        <v>756651.34</v>
      </c>
      <c r="L329" s="111">
        <f>'3 priedo 1 lentele'!Q329</f>
        <v>66763.360000000001</v>
      </c>
      <c r="M329" s="111">
        <f>'3 priedo 1 lentele'!R329</f>
        <v>68100.53</v>
      </c>
      <c r="N329" s="370">
        <f>O329+P329+Q329</f>
        <v>891515.23</v>
      </c>
      <c r="O329" s="370">
        <v>756651.34</v>
      </c>
      <c r="P329" s="372">
        <v>66763.360000000001</v>
      </c>
      <c r="Q329" s="372">
        <v>68100.53</v>
      </c>
      <c r="R329" s="326"/>
      <c r="S329" s="353"/>
      <c r="T329" s="336"/>
      <c r="U329" s="336"/>
      <c r="V329" s="374"/>
    </row>
    <row r="330" spans="2:22" ht="36" x14ac:dyDescent="0.25">
      <c r="B330" s="183" t="str">
        <f>'3 priedo 1 lentele'!A330</f>
        <v>2.5.1.4.3</v>
      </c>
      <c r="C330" s="34" t="str">
        <f>'3 priedo 1 lentele'!B330</f>
        <v>R029908-290000-0003</v>
      </c>
      <c r="D330" s="34" t="str">
        <f>'3 priedo 1 lentele'!C330</f>
        <v>Ariogalos miesto bendruomeninės infrastruktūros gerinimas</v>
      </c>
      <c r="E330" s="34" t="str">
        <f>'3 priedo 1 lentele'!D330</f>
        <v>RRSA</v>
      </c>
      <c r="F330" s="34">
        <f>'3 priedo 1 lentele'!I330</f>
        <v>0</v>
      </c>
      <c r="G330" s="34">
        <f>'3 priedo 1 lentele'!J330</f>
        <v>0</v>
      </c>
      <c r="H330" s="34">
        <f>'3 priedo 1 lentele'!K330</f>
        <v>0</v>
      </c>
      <c r="I330" s="34" t="s">
        <v>2074</v>
      </c>
      <c r="J330" s="102">
        <f>'3 priedo 1 lentele'!O330</f>
        <v>890175.18</v>
      </c>
      <c r="K330" s="120">
        <f>'3 priedo 1 lentele'!P330</f>
        <v>756648.9</v>
      </c>
      <c r="L330" s="111">
        <f>'3 priedo 1 lentele'!Q330</f>
        <v>66763.14</v>
      </c>
      <c r="M330" s="111">
        <f>'3 priedo 1 lentele'!R330</f>
        <v>66763.14</v>
      </c>
      <c r="N330" s="370">
        <f t="shared" ref="N330:N333" si="65">O330+P330+Q330</f>
        <v>890175.18</v>
      </c>
      <c r="O330" s="353">
        <v>756648.9</v>
      </c>
      <c r="P330" s="336">
        <v>66763.14</v>
      </c>
      <c r="Q330" s="336">
        <v>66763.14</v>
      </c>
      <c r="R330" s="326"/>
      <c r="S330" s="353"/>
      <c r="T330" s="336"/>
      <c r="U330" s="336"/>
      <c r="V330" s="374"/>
    </row>
    <row r="331" spans="2:22" ht="36" x14ac:dyDescent="0.25">
      <c r="B331" s="183" t="str">
        <f>'3 priedo 1 lentele'!A331</f>
        <v>2.5.1.4.4</v>
      </c>
      <c r="C331" s="199" t="str">
        <f>'3 priedo 1 lentele'!B331</f>
        <v>R020007-080000-0003</v>
      </c>
      <c r="D331" s="199" t="str">
        <f>'3 priedo 1 lentele'!C331</f>
        <v>Paviršinių nuotekų tinklų rekonstrukcija ir plėtra Kaune</v>
      </c>
      <c r="E331" s="199" t="str">
        <f>'3 priedo 1 lentele'!D331</f>
        <v>UAB „Kauno vandenys“</v>
      </c>
      <c r="F331" s="199" t="str">
        <f>'3 priedo 1 lentele'!I331</f>
        <v>ITI</v>
      </c>
      <c r="G331" s="199">
        <f>'3 priedo 1 lentele'!J331</f>
        <v>0</v>
      </c>
      <c r="H331" s="199">
        <f>'3 priedo 1 lentele'!K331</f>
        <v>0</v>
      </c>
      <c r="I331" s="199" t="s">
        <v>2074</v>
      </c>
      <c r="J331" s="102">
        <f>'3 priedo 1 lentele'!O331</f>
        <v>13333881.350000001</v>
      </c>
      <c r="K331" s="195">
        <f>'3 priedo 1 lentele'!P331</f>
        <v>8980947.2100000009</v>
      </c>
      <c r="L331" s="195">
        <f>'3 priedo 1 lentele'!Q331</f>
        <v>0</v>
      </c>
      <c r="M331" s="195">
        <f>'3 priedo 1 lentele'!R331</f>
        <v>4352934.1399999997</v>
      </c>
      <c r="N331" s="370">
        <f t="shared" si="65"/>
        <v>10004531.859999999</v>
      </c>
      <c r="O331" s="375">
        <v>7939274.9299999997</v>
      </c>
      <c r="P331" s="375">
        <v>0</v>
      </c>
      <c r="Q331" s="375">
        <v>2065256.93</v>
      </c>
      <c r="R331" s="326"/>
      <c r="S331" s="375"/>
      <c r="T331" s="375"/>
      <c r="U331" s="375"/>
      <c r="V331" s="364"/>
    </row>
    <row r="332" spans="2:22" ht="24" x14ac:dyDescent="0.25">
      <c r="B332" s="183" t="str">
        <f>'3 priedo 1 lentele'!A332</f>
        <v>2.5.1.4.5</v>
      </c>
      <c r="C332" s="23" t="str">
        <f>'3 priedo 1 lentele'!B332</f>
        <v>R029908-301232-0004</v>
      </c>
      <c r="D332" s="23" t="str">
        <f>'3 priedo 1 lentele'!C332</f>
        <v>Kauno rajono Ežerėlio miesto atnaujinimas</v>
      </c>
      <c r="E332" s="23" t="str">
        <f>'3 priedo 1 lentele'!D332</f>
        <v>KauRSA</v>
      </c>
      <c r="F332" s="23">
        <f>'3 priedo 1 lentele'!I332</f>
        <v>0</v>
      </c>
      <c r="G332" s="23">
        <f>'3 priedo 1 lentele'!J332</f>
        <v>0</v>
      </c>
      <c r="H332" s="23">
        <f>'3 priedo 1 lentele'!K332</f>
        <v>0</v>
      </c>
      <c r="I332" s="23" t="s">
        <v>2074</v>
      </c>
      <c r="J332" s="102">
        <f>'3 priedo 1 lentele'!O332</f>
        <v>861912.56</v>
      </c>
      <c r="K332" s="92">
        <f>'3 priedo 1 lentele'!P332</f>
        <v>732625.67</v>
      </c>
      <c r="L332" s="92">
        <f>'3 priedo 1 lentele'!Q332</f>
        <v>64643.44</v>
      </c>
      <c r="M332" s="92">
        <f>'3 priedo 1 lentele'!R332</f>
        <v>64643.45</v>
      </c>
      <c r="N332" s="370">
        <f t="shared" si="65"/>
        <v>903736.35</v>
      </c>
      <c r="O332" s="317">
        <v>756651.4</v>
      </c>
      <c r="P332" s="317">
        <v>66763.360000000001</v>
      </c>
      <c r="Q332" s="317">
        <v>80321.59</v>
      </c>
      <c r="R332" s="326"/>
      <c r="S332" s="317"/>
      <c r="T332" s="317"/>
      <c r="U332" s="317"/>
      <c r="V332" s="316"/>
    </row>
    <row r="333" spans="2:22" ht="24" x14ac:dyDescent="0.25">
      <c r="B333" s="183" t="str">
        <f>'3 priedo 1 lentele'!A333</f>
        <v>2.5.1.4.6</v>
      </c>
      <c r="C333" s="183" t="str">
        <f>'3 priedo 1 lentele'!B333</f>
        <v>R029908-301232-0005</v>
      </c>
      <c r="D333" s="183" t="str">
        <f>'3 priedo 1 lentele'!C333</f>
        <v>Kauno rajono Vilkijos miesto atnaujinimas</v>
      </c>
      <c r="E333" s="183" t="str">
        <f>'3 priedo 1 lentele'!D333</f>
        <v>KauRSA</v>
      </c>
      <c r="F333" s="183">
        <f>'3 priedo 1 lentele'!I333</f>
        <v>0</v>
      </c>
      <c r="G333" s="183">
        <f>'3 priedo 1 lentele'!J333</f>
        <v>0</v>
      </c>
      <c r="H333" s="183">
        <f>'3 priedo 1 lentele'!K333</f>
        <v>0</v>
      </c>
      <c r="I333" s="183" t="s">
        <v>2074</v>
      </c>
      <c r="J333" s="102">
        <f>'3 priedo 1 lentele'!O333</f>
        <v>984108.12000000011</v>
      </c>
      <c r="K333" s="92">
        <f>'3 priedo 1 lentele'!P333</f>
        <v>756651.43</v>
      </c>
      <c r="L333" s="92">
        <f>'3 priedo 1 lentele'!Q333</f>
        <v>66763.37</v>
      </c>
      <c r="M333" s="92">
        <f>'3 priedo 1 lentele'!R333</f>
        <v>160693.32</v>
      </c>
      <c r="N333" s="370">
        <f t="shared" si="65"/>
        <v>984108.12000000011</v>
      </c>
      <c r="O333" s="317">
        <v>756651.43</v>
      </c>
      <c r="P333" s="317">
        <v>66763.37</v>
      </c>
      <c r="Q333" s="317">
        <v>160693.32</v>
      </c>
      <c r="R333" s="326"/>
      <c r="S333" s="317"/>
      <c r="T333" s="317"/>
      <c r="U333" s="317"/>
      <c r="V333" s="364"/>
    </row>
    <row r="334" spans="2:22" ht="36" x14ac:dyDescent="0.25">
      <c r="B334" s="183" t="str">
        <f>'3 priedo 1 lentele'!A334</f>
        <v>2.5.1.4.7</v>
      </c>
      <c r="C334" s="28" t="str">
        <f>'3 priedo 1 lentele'!B334</f>
        <v>R029908-290000-0006</v>
      </c>
      <c r="D334" s="28" t="str">
        <f>'3 priedo 1 lentele'!C334</f>
        <v>Gudienos kaimo gyvenamosios vietovės atnaujinimas</v>
      </c>
      <c r="E334" s="28" t="str">
        <f>'3 priedo 1 lentele'!D334</f>
        <v>KaiRSA</v>
      </c>
      <c r="F334" s="28">
        <f>'3 priedo 1 lentele'!I334</f>
        <v>0</v>
      </c>
      <c r="G334" s="28">
        <f>'3 priedo 1 lentele'!J334</f>
        <v>0</v>
      </c>
      <c r="H334" s="28">
        <f>'3 priedo 1 lentele'!K334</f>
        <v>0</v>
      </c>
      <c r="I334" s="28" t="s">
        <v>2074</v>
      </c>
      <c r="J334" s="102">
        <f>'3 priedo 1 lentele'!O334</f>
        <v>889944.94</v>
      </c>
      <c r="K334" s="92">
        <f>'3 priedo 1 lentele'!P334</f>
        <v>756453.19</v>
      </c>
      <c r="L334" s="92">
        <f>'3 priedo 1 lentele'!Q334</f>
        <v>66745.87</v>
      </c>
      <c r="M334" s="92">
        <f>'3 priedo 1 lentele'!R334</f>
        <v>66745.88</v>
      </c>
      <c r="N334" s="326">
        <v>889944.94</v>
      </c>
      <c r="O334" s="317">
        <v>756453.19</v>
      </c>
      <c r="P334" s="317">
        <v>66745.87</v>
      </c>
      <c r="Q334" s="317">
        <v>66745.88</v>
      </c>
      <c r="R334" s="326"/>
      <c r="S334" s="317"/>
      <c r="T334" s="317"/>
      <c r="U334" s="317"/>
      <c r="V334" s="316"/>
    </row>
    <row r="335" spans="2:22" ht="48" x14ac:dyDescent="0.25">
      <c r="B335" s="183" t="str">
        <f>'3 priedo 1 lentele'!A335</f>
        <v>2.5.1.4.8</v>
      </c>
      <c r="C335" s="28" t="str">
        <f>'3 priedo 1 lentele'!B335</f>
        <v>R029908-290000-0007</v>
      </c>
      <c r="D335" s="28" t="str">
        <f>'3 priedo 1 lentele'!C335</f>
        <v>Rumšiškių miestelio bendruomeninės ir viešosios infrastruktūros gerinimas</v>
      </c>
      <c r="E335" s="28" t="str">
        <f>'3 priedo 1 lentele'!D335</f>
        <v>KaiRSA</v>
      </c>
      <c r="F335" s="28">
        <f>'3 priedo 1 lentele'!I335</f>
        <v>0</v>
      </c>
      <c r="G335" s="28">
        <f>'3 priedo 1 lentele'!J335</f>
        <v>0</v>
      </c>
      <c r="H335" s="28">
        <f>'3 priedo 1 lentele'!K335</f>
        <v>0</v>
      </c>
      <c r="I335" s="28"/>
      <c r="J335" s="102">
        <f>'3 priedo 1 lentele'!O335</f>
        <v>852941.17999999993</v>
      </c>
      <c r="K335" s="92">
        <f>'3 priedo 1 lentele'!P335</f>
        <v>725000</v>
      </c>
      <c r="L335" s="92">
        <f>'3 priedo 1 lentele'!Q335</f>
        <v>63970.58</v>
      </c>
      <c r="M335" s="92">
        <f>'3 priedo 1 lentele'!R335</f>
        <v>63970.6</v>
      </c>
      <c r="N335" s="326"/>
      <c r="O335" s="317"/>
      <c r="P335" s="317"/>
      <c r="Q335" s="317"/>
      <c r="R335" s="326"/>
      <c r="S335" s="317"/>
      <c r="T335" s="317"/>
      <c r="U335" s="317"/>
      <c r="V335" s="316"/>
    </row>
    <row r="336" spans="2:22" ht="24" x14ac:dyDescent="0.25">
      <c r="B336" s="183" t="str">
        <f>'3 priedo 1 lentele'!A336</f>
        <v>2.5.1.4.9</v>
      </c>
      <c r="C336" s="28" t="str">
        <f>'3 priedo 1 lentele'!B336</f>
        <v>R029908-070000-0008</v>
      </c>
      <c r="D336" s="28" t="str">
        <f>'3 priedo 1 lentele'!C336</f>
        <v>Jiezno miesto viešųjų erdvių sutvarkymas</v>
      </c>
      <c r="E336" s="28" t="str">
        <f>'3 priedo 1 lentele'!D336</f>
        <v>PRSA</v>
      </c>
      <c r="F336" s="28">
        <f>'3 priedo 1 lentele'!I336</f>
        <v>0</v>
      </c>
      <c r="G336" s="28">
        <f>'3 priedo 1 lentele'!J336</f>
        <v>0</v>
      </c>
      <c r="H336" s="28">
        <f>'3 priedo 1 lentele'!K336</f>
        <v>0</v>
      </c>
      <c r="I336" s="28" t="s">
        <v>2074</v>
      </c>
      <c r="J336" s="102">
        <f>'3 priedo 1 lentele'!O336</f>
        <v>890177</v>
      </c>
      <c r="K336" s="92">
        <f>'3 priedo 1 lentele'!P336</f>
        <v>756650.44</v>
      </c>
      <c r="L336" s="92">
        <f>'3 priedo 1 lentele'!Q336</f>
        <v>66763.28</v>
      </c>
      <c r="M336" s="92">
        <f>'3 priedo 1 lentele'!R336</f>
        <v>66763.28</v>
      </c>
      <c r="N336" s="326">
        <f>O336+P336+Q336</f>
        <v>890177</v>
      </c>
      <c r="O336" s="317">
        <v>756650.44</v>
      </c>
      <c r="P336" s="317">
        <v>66763.28</v>
      </c>
      <c r="Q336" s="317">
        <v>66763.28</v>
      </c>
      <c r="R336" s="326"/>
      <c r="S336" s="317"/>
      <c r="T336" s="317"/>
      <c r="U336" s="317"/>
      <c r="V336" s="316"/>
    </row>
    <row r="337" spans="2:22" ht="60" x14ac:dyDescent="0.25">
      <c r="B337" s="234" t="str">
        <f>'3 priedo 1 lentele'!A337</f>
        <v>2.5.2</v>
      </c>
      <c r="C337" s="234">
        <f>'3 priedo 1 lentele'!B337</f>
        <v>0</v>
      </c>
      <c r="D337" s="234" t="str">
        <f>'3 priedo 1 lentele'!C337</f>
        <v>Uždavinys: Remti bendruomenines iniciatyvas ir prevencines bei edukacines programas</v>
      </c>
      <c r="E337" s="234">
        <f>'3 priedo 1 lentele'!D337</f>
        <v>0</v>
      </c>
      <c r="F337" s="234">
        <f>'3 priedo 1 lentele'!I337</f>
        <v>0</v>
      </c>
      <c r="G337" s="234">
        <f>'3 priedo 1 lentele'!J337</f>
        <v>0</v>
      </c>
      <c r="H337" s="234">
        <f>'3 priedo 1 lentele'!K337</f>
        <v>0</v>
      </c>
      <c r="I337" s="234"/>
      <c r="J337" s="235">
        <f>'3 priedo 1 lentele'!O337</f>
        <v>0</v>
      </c>
      <c r="K337" s="235">
        <f>'3 priedo 1 lentele'!P337</f>
        <v>0</v>
      </c>
      <c r="L337" s="235">
        <f>'3 priedo 1 lentele'!Q337</f>
        <v>0</v>
      </c>
      <c r="M337" s="235">
        <f>'3 priedo 1 lentele'!R337</f>
        <v>0</v>
      </c>
      <c r="N337" s="311" t="e">
        <f t="shared" ref="N337:V337" si="66">N338+N339</f>
        <v>#REF!</v>
      </c>
      <c r="O337" s="311" t="e">
        <f t="shared" si="66"/>
        <v>#REF!</v>
      </c>
      <c r="P337" s="311" t="e">
        <f t="shared" si="66"/>
        <v>#REF!</v>
      </c>
      <c r="Q337" s="311" t="e">
        <f t="shared" si="66"/>
        <v>#REF!</v>
      </c>
      <c r="R337" s="311" t="e">
        <f t="shared" si="66"/>
        <v>#REF!</v>
      </c>
      <c r="S337" s="311" t="e">
        <f t="shared" si="66"/>
        <v>#REF!</v>
      </c>
      <c r="T337" s="311" t="e">
        <f t="shared" si="66"/>
        <v>#REF!</v>
      </c>
      <c r="U337" s="311" t="e">
        <f t="shared" si="66"/>
        <v>#REF!</v>
      </c>
      <c r="V337" s="311" t="e">
        <f t="shared" si="66"/>
        <v>#REF!</v>
      </c>
    </row>
    <row r="338" spans="2:22" ht="36" x14ac:dyDescent="0.25">
      <c r="B338" s="244" t="str">
        <f>'3 priedo 1 lentele'!A338</f>
        <v>2.5.2.1.</v>
      </c>
      <c r="C338" s="244">
        <f>'3 priedo 1 lentele'!B338</f>
        <v>0</v>
      </c>
      <c r="D338" s="244" t="str">
        <f>'3 priedo 1 lentele'!C338</f>
        <v xml:space="preserve">Priemonė: Bendruomenių namų kūrimas  ir statyba </v>
      </c>
      <c r="E338" s="244">
        <f>'3 priedo 1 lentele'!D338</f>
        <v>0</v>
      </c>
      <c r="F338" s="244">
        <f>'3 priedo 1 lentele'!I338</f>
        <v>0</v>
      </c>
      <c r="G338" s="244">
        <f>'3 priedo 1 lentele'!J338</f>
        <v>0</v>
      </c>
      <c r="H338" s="244">
        <f>'3 priedo 1 lentele'!K338</f>
        <v>0</v>
      </c>
      <c r="I338" s="244"/>
      <c r="J338" s="249">
        <f>'3 priedo 1 lentele'!O338</f>
        <v>0</v>
      </c>
      <c r="K338" s="249">
        <f>'3 priedo 1 lentele'!P338</f>
        <v>0</v>
      </c>
      <c r="L338" s="249">
        <f>'3 priedo 1 lentele'!Q338</f>
        <v>0</v>
      </c>
      <c r="M338" s="249">
        <f>'3 priedo 1 lentele'!R338</f>
        <v>0</v>
      </c>
      <c r="N338" s="315" t="e">
        <f>#REF!</f>
        <v>#REF!</v>
      </c>
      <c r="O338" s="315" t="e">
        <f>#REF!</f>
        <v>#REF!</v>
      </c>
      <c r="P338" s="315" t="e">
        <f>#REF!</f>
        <v>#REF!</v>
      </c>
      <c r="Q338" s="315" t="e">
        <f>#REF!</f>
        <v>#REF!</v>
      </c>
      <c r="R338" s="315" t="e">
        <f>#REF!</f>
        <v>#REF!</v>
      </c>
      <c r="S338" s="315" t="e">
        <f>#REF!</f>
        <v>#REF!</v>
      </c>
      <c r="T338" s="315" t="e">
        <f>#REF!</f>
        <v>#REF!</v>
      </c>
      <c r="U338" s="315" t="e">
        <f>#REF!</f>
        <v>#REF!</v>
      </c>
      <c r="V338" s="315" t="e">
        <f>#REF!</f>
        <v>#REF!</v>
      </c>
    </row>
    <row r="339" spans="2:22" ht="96" x14ac:dyDescent="0.25">
      <c r="B339" s="244" t="str">
        <f>'3 priedo 1 lentele'!A339</f>
        <v>2.5.2.2.</v>
      </c>
      <c r="C339" s="244">
        <f>'3 priedo 1 lentele'!B339</f>
        <v>0</v>
      </c>
      <c r="D339" s="244" t="str">
        <f>'3 priedo 1 lentele'!C339</f>
        <v xml:space="preserve">Priemonė: Naujų inovatyvių vietos gyventojų bendruomenės iniciatyvų, nukreiptų į gyvenimo aplinkos ir kokybės gerinimą, skatinimas </v>
      </c>
      <c r="E339" s="244">
        <f>'3 priedo 1 lentele'!D339</f>
        <v>0</v>
      </c>
      <c r="F339" s="244">
        <f>'3 priedo 1 lentele'!I339</f>
        <v>0</v>
      </c>
      <c r="G339" s="244">
        <f>'3 priedo 1 lentele'!J339</f>
        <v>0</v>
      </c>
      <c r="H339" s="244">
        <f>'3 priedo 1 lentele'!K339</f>
        <v>0</v>
      </c>
      <c r="I339" s="244"/>
      <c r="J339" s="249">
        <f>'3 priedo 1 lentele'!O339</f>
        <v>0</v>
      </c>
      <c r="K339" s="249">
        <f>'3 priedo 1 lentele'!P339</f>
        <v>0</v>
      </c>
      <c r="L339" s="249">
        <f>'3 priedo 1 lentele'!Q339</f>
        <v>0</v>
      </c>
      <c r="M339" s="249">
        <f>'3 priedo 1 lentele'!R339</f>
        <v>0</v>
      </c>
      <c r="N339" s="315"/>
      <c r="O339" s="315"/>
      <c r="P339" s="315"/>
      <c r="Q339" s="315"/>
      <c r="R339" s="315"/>
      <c r="S339" s="315"/>
      <c r="T339" s="315"/>
      <c r="U339" s="315"/>
      <c r="V339" s="321"/>
    </row>
    <row r="340" spans="2:22" ht="48" x14ac:dyDescent="0.25">
      <c r="B340" s="231" t="str">
        <f>'3 priedo 1 lentele'!A340</f>
        <v>2.6</v>
      </c>
      <c r="C340" s="223">
        <f>'3 priedo 1 lentele'!B340</f>
        <v>0</v>
      </c>
      <c r="D340" s="223" t="str">
        <f>'3 priedo 1 lentele'!C340</f>
        <v>Tikslas: Visapusiškai vystyti ir modernizuoti kaimo vietoves ir verslą kaime</v>
      </c>
      <c r="E340" s="223">
        <f>'3 priedo 1 lentele'!D340</f>
        <v>0</v>
      </c>
      <c r="F340" s="223">
        <f>'3 priedo 1 lentele'!I340</f>
        <v>0</v>
      </c>
      <c r="G340" s="223">
        <f>'3 priedo 1 lentele'!J340</f>
        <v>0</v>
      </c>
      <c r="H340" s="223">
        <f>'3 priedo 1 lentele'!K340</f>
        <v>0</v>
      </c>
      <c r="I340" s="223"/>
      <c r="J340" s="226">
        <f>'3 priedo 1 lentele'!O340</f>
        <v>11557072.4</v>
      </c>
      <c r="K340" s="226">
        <f>'3 priedo 1 lentele'!P340</f>
        <v>7101143.9000000004</v>
      </c>
      <c r="L340" s="226">
        <f>'3 priedo 1 lentele'!Q340</f>
        <v>155781.18</v>
      </c>
      <c r="M340" s="226">
        <f>'3 priedo 1 lentele'!R340</f>
        <v>4300147.32</v>
      </c>
      <c r="N340" s="309">
        <f>N341+N406</f>
        <v>1853587.96</v>
      </c>
      <c r="O340" s="309">
        <f t="shared" ref="O340:V340" si="67">O341+O406</f>
        <v>1513302.84</v>
      </c>
      <c r="P340" s="309">
        <f t="shared" si="67"/>
        <v>133526.72999999998</v>
      </c>
      <c r="Q340" s="309">
        <f t="shared" si="67"/>
        <v>206758.39</v>
      </c>
      <c r="R340" s="309">
        <f t="shared" si="67"/>
        <v>0</v>
      </c>
      <c r="S340" s="309">
        <f t="shared" si="67"/>
        <v>0</v>
      </c>
      <c r="T340" s="309">
        <f t="shared" si="67"/>
        <v>0</v>
      </c>
      <c r="U340" s="309">
        <f t="shared" si="67"/>
        <v>0</v>
      </c>
      <c r="V340" s="309">
        <f t="shared" si="67"/>
        <v>0</v>
      </c>
    </row>
    <row r="341" spans="2:22" ht="60" x14ac:dyDescent="0.25">
      <c r="B341" s="234" t="str">
        <f>'3 priedo 1 lentele'!A341</f>
        <v>2.6.1</v>
      </c>
      <c r="C341" s="234">
        <f>'3 priedo 1 lentele'!B341</f>
        <v>0</v>
      </c>
      <c r="D341" s="234" t="str">
        <f>'3 priedo 1 lentele'!C341</f>
        <v xml:space="preserve">Uždavinys: Stiprinti kaimo bendruomenes bei gerinti bendruomeninę infrastruktūrą. </v>
      </c>
      <c r="E341" s="234">
        <f>'3 priedo 1 lentele'!D341</f>
        <v>0</v>
      </c>
      <c r="F341" s="234">
        <f>'3 priedo 1 lentele'!I341</f>
        <v>0</v>
      </c>
      <c r="G341" s="234">
        <f>'3 priedo 1 lentele'!J341</f>
        <v>0</v>
      </c>
      <c r="H341" s="234">
        <f>'3 priedo 1 lentele'!K341</f>
        <v>0</v>
      </c>
      <c r="I341" s="234"/>
      <c r="J341" s="235">
        <f>'3 priedo 1 lentele'!O341</f>
        <v>11557072.4</v>
      </c>
      <c r="K341" s="235">
        <f>'3 priedo 1 lentele'!P341</f>
        <v>7101143.9000000004</v>
      </c>
      <c r="L341" s="235">
        <f>'3 priedo 1 lentele'!Q341</f>
        <v>155781.18</v>
      </c>
      <c r="M341" s="235">
        <f>'3 priedo 1 lentele'!R341</f>
        <v>4300147.32</v>
      </c>
      <c r="N341" s="311">
        <f>N342+N343+N405</f>
        <v>1853587.96</v>
      </c>
      <c r="O341" s="311">
        <f t="shared" ref="O341:V341" si="68">O342+O343+O405</f>
        <v>1513302.84</v>
      </c>
      <c r="P341" s="311">
        <f t="shared" si="68"/>
        <v>133526.72999999998</v>
      </c>
      <c r="Q341" s="311">
        <f t="shared" si="68"/>
        <v>206758.39</v>
      </c>
      <c r="R341" s="311">
        <f t="shared" si="68"/>
        <v>0</v>
      </c>
      <c r="S341" s="311">
        <f t="shared" si="68"/>
        <v>0</v>
      </c>
      <c r="T341" s="311">
        <f t="shared" si="68"/>
        <v>0</v>
      </c>
      <c r="U341" s="311">
        <f t="shared" si="68"/>
        <v>0</v>
      </c>
      <c r="V341" s="311">
        <f t="shared" si="68"/>
        <v>0</v>
      </c>
    </row>
    <row r="342" spans="2:22" ht="60" x14ac:dyDescent="0.25">
      <c r="B342" s="244" t="str">
        <f>'3 priedo 1 lentele'!A342</f>
        <v>2.6.1.1.</v>
      </c>
      <c r="C342" s="244">
        <f>'3 priedo 1 lentele'!B342</f>
        <v>0</v>
      </c>
      <c r="D342" s="244" t="str">
        <f>'3 priedo 1 lentele'!C342</f>
        <v>Priemonė: Kaimo bendruomenių aktyvumo skatinimas ir telkimas plėtojant vietos partnerystę</v>
      </c>
      <c r="E342" s="244">
        <f>'3 priedo 1 lentele'!D342</f>
        <v>0</v>
      </c>
      <c r="F342" s="244">
        <f>'3 priedo 1 lentele'!I342</f>
        <v>0</v>
      </c>
      <c r="G342" s="244">
        <f>'3 priedo 1 lentele'!J342</f>
        <v>0</v>
      </c>
      <c r="H342" s="244">
        <f>'3 priedo 1 lentele'!K342</f>
        <v>0</v>
      </c>
      <c r="I342" s="244"/>
      <c r="J342" s="257">
        <f>'3 priedo 1 lentele'!O342</f>
        <v>0</v>
      </c>
      <c r="K342" s="257">
        <f>'3 priedo 1 lentele'!P342</f>
        <v>0</v>
      </c>
      <c r="L342" s="257">
        <f>'3 priedo 1 lentele'!Q342</f>
        <v>0</v>
      </c>
      <c r="M342" s="257">
        <f>'3 priedo 1 lentele'!R342</f>
        <v>0</v>
      </c>
      <c r="N342" s="376"/>
      <c r="O342" s="376"/>
      <c r="P342" s="376"/>
      <c r="Q342" s="376"/>
      <c r="R342" s="376"/>
      <c r="S342" s="376"/>
      <c r="T342" s="376"/>
      <c r="U342" s="376"/>
      <c r="V342" s="321"/>
    </row>
    <row r="343" spans="2:22" ht="36" x14ac:dyDescent="0.25">
      <c r="B343" s="244" t="str">
        <f>'3 priedo 1 lentele'!A343</f>
        <v>2.6.1.2.</v>
      </c>
      <c r="C343" s="244">
        <f>'3 priedo 1 lentele'!B343</f>
        <v>0</v>
      </c>
      <c r="D343" s="244" t="str">
        <f>'3 priedo 1 lentele'!C343</f>
        <v>Priemonė: Kaimo infrastruktūros gerinimas ir plėtra</v>
      </c>
      <c r="E343" s="244">
        <f>'3 priedo 1 lentele'!D343</f>
        <v>0</v>
      </c>
      <c r="F343" s="244">
        <f>'3 priedo 1 lentele'!I343</f>
        <v>0</v>
      </c>
      <c r="G343" s="244">
        <f>'3 priedo 1 lentele'!J343</f>
        <v>0</v>
      </c>
      <c r="H343" s="244">
        <f>'3 priedo 1 lentele'!K343</f>
        <v>0</v>
      </c>
      <c r="I343" s="244"/>
      <c r="J343" s="249">
        <f>'3 priedo 1 lentele'!O343</f>
        <v>11557072.4</v>
      </c>
      <c r="K343" s="249">
        <f>'3 priedo 1 lentele'!P343</f>
        <v>7101143.9000000004</v>
      </c>
      <c r="L343" s="249">
        <f>'3 priedo 1 lentele'!Q343</f>
        <v>155781.18</v>
      </c>
      <c r="M343" s="249">
        <f>'3 priedo 1 lentele'!R343</f>
        <v>4300147.32</v>
      </c>
      <c r="N343" s="315">
        <f>SUM(N344:N404)</f>
        <v>1853587.96</v>
      </c>
      <c r="O343" s="315">
        <f t="shared" ref="O343:V343" si="69">SUM(O344:O404)</f>
        <v>1513302.84</v>
      </c>
      <c r="P343" s="315">
        <f t="shared" si="69"/>
        <v>133526.72999999998</v>
      </c>
      <c r="Q343" s="315">
        <f t="shared" si="69"/>
        <v>206758.39</v>
      </c>
      <c r="R343" s="315">
        <f t="shared" si="69"/>
        <v>0</v>
      </c>
      <c r="S343" s="315">
        <f t="shared" si="69"/>
        <v>0</v>
      </c>
      <c r="T343" s="315">
        <f t="shared" si="69"/>
        <v>0</v>
      </c>
      <c r="U343" s="315">
        <f t="shared" si="69"/>
        <v>0</v>
      </c>
      <c r="V343" s="315">
        <f t="shared" si="69"/>
        <v>0</v>
      </c>
    </row>
    <row r="344" spans="2:22" ht="48" x14ac:dyDescent="0.25">
      <c r="B344" s="23" t="str">
        <f>'3 priedo 1 lentele'!A344</f>
        <v>2.6.1.2.1</v>
      </c>
      <c r="C344" s="58" t="str">
        <f>'3 priedo 1 lentele'!B344</f>
        <v>R02ZM07-330000-0002</v>
      </c>
      <c r="D344" s="58" t="str">
        <f>'3 priedo 1 lentele'!C344</f>
        <v>Bukonių kultūros centro pastato atnaujinimas ir pritaikymas bendruomenės poreikiams</v>
      </c>
      <c r="E344" s="58" t="str">
        <f>'3 priedo 1 lentele'!D344</f>
        <v>JRSA</v>
      </c>
      <c r="F344" s="58">
        <f>'3 priedo 1 lentele'!I344</f>
        <v>0</v>
      </c>
      <c r="G344" s="58">
        <f>'3 priedo 1 lentele'!J344</f>
        <v>0</v>
      </c>
      <c r="H344" s="58">
        <f>'3 priedo 1 lentele'!K344</f>
        <v>0</v>
      </c>
      <c r="I344" s="58"/>
      <c r="J344" s="104">
        <f>'3 priedo 1 lentele'!O344</f>
        <v>256171</v>
      </c>
      <c r="K344" s="104">
        <f>'3 priedo 1 lentele'!P344</f>
        <v>200000</v>
      </c>
      <c r="L344" s="105">
        <f>'3 priedo 1 lentele'!Q344</f>
        <v>0</v>
      </c>
      <c r="M344" s="104">
        <f>'3 priedo 1 lentele'!R344</f>
        <v>56171</v>
      </c>
      <c r="N344" s="328"/>
      <c r="O344" s="328"/>
      <c r="P344" s="329"/>
      <c r="Q344" s="328"/>
      <c r="R344" s="328"/>
      <c r="S344" s="328"/>
      <c r="T344" s="329"/>
      <c r="U344" s="328"/>
      <c r="V344" s="316"/>
    </row>
    <row r="345" spans="2:22" ht="48" x14ac:dyDescent="0.25">
      <c r="B345" s="23" t="str">
        <f>'3 priedo 1 lentele'!A345</f>
        <v>2.6.1.2.2</v>
      </c>
      <c r="C345" s="58" t="str">
        <f>'3 priedo 1 lentele'!B345</f>
        <v>R02ZM07-500000-0003</v>
      </c>
      <c r="D345" s="58" t="str">
        <f>'3 priedo 1 lentele'!C345</f>
        <v>Užusalių pagrindinės mokyklos atnaujinimas ir pritaikymas bendruomenės poreikiams</v>
      </c>
      <c r="E345" s="58" t="str">
        <f>'3 priedo 1 lentele'!D345</f>
        <v>JRSA</v>
      </c>
      <c r="F345" s="58">
        <f>'3 priedo 1 lentele'!I345</f>
        <v>0</v>
      </c>
      <c r="G345" s="58">
        <f>'3 priedo 1 lentele'!J345</f>
        <v>0</v>
      </c>
      <c r="H345" s="58">
        <f>'3 priedo 1 lentele'!K345</f>
        <v>0</v>
      </c>
      <c r="I345" s="58"/>
      <c r="J345" s="104">
        <f>'3 priedo 1 lentele'!O345</f>
        <v>249513</v>
      </c>
      <c r="K345" s="104">
        <f>'3 priedo 1 lentele'!P345</f>
        <v>199562</v>
      </c>
      <c r="L345" s="105">
        <f>'3 priedo 1 lentele'!Q345</f>
        <v>0</v>
      </c>
      <c r="M345" s="104">
        <f>'3 priedo 1 lentele'!R345</f>
        <v>49951</v>
      </c>
      <c r="N345" s="328"/>
      <c r="O345" s="328"/>
      <c r="P345" s="329"/>
      <c r="Q345" s="328"/>
      <c r="R345" s="328"/>
      <c r="S345" s="328"/>
      <c r="T345" s="329"/>
      <c r="U345" s="328"/>
      <c r="V345" s="316"/>
    </row>
    <row r="346" spans="2:22" ht="60" x14ac:dyDescent="0.25">
      <c r="B346" s="23" t="str">
        <f>'3 priedo 1 lentele'!A346</f>
        <v>2.6.1.2.3</v>
      </c>
      <c r="C346" s="60" t="str">
        <f>'3 priedo 1 lentele'!B346</f>
        <v>R02ZM07-290000-0004</v>
      </c>
      <c r="D346" s="60" t="str">
        <f>'3 priedo 1 lentele'!C346</f>
        <v>Berteškių kaimo bendruomenės namų aplinkos sutvarkymas ir pritaikymas gyventojų poreikiams</v>
      </c>
      <c r="E346" s="60" t="str">
        <f>'3 priedo 1 lentele'!D346</f>
        <v>RRSA</v>
      </c>
      <c r="F346" s="60">
        <f>'3 priedo 1 lentele'!I346</f>
        <v>0</v>
      </c>
      <c r="G346" s="60">
        <f>'3 priedo 1 lentele'!J346</f>
        <v>0</v>
      </c>
      <c r="H346" s="60">
        <f>'3 priedo 1 lentele'!K346</f>
        <v>0</v>
      </c>
      <c r="I346" s="60"/>
      <c r="J346" s="104">
        <f>'3 priedo 1 lentele'!O346</f>
        <v>40550</v>
      </c>
      <c r="K346" s="121">
        <f>'3 priedo 1 lentele'!P346</f>
        <v>32440</v>
      </c>
      <c r="L346" s="121">
        <f>'3 priedo 1 lentele'!Q346</f>
        <v>0</v>
      </c>
      <c r="M346" s="121">
        <f>'3 priedo 1 lentele'!R346</f>
        <v>8110</v>
      </c>
      <c r="N346" s="328"/>
      <c r="O346" s="352"/>
      <c r="P346" s="352"/>
      <c r="Q346" s="352"/>
      <c r="R346" s="328"/>
      <c r="S346" s="352"/>
      <c r="T346" s="352"/>
      <c r="U346" s="352"/>
      <c r="V346" s="335"/>
    </row>
    <row r="347" spans="2:22" ht="60" x14ac:dyDescent="0.25">
      <c r="B347" s="23" t="str">
        <f>'3 priedo 1 lentele'!A347</f>
        <v>2.6.1.2.4</v>
      </c>
      <c r="C347" s="60" t="str">
        <f>'3 priedo 1 lentele'!B347</f>
        <v>R02ZM07-500000-0005</v>
      </c>
      <c r="D347" s="60" t="str">
        <f>'3 priedo 1 lentele'!C347</f>
        <v>Raseinių rajono Mituvos upelio baseino ir kitų melioracijos griovių bei juose esančių statinių rekonstravimas</v>
      </c>
      <c r="E347" s="60" t="str">
        <f>'3 priedo 1 lentele'!D347</f>
        <v>RRSA</v>
      </c>
      <c r="F347" s="60">
        <f>'3 priedo 1 lentele'!I347</f>
        <v>0</v>
      </c>
      <c r="G347" s="60">
        <f>'3 priedo 1 lentele'!J347</f>
        <v>0</v>
      </c>
      <c r="H347" s="60">
        <f>'3 priedo 1 lentele'!K347</f>
        <v>0</v>
      </c>
      <c r="I347" s="60"/>
      <c r="J347" s="104">
        <f>'3 priedo 1 lentele'!O347</f>
        <v>380638</v>
      </c>
      <c r="K347" s="121">
        <f>'3 priedo 1 lentele'!P347</f>
        <v>222187</v>
      </c>
      <c r="L347" s="121">
        <f>'3 priedo 1 lentele'!Q347</f>
        <v>0</v>
      </c>
      <c r="M347" s="121">
        <f>'3 priedo 1 lentele'!R347</f>
        <v>158451</v>
      </c>
      <c r="N347" s="328"/>
      <c r="O347" s="352"/>
      <c r="P347" s="352"/>
      <c r="Q347" s="352"/>
      <c r="R347" s="328"/>
      <c r="S347" s="352"/>
      <c r="T347" s="352"/>
      <c r="U347" s="352"/>
      <c r="V347" s="335"/>
    </row>
    <row r="348" spans="2:22" ht="60" x14ac:dyDescent="0.25">
      <c r="B348" s="23" t="str">
        <f>'3 priedo 1 lentele'!A348</f>
        <v>2.6.1.2.5</v>
      </c>
      <c r="C348" s="60" t="str">
        <f>'3 priedo 1 lentele'!B348</f>
        <v>R02ZM07-290000-0006</v>
      </c>
      <c r="D348" s="60" t="str">
        <f>'3 priedo 1 lentele'!C348</f>
        <v>Katauskių kaimo viešosios erdvės sutvarkymas ir pritaikymas gyventojų poreikiams</v>
      </c>
      <c r="E348" s="60" t="str">
        <f>'3 priedo 1 lentele'!D348</f>
        <v>RRSA</v>
      </c>
      <c r="F348" s="60">
        <f>'3 priedo 1 lentele'!I348</f>
        <v>0</v>
      </c>
      <c r="G348" s="60">
        <f>'3 priedo 1 lentele'!J348</f>
        <v>0</v>
      </c>
      <c r="H348" s="60">
        <f>'3 priedo 1 lentele'!K348</f>
        <v>0</v>
      </c>
      <c r="I348" s="60"/>
      <c r="J348" s="104">
        <f>'3 priedo 1 lentele'!O348</f>
        <v>37359</v>
      </c>
      <c r="K348" s="121">
        <f>'3 priedo 1 lentele'!P348</f>
        <v>29887</v>
      </c>
      <c r="L348" s="121">
        <f>'3 priedo 1 lentele'!Q348</f>
        <v>0</v>
      </c>
      <c r="M348" s="121">
        <f>'3 priedo 1 lentele'!R348</f>
        <v>7472</v>
      </c>
      <c r="N348" s="328"/>
      <c r="O348" s="352"/>
      <c r="P348" s="352"/>
      <c r="Q348" s="352"/>
      <c r="R348" s="328"/>
      <c r="S348" s="352"/>
      <c r="T348" s="352"/>
      <c r="U348" s="352"/>
      <c r="V348" s="335"/>
    </row>
    <row r="349" spans="2:22" ht="36" x14ac:dyDescent="0.25">
      <c r="B349" s="23" t="str">
        <f>'3 priedo 1 lentele'!A349</f>
        <v>2.6.1.2.6</v>
      </c>
      <c r="C349" s="60" t="str">
        <f>'3 priedo 1 lentele'!B349</f>
        <v>R02ZM07-020000-0007</v>
      </c>
      <c r="D349" s="60" t="str">
        <f>'3 priedo 1 lentele'!C349</f>
        <v>Kalnujų seniūnijos administracinio pastato sutvarkymas</v>
      </c>
      <c r="E349" s="60" t="str">
        <f>'3 priedo 1 lentele'!D349</f>
        <v>RRSA</v>
      </c>
      <c r="F349" s="60">
        <f>'3 priedo 1 lentele'!I349</f>
        <v>0</v>
      </c>
      <c r="G349" s="60">
        <f>'3 priedo 1 lentele'!J349</f>
        <v>0</v>
      </c>
      <c r="H349" s="60">
        <f>'3 priedo 1 lentele'!K349</f>
        <v>0</v>
      </c>
      <c r="I349" s="60"/>
      <c r="J349" s="104">
        <f>'3 priedo 1 lentele'!O349</f>
        <v>300000</v>
      </c>
      <c r="K349" s="121">
        <f>'3 priedo 1 lentele'!P349</f>
        <v>0</v>
      </c>
      <c r="L349" s="121">
        <f>'3 priedo 1 lentele'!Q349</f>
        <v>0</v>
      </c>
      <c r="M349" s="121">
        <f>'3 priedo 1 lentele'!R349</f>
        <v>300000</v>
      </c>
      <c r="N349" s="328"/>
      <c r="O349" s="352"/>
      <c r="P349" s="352"/>
      <c r="Q349" s="352"/>
      <c r="R349" s="328"/>
      <c r="S349" s="352"/>
      <c r="T349" s="352"/>
      <c r="U349" s="352"/>
      <c r="V349" s="335"/>
    </row>
    <row r="350" spans="2:22" ht="60" x14ac:dyDescent="0.25">
      <c r="B350" s="23" t="str">
        <f>'3 priedo 1 lentele'!A350</f>
        <v>2.6.1.2.7</v>
      </c>
      <c r="C350" s="60" t="str">
        <f>'3 priedo 1 lentele'!B350</f>
        <v>R02ZM07-340000-0008</v>
      </c>
      <c r="D350" s="60" t="str">
        <f>'3 priedo 1 lentele'!C350</f>
        <v>Raseinių rajono kultūros centro Betygalos kultūros namų infrastruktūros pritaikymas visuomenės poreikiams</v>
      </c>
      <c r="E350" s="60" t="str">
        <f>'3 priedo 1 lentele'!D350</f>
        <v>RRSA</v>
      </c>
      <c r="F350" s="60">
        <f>'3 priedo 1 lentele'!I350</f>
        <v>0</v>
      </c>
      <c r="G350" s="60">
        <f>'3 priedo 1 lentele'!J350</f>
        <v>0</v>
      </c>
      <c r="H350" s="60">
        <f>'3 priedo 1 lentele'!K350</f>
        <v>0</v>
      </c>
      <c r="I350" s="60"/>
      <c r="J350" s="104">
        <f>'3 priedo 1 lentele'!O350</f>
        <v>560000</v>
      </c>
      <c r="K350" s="121">
        <f>'3 priedo 1 lentele'!P350</f>
        <v>0</v>
      </c>
      <c r="L350" s="121">
        <f>'3 priedo 1 lentele'!Q350</f>
        <v>0</v>
      </c>
      <c r="M350" s="121">
        <f>'3 priedo 1 lentele'!R350</f>
        <v>560000</v>
      </c>
      <c r="N350" s="328"/>
      <c r="O350" s="352"/>
      <c r="P350" s="352"/>
      <c r="Q350" s="352"/>
      <c r="R350" s="328"/>
      <c r="S350" s="352"/>
      <c r="T350" s="352"/>
      <c r="U350" s="352"/>
      <c r="V350" s="335"/>
    </row>
    <row r="351" spans="2:22" ht="24" x14ac:dyDescent="0.25">
      <c r="B351" s="23" t="str">
        <f>'3 priedo 1 lentele'!A351</f>
        <v>2.6.1.2.8</v>
      </c>
      <c r="C351" s="60" t="str">
        <f>'3 priedo 1 lentele'!B351</f>
        <v>R02ZM07-500000-0009</v>
      </c>
      <c r="D351" s="60" t="str">
        <f>'3 priedo 1 lentele'!C351</f>
        <v>Požečių gyvenvietės drenažo rekonstravimas</v>
      </c>
      <c r="E351" s="60" t="str">
        <f>'3 priedo 1 lentele'!D351</f>
        <v>RRSA</v>
      </c>
      <c r="F351" s="60">
        <f>'3 priedo 1 lentele'!I351</f>
        <v>0</v>
      </c>
      <c r="G351" s="60">
        <f>'3 priedo 1 lentele'!J351</f>
        <v>0</v>
      </c>
      <c r="H351" s="60">
        <f>'3 priedo 1 lentele'!K351</f>
        <v>0</v>
      </c>
      <c r="I351" s="60"/>
      <c r="J351" s="104">
        <f>'3 priedo 1 lentele'!O351</f>
        <v>250000</v>
      </c>
      <c r="K351" s="121">
        <f>'3 priedo 1 lentele'!P351</f>
        <v>0</v>
      </c>
      <c r="L351" s="121">
        <f>'3 priedo 1 lentele'!Q351</f>
        <v>0</v>
      </c>
      <c r="M351" s="121">
        <f>'3 priedo 1 lentele'!R351</f>
        <v>250000</v>
      </c>
      <c r="N351" s="328"/>
      <c r="O351" s="352"/>
      <c r="P351" s="352"/>
      <c r="Q351" s="352"/>
      <c r="R351" s="328"/>
      <c r="S351" s="352"/>
      <c r="T351" s="352"/>
      <c r="U351" s="352"/>
      <c r="V351" s="335"/>
    </row>
    <row r="352" spans="2:22" ht="36" x14ac:dyDescent="0.25">
      <c r="B352" s="23" t="str">
        <f>'3 priedo 1 lentele'!A352</f>
        <v>2.6.1.2.9</v>
      </c>
      <c r="C352" s="60" t="str">
        <f>'3 priedo 1 lentele'!B352</f>
        <v>R02ZM07-500000-0010</v>
      </c>
      <c r="D352" s="60" t="str">
        <f>'3 priedo 1 lentele'!C352</f>
        <v>Verėduvos gyvenvietės drenažo sistemos įrengimas</v>
      </c>
      <c r="E352" s="60" t="str">
        <f>'3 priedo 1 lentele'!D352</f>
        <v>RRSA</v>
      </c>
      <c r="F352" s="60">
        <f>'3 priedo 1 lentele'!I352</f>
        <v>0</v>
      </c>
      <c r="G352" s="60">
        <f>'3 priedo 1 lentele'!J352</f>
        <v>0</v>
      </c>
      <c r="H352" s="60">
        <f>'3 priedo 1 lentele'!K352</f>
        <v>0</v>
      </c>
      <c r="I352" s="60"/>
      <c r="J352" s="104">
        <f>'3 priedo 1 lentele'!O352</f>
        <v>250000</v>
      </c>
      <c r="K352" s="121">
        <f>'3 priedo 1 lentele'!P352</f>
        <v>0</v>
      </c>
      <c r="L352" s="121">
        <f>'3 priedo 1 lentele'!Q352</f>
        <v>0</v>
      </c>
      <c r="M352" s="121">
        <f>'3 priedo 1 lentele'!R352</f>
        <v>250000</v>
      </c>
      <c r="N352" s="328"/>
      <c r="O352" s="352"/>
      <c r="P352" s="352"/>
      <c r="Q352" s="352"/>
      <c r="R352" s="328"/>
      <c r="S352" s="352"/>
      <c r="T352" s="352"/>
      <c r="U352" s="352"/>
      <c r="V352" s="335"/>
    </row>
    <row r="353" spans="2:22" ht="36" x14ac:dyDescent="0.25">
      <c r="B353" s="183" t="str">
        <f>'3 priedo 1 lentele'!A353</f>
        <v>2.6.1.2.10</v>
      </c>
      <c r="C353" s="60" t="str">
        <f>'3 priedo 1 lentele'!B353</f>
        <v>R029908-342900-0009</v>
      </c>
      <c r="D353" s="60" t="str">
        <f>'3 priedo 1 lentele'!C353</f>
        <v>Kompleksiškas Pelėdnagių kaimo viešųjų erdvių sutvarkymas</v>
      </c>
      <c r="E353" s="60" t="str">
        <f>'3 priedo 1 lentele'!D353</f>
        <v>KėRSA</v>
      </c>
      <c r="F353" s="60">
        <f>'3 priedo 1 lentele'!I353</f>
        <v>0</v>
      </c>
      <c r="G353" s="60">
        <f>'3 priedo 1 lentele'!J353</f>
        <v>0</v>
      </c>
      <c r="H353" s="60">
        <f>'3 priedo 1 lentele'!K353</f>
        <v>0</v>
      </c>
      <c r="I353" s="60" t="s">
        <v>2074</v>
      </c>
      <c r="J353" s="104">
        <f>'3 priedo 1 lentele'!O353</f>
        <v>1122802.76</v>
      </c>
      <c r="K353" s="121">
        <f>'3 priedo 1 lentele'!P353</f>
        <v>756651.43</v>
      </c>
      <c r="L353" s="121">
        <f>'3 priedo 1 lentele'!Q353</f>
        <v>66763.37</v>
      </c>
      <c r="M353" s="120">
        <f>'3 priedo 1 lentele'!R353</f>
        <v>299387.96000000002</v>
      </c>
      <c r="N353" s="328">
        <f>O353+P353+Q353</f>
        <v>890178.16</v>
      </c>
      <c r="O353" s="352">
        <v>756651.43</v>
      </c>
      <c r="P353" s="352">
        <v>66763.37</v>
      </c>
      <c r="Q353" s="353">
        <v>66763.360000000001</v>
      </c>
      <c r="R353" s="328"/>
      <c r="S353" s="352"/>
      <c r="T353" s="352"/>
      <c r="U353" s="353"/>
      <c r="V353" s="351"/>
    </row>
    <row r="354" spans="2:22" ht="36" x14ac:dyDescent="0.25">
      <c r="B354" s="183" t="str">
        <f>'3 priedo 1 lentele'!A354</f>
        <v>2.6.1.2.11</v>
      </c>
      <c r="C354" s="60" t="str">
        <f>'3 priedo 1 lentele'!B354</f>
        <v>R02ZM07-290000-0011</v>
      </c>
      <c r="D354" s="60" t="str">
        <f>'3 priedo 1 lentele'!C354</f>
        <v>Poilsio zonos prie Sujainių tvenkinio sutvarkymas</v>
      </c>
      <c r="E354" s="60" t="str">
        <f>'3 priedo 1 lentele'!D354</f>
        <v>RRSA</v>
      </c>
      <c r="F354" s="60">
        <f>'3 priedo 1 lentele'!I354</f>
        <v>0</v>
      </c>
      <c r="G354" s="60">
        <f>'3 priedo 1 lentele'!J354</f>
        <v>0</v>
      </c>
      <c r="H354" s="60">
        <f>'3 priedo 1 lentele'!K354</f>
        <v>0</v>
      </c>
      <c r="I354" s="60"/>
      <c r="J354" s="104">
        <f>'3 priedo 1 lentele'!O354</f>
        <v>221546</v>
      </c>
      <c r="K354" s="111">
        <f>'3 priedo 1 lentele'!P354</f>
        <v>177236</v>
      </c>
      <c r="L354" s="121">
        <f>'3 priedo 1 lentele'!Q354</f>
        <v>0</v>
      </c>
      <c r="M354" s="111">
        <f>'3 priedo 1 lentele'!R354</f>
        <v>44310</v>
      </c>
      <c r="N354" s="328"/>
      <c r="O354" s="336"/>
      <c r="P354" s="352"/>
      <c r="Q354" s="336"/>
      <c r="R354" s="328"/>
      <c r="S354" s="336"/>
      <c r="T354" s="352"/>
      <c r="U354" s="336"/>
      <c r="V354" s="335"/>
    </row>
    <row r="355" spans="2:22" ht="36" x14ac:dyDescent="0.25">
      <c r="B355" s="183" t="str">
        <f>'3 priedo 1 lentele'!A355</f>
        <v>2.6.1.2.12</v>
      </c>
      <c r="C355" s="19" t="str">
        <f>'3 priedo 1 lentele'!B355</f>
        <v>R02ZM07-290000-0012</v>
      </c>
      <c r="D355" s="19" t="str">
        <f>'3 priedo 1 lentele'!C355</f>
        <v>Betygalos miestelio viešosios infrastruktūros sutvarkymas</v>
      </c>
      <c r="E355" s="19" t="str">
        <f>'3 priedo 1 lentele'!D355</f>
        <v>RRSA</v>
      </c>
      <c r="F355" s="19">
        <f>'3 priedo 1 lentele'!I355</f>
        <v>0</v>
      </c>
      <c r="G355" s="19">
        <f>'3 priedo 1 lentele'!J355</f>
        <v>0</v>
      </c>
      <c r="H355" s="19">
        <f>'3 priedo 1 lentele'!K355</f>
        <v>0</v>
      </c>
      <c r="I355" s="19"/>
      <c r="J355" s="104">
        <f>'3 priedo 1 lentele'!O355</f>
        <v>144575</v>
      </c>
      <c r="K355" s="121">
        <f>'3 priedo 1 lentele'!P355</f>
        <v>115660</v>
      </c>
      <c r="L355" s="121">
        <f>'3 priedo 1 lentele'!Q355</f>
        <v>0</v>
      </c>
      <c r="M355" s="121">
        <f>'3 priedo 1 lentele'!R355</f>
        <v>28915</v>
      </c>
      <c r="N355" s="328"/>
      <c r="O355" s="352"/>
      <c r="P355" s="352"/>
      <c r="Q355" s="352"/>
      <c r="R355" s="328"/>
      <c r="S355" s="352"/>
      <c r="T355" s="352"/>
      <c r="U355" s="352"/>
      <c r="V355" s="335"/>
    </row>
    <row r="356" spans="2:22" ht="36" x14ac:dyDescent="0.25">
      <c r="B356" s="183" t="str">
        <f>'3 priedo 1 lentele'!A356</f>
        <v>2.6.1.2.13</v>
      </c>
      <c r="C356" s="60" t="str">
        <f>'3 priedo 1 lentele'!B356</f>
        <v>R02ZM07-500000-0013</v>
      </c>
      <c r="D356" s="60" t="str">
        <f>'3 priedo 1 lentele'!C356</f>
        <v>Berteškių kaimo vandens kokybės gerinimas</v>
      </c>
      <c r="E356" s="60" t="str">
        <f>'3 priedo 1 lentele'!D356</f>
        <v>UAB „Raseinių vandenys“</v>
      </c>
      <c r="F356" s="60">
        <f>'3 priedo 1 lentele'!I356</f>
        <v>0</v>
      </c>
      <c r="G356" s="60">
        <f>'3 priedo 1 lentele'!J356</f>
        <v>0</v>
      </c>
      <c r="H356" s="60">
        <f>'3 priedo 1 lentele'!K356</f>
        <v>0</v>
      </c>
      <c r="I356" s="60"/>
      <c r="J356" s="104">
        <f>'3 priedo 1 lentele'!O356</f>
        <v>60796.45</v>
      </c>
      <c r="K356" s="121">
        <f>'3 priedo 1 lentele'!P356</f>
        <v>40196</v>
      </c>
      <c r="L356" s="121">
        <f>'3 priedo 1 lentele'!Q356</f>
        <v>0</v>
      </c>
      <c r="M356" s="121">
        <f>'3 priedo 1 lentele'!R356</f>
        <v>20600.45</v>
      </c>
      <c r="N356" s="328"/>
      <c r="O356" s="352"/>
      <c r="P356" s="352"/>
      <c r="Q356" s="352"/>
      <c r="R356" s="328"/>
      <c r="S356" s="352"/>
      <c r="T356" s="352"/>
      <c r="U356" s="352"/>
      <c r="V356" s="335"/>
    </row>
    <row r="357" spans="2:22" ht="36" x14ac:dyDescent="0.25">
      <c r="B357" s="183" t="str">
        <f>'3 priedo 1 lentele'!A357</f>
        <v>2.6.1.2.14</v>
      </c>
      <c r="C357" s="60" t="str">
        <f>'3 priedo 1 lentele'!B357</f>
        <v>R02ZM07-290000-0014</v>
      </c>
      <c r="D357" s="60" t="str">
        <f>'3 priedo 1 lentele'!C357</f>
        <v>Girkalnio miestelio tvenkinio išvalymas ir poilsio zonos įrengimas</v>
      </c>
      <c r="E357" s="60" t="str">
        <f>'3 priedo 1 lentele'!D357</f>
        <v>RRSA</v>
      </c>
      <c r="F357" s="60">
        <f>'3 priedo 1 lentele'!I357</f>
        <v>0</v>
      </c>
      <c r="G357" s="60">
        <f>'3 priedo 1 lentele'!J357</f>
        <v>0</v>
      </c>
      <c r="H357" s="60">
        <f>'3 priedo 1 lentele'!K357</f>
        <v>0</v>
      </c>
      <c r="I357" s="60"/>
      <c r="J357" s="104">
        <f>'3 priedo 1 lentele'!O357</f>
        <v>164924</v>
      </c>
      <c r="K357" s="121">
        <f>'3 priedo 1 lentele'!P357</f>
        <v>131939</v>
      </c>
      <c r="L357" s="121">
        <f>'3 priedo 1 lentele'!Q357</f>
        <v>0</v>
      </c>
      <c r="M357" s="121">
        <f>'3 priedo 1 lentele'!R357</f>
        <v>32985</v>
      </c>
      <c r="N357" s="328"/>
      <c r="O357" s="352"/>
      <c r="P357" s="352"/>
      <c r="Q357" s="352"/>
      <c r="R357" s="328"/>
      <c r="S357" s="352"/>
      <c r="T357" s="352"/>
      <c r="U357" s="352"/>
      <c r="V357" s="335"/>
    </row>
    <row r="358" spans="2:22" ht="48" x14ac:dyDescent="0.25">
      <c r="B358" s="183" t="str">
        <f>'3 priedo 1 lentele'!A358</f>
        <v>2.6.1.2.15</v>
      </c>
      <c r="C358" s="60" t="str">
        <f>'3 priedo 1 lentele'!B358</f>
        <v>R02ZM07-290000-0015</v>
      </c>
      <c r="D358" s="60" t="str">
        <f>'3 priedo 1 lentele'!C358</f>
        <v>Viešosios erdvės Užkalnių kaime sutvarkymas ir pritaikymas gyventojų poilsiui ir sportui</v>
      </c>
      <c r="E358" s="60" t="str">
        <f>'3 priedo 1 lentele'!D358</f>
        <v>RRSA</v>
      </c>
      <c r="F358" s="60">
        <f>'3 priedo 1 lentele'!I358</f>
        <v>0</v>
      </c>
      <c r="G358" s="60">
        <f>'3 priedo 1 lentele'!J358</f>
        <v>0</v>
      </c>
      <c r="H358" s="60">
        <f>'3 priedo 1 lentele'!K358</f>
        <v>0</v>
      </c>
      <c r="I358" s="60"/>
      <c r="J358" s="104">
        <f>'3 priedo 1 lentele'!O358</f>
        <v>51960</v>
      </c>
      <c r="K358" s="121">
        <f>'3 priedo 1 lentele'!P358</f>
        <v>41568</v>
      </c>
      <c r="L358" s="121">
        <f>'3 priedo 1 lentele'!Q358</f>
        <v>0</v>
      </c>
      <c r="M358" s="121">
        <f>'3 priedo 1 lentele'!R358</f>
        <v>10392</v>
      </c>
      <c r="N358" s="328"/>
      <c r="O358" s="352"/>
      <c r="P358" s="352"/>
      <c r="Q358" s="352"/>
      <c r="R358" s="328"/>
      <c r="S358" s="352"/>
      <c r="T358" s="352"/>
      <c r="U358" s="352"/>
      <c r="V358" s="335"/>
    </row>
    <row r="359" spans="2:22" ht="60" x14ac:dyDescent="0.25">
      <c r="B359" s="183" t="str">
        <f>'3 priedo 1 lentele'!A359</f>
        <v>2.6.1.2.16</v>
      </c>
      <c r="C359" s="60" t="str">
        <f>'3 priedo 1 lentele'!B359</f>
        <v>R02ZM07-290000-0016</v>
      </c>
      <c r="D359" s="60" t="str">
        <f>'3 priedo 1 lentele'!C359</f>
        <v>Kalnųjų miestelio viešosios erdvės atnaujinimas ir pritaikymas visuomenės poreikiams</v>
      </c>
      <c r="E359" s="60" t="str">
        <f>'3 priedo 1 lentele'!D359</f>
        <v>RRSA</v>
      </c>
      <c r="F359" s="60">
        <f>'3 priedo 1 lentele'!I359</f>
        <v>0</v>
      </c>
      <c r="G359" s="60">
        <f>'3 priedo 1 lentele'!J359</f>
        <v>0</v>
      </c>
      <c r="H359" s="60">
        <f>'3 priedo 1 lentele'!K359</f>
        <v>0</v>
      </c>
      <c r="I359" s="60"/>
      <c r="J359" s="104">
        <f>'3 priedo 1 lentele'!O359</f>
        <v>54081</v>
      </c>
      <c r="K359" s="121">
        <f>'3 priedo 1 lentele'!P359</f>
        <v>43264</v>
      </c>
      <c r="L359" s="121">
        <f>'3 priedo 1 lentele'!Q359</f>
        <v>0</v>
      </c>
      <c r="M359" s="121">
        <f>'3 priedo 1 lentele'!R359</f>
        <v>10817</v>
      </c>
      <c r="N359" s="328"/>
      <c r="O359" s="352"/>
      <c r="P359" s="352"/>
      <c r="Q359" s="352"/>
      <c r="R359" s="328"/>
      <c r="S359" s="352"/>
      <c r="T359" s="352"/>
      <c r="U359" s="352"/>
      <c r="V359" s="335"/>
    </row>
    <row r="360" spans="2:22" ht="24" x14ac:dyDescent="0.25">
      <c r="B360" s="183" t="str">
        <f>'3 priedo 1 lentele'!A360</f>
        <v>2.6.1.2.17</v>
      </c>
      <c r="C360" s="60" t="str">
        <f>'3 priedo 1 lentele'!B360</f>
        <v>R02ZM07-290000-0017</v>
      </c>
      <c r="D360" s="60" t="str">
        <f>'3 priedo 1 lentele'!C360</f>
        <v>Viešosios poilsio zonos įrengimas Norgėlų kaime</v>
      </c>
      <c r="E360" s="60" t="str">
        <f>'3 priedo 1 lentele'!D360</f>
        <v>RRSA</v>
      </c>
      <c r="F360" s="60">
        <f>'3 priedo 1 lentele'!I360</f>
        <v>0</v>
      </c>
      <c r="G360" s="60">
        <f>'3 priedo 1 lentele'!J360</f>
        <v>0</v>
      </c>
      <c r="H360" s="60">
        <f>'3 priedo 1 lentele'!K360</f>
        <v>0</v>
      </c>
      <c r="I360" s="60"/>
      <c r="J360" s="104">
        <f>'3 priedo 1 lentele'!O360</f>
        <v>34225</v>
      </c>
      <c r="K360" s="121">
        <f>'3 priedo 1 lentele'!P360</f>
        <v>27380</v>
      </c>
      <c r="L360" s="121">
        <f>'3 priedo 1 lentele'!Q360</f>
        <v>0</v>
      </c>
      <c r="M360" s="121">
        <f>'3 priedo 1 lentele'!R360</f>
        <v>6845</v>
      </c>
      <c r="N360" s="328"/>
      <c r="O360" s="352"/>
      <c r="P360" s="352"/>
      <c r="Q360" s="352"/>
      <c r="R360" s="328"/>
      <c r="S360" s="352"/>
      <c r="T360" s="352"/>
      <c r="U360" s="352"/>
      <c r="V360" s="335"/>
    </row>
    <row r="361" spans="2:22" ht="24" x14ac:dyDescent="0.25">
      <c r="B361" s="183" t="str">
        <f>'3 priedo 1 lentele'!A361</f>
        <v>2.6.1.2.18</v>
      </c>
      <c r="C361" s="58" t="str">
        <f>'3 priedo 1 lentele'!B361</f>
        <v>R02ZM07-290000-0018</v>
      </c>
      <c r="D361" s="58" t="str">
        <f>'3 priedo 1 lentele'!C361</f>
        <v>Poilsio zonos įrengimas prie Žaiginio tvenkinio</v>
      </c>
      <c r="E361" s="58" t="str">
        <f>'3 priedo 1 lentele'!D361</f>
        <v>RRSA</v>
      </c>
      <c r="F361" s="58">
        <f>'3 priedo 1 lentele'!I361</f>
        <v>0</v>
      </c>
      <c r="G361" s="58">
        <f>'3 priedo 1 lentele'!J361</f>
        <v>0</v>
      </c>
      <c r="H361" s="58">
        <f>'3 priedo 1 lentele'!K361</f>
        <v>0</v>
      </c>
      <c r="I361" s="58"/>
      <c r="J361" s="104">
        <f>'3 priedo 1 lentele'!O361</f>
        <v>51098</v>
      </c>
      <c r="K361" s="121">
        <f>'3 priedo 1 lentele'!P361</f>
        <v>40878</v>
      </c>
      <c r="L361" s="121">
        <f>'3 priedo 1 lentele'!Q361</f>
        <v>0</v>
      </c>
      <c r="M361" s="121">
        <f>'3 priedo 1 lentele'!R361</f>
        <v>10220</v>
      </c>
      <c r="N361" s="328"/>
      <c r="O361" s="352"/>
      <c r="P361" s="352"/>
      <c r="Q361" s="352"/>
      <c r="R361" s="328"/>
      <c r="S361" s="352"/>
      <c r="T361" s="352"/>
      <c r="U361" s="352"/>
      <c r="V361" s="335"/>
    </row>
    <row r="362" spans="2:22" ht="48" x14ac:dyDescent="0.25">
      <c r="B362" s="183" t="str">
        <f>'3 priedo 1 lentele'!A362</f>
        <v>2.6.1.2.19</v>
      </c>
      <c r="C362" s="58" t="str">
        <f>'3 priedo 1 lentele'!B362</f>
        <v>R02ZM07-290000-0019</v>
      </c>
      <c r="D362" s="58" t="str">
        <f>'3 priedo 1 lentele'!C362</f>
        <v>Gėluvos kaimo viešosios erdvės sutvarkymas ir pritaikymas gyventojų poreikiams</v>
      </c>
      <c r="E362" s="58" t="str">
        <f>'3 priedo 1 lentele'!D362</f>
        <v>RRSA</v>
      </c>
      <c r="F362" s="58">
        <f>'3 priedo 1 lentele'!I362</f>
        <v>0</v>
      </c>
      <c r="G362" s="58">
        <f>'3 priedo 1 lentele'!J362</f>
        <v>0</v>
      </c>
      <c r="H362" s="58">
        <f>'3 priedo 1 lentele'!K362</f>
        <v>0</v>
      </c>
      <c r="I362" s="58"/>
      <c r="J362" s="104">
        <f>'3 priedo 1 lentele'!O362</f>
        <v>47350</v>
      </c>
      <c r="K362" s="121">
        <f>'3 priedo 1 lentele'!P362</f>
        <v>37880</v>
      </c>
      <c r="L362" s="121">
        <f>'3 priedo 1 lentele'!Q362</f>
        <v>0</v>
      </c>
      <c r="M362" s="121">
        <f>'3 priedo 1 lentele'!R362</f>
        <v>9470</v>
      </c>
      <c r="N362" s="328"/>
      <c r="O362" s="352"/>
      <c r="P362" s="352"/>
      <c r="Q362" s="352"/>
      <c r="R362" s="328"/>
      <c r="S362" s="352"/>
      <c r="T362" s="352"/>
      <c r="U362" s="352"/>
      <c r="V362" s="335"/>
    </row>
    <row r="363" spans="2:22" ht="48" x14ac:dyDescent="0.25">
      <c r="B363" s="183" t="str">
        <f>'3 priedo 1 lentele'!A363</f>
        <v>2.6.1.2.20</v>
      </c>
      <c r="C363" s="58" t="str">
        <f>'3 priedo 1 lentele'!B363</f>
        <v>R02ZM07-290000-0020</v>
      </c>
      <c r="D363" s="58" t="str">
        <f>'3 priedo 1 lentele'!C363</f>
        <v>Butkiškės kaimo viešosios erdvės sutvarkymas ir pritaikymas gyventojų poreikiams</v>
      </c>
      <c r="E363" s="58" t="str">
        <f>'3 priedo 1 lentele'!D363</f>
        <v>RRSA</v>
      </c>
      <c r="F363" s="58">
        <f>'3 priedo 1 lentele'!I363</f>
        <v>0</v>
      </c>
      <c r="G363" s="58">
        <f>'3 priedo 1 lentele'!J363</f>
        <v>0</v>
      </c>
      <c r="H363" s="58">
        <f>'3 priedo 1 lentele'!K363</f>
        <v>0</v>
      </c>
      <c r="I363" s="58"/>
      <c r="J363" s="104">
        <f>'3 priedo 1 lentele'!O363</f>
        <v>33625</v>
      </c>
      <c r="K363" s="121">
        <f>'3 priedo 1 lentele'!P363</f>
        <v>26900</v>
      </c>
      <c r="L363" s="121">
        <f>'3 priedo 1 lentele'!Q363</f>
        <v>0</v>
      </c>
      <c r="M363" s="121">
        <f>'3 priedo 1 lentele'!R363</f>
        <v>6725</v>
      </c>
      <c r="N363" s="328"/>
      <c r="O363" s="352"/>
      <c r="P363" s="352"/>
      <c r="Q363" s="352"/>
      <c r="R363" s="328"/>
      <c r="S363" s="352"/>
      <c r="T363" s="352"/>
      <c r="U363" s="352"/>
      <c r="V363" s="335"/>
    </row>
    <row r="364" spans="2:22" ht="60" x14ac:dyDescent="0.25">
      <c r="B364" s="183" t="str">
        <f>'3 priedo 1 lentele'!A364</f>
        <v>2.6.1.2.21</v>
      </c>
      <c r="C364" s="58" t="str">
        <f>'3 priedo 1 lentele'!B364</f>
        <v>R02ZM07-290000-0021</v>
      </c>
      <c r="D364" s="58" t="str">
        <f>'3 priedo 1 lentele'!C364</f>
        <v>Kaulakių kaimo viešosios infrastruktūros sutvarkymas ir pritaikymas gyventojų poreikiams</v>
      </c>
      <c r="E364" s="58" t="str">
        <f>'3 priedo 1 lentele'!D364</f>
        <v>RRSA</v>
      </c>
      <c r="F364" s="58">
        <f>'3 priedo 1 lentele'!I364</f>
        <v>0</v>
      </c>
      <c r="G364" s="58">
        <f>'3 priedo 1 lentele'!J364</f>
        <v>0</v>
      </c>
      <c r="H364" s="58">
        <f>'3 priedo 1 lentele'!K364</f>
        <v>0</v>
      </c>
      <c r="I364" s="58"/>
      <c r="J364" s="104">
        <f>'3 priedo 1 lentele'!O364</f>
        <v>44295.82</v>
      </c>
      <c r="K364" s="121">
        <f>'3 priedo 1 lentele'!P364</f>
        <v>35436.65</v>
      </c>
      <c r="L364" s="121">
        <f>'3 priedo 1 lentele'!Q364</f>
        <v>0</v>
      </c>
      <c r="M364" s="121">
        <f>'3 priedo 1 lentele'!R364</f>
        <v>8859.17</v>
      </c>
      <c r="N364" s="328"/>
      <c r="O364" s="352"/>
      <c r="P364" s="352"/>
      <c r="Q364" s="352"/>
      <c r="R364" s="328"/>
      <c r="S364" s="352"/>
      <c r="T364" s="352"/>
      <c r="U364" s="352"/>
      <c r="V364" s="335"/>
    </row>
    <row r="365" spans="2:22" ht="36" x14ac:dyDescent="0.25">
      <c r="B365" s="183" t="str">
        <f>'3 priedo 1 lentele'!A365</f>
        <v>2.6.1.2.22</v>
      </c>
      <c r="C365" s="58" t="str">
        <f>'3 priedo 1 lentele'!B365</f>
        <v>R02ZM07-330000-0022</v>
      </c>
      <c r="D365" s="58" t="str">
        <f>'3 priedo 1 lentele'!C365</f>
        <v>Stakliškių kultūros ir laisvalaikio centro kapitalinis remontas</v>
      </c>
      <c r="E365" s="58" t="str">
        <f>'3 priedo 1 lentele'!D365</f>
        <v>PRSA</v>
      </c>
      <c r="F365" s="58">
        <f>'3 priedo 1 lentele'!I365</f>
        <v>0</v>
      </c>
      <c r="G365" s="58">
        <f>'3 priedo 1 lentele'!J365</f>
        <v>0</v>
      </c>
      <c r="H365" s="58">
        <f>'3 priedo 1 lentele'!K365</f>
        <v>0</v>
      </c>
      <c r="I365" s="58"/>
      <c r="J365" s="104">
        <f>'3 priedo 1 lentele'!O365</f>
        <v>188838</v>
      </c>
      <c r="K365" s="121">
        <f>'3 priedo 1 lentele'!P365</f>
        <v>151070</v>
      </c>
      <c r="L365" s="121">
        <f>'3 priedo 1 lentele'!Q365</f>
        <v>0</v>
      </c>
      <c r="M365" s="121">
        <f>'3 priedo 1 lentele'!R365</f>
        <v>37768</v>
      </c>
      <c r="N365" s="328"/>
      <c r="O365" s="352"/>
      <c r="P365" s="352"/>
      <c r="Q365" s="352"/>
      <c r="R365" s="328"/>
      <c r="S365" s="352"/>
      <c r="T365" s="352"/>
      <c r="U365" s="352"/>
      <c r="V365" s="335"/>
    </row>
    <row r="366" spans="2:22" ht="48" x14ac:dyDescent="0.25">
      <c r="B366" s="183" t="str">
        <f>'3 priedo 1 lentele'!A366</f>
        <v>2.6.1.2.23</v>
      </c>
      <c r="C366" s="58" t="str">
        <f>'3 priedo 1 lentele'!B366</f>
        <v>R02ZM07-330000-0023</v>
      </c>
      <c r="D366" s="58" t="str">
        <f>'3 priedo 1 lentele'!C366</f>
        <v>Veiverių kultūros ir laisvalaikio centro Skriaudžiuose kapitalinis remontas</v>
      </c>
      <c r="E366" s="58" t="str">
        <f>'3 priedo 1 lentele'!D366</f>
        <v>PRSA</v>
      </c>
      <c r="F366" s="58">
        <f>'3 priedo 1 lentele'!I366</f>
        <v>0</v>
      </c>
      <c r="G366" s="58">
        <f>'3 priedo 1 lentele'!J366</f>
        <v>0</v>
      </c>
      <c r="H366" s="58">
        <f>'3 priedo 1 lentele'!K366</f>
        <v>0</v>
      </c>
      <c r="I366" s="58"/>
      <c r="J366" s="104">
        <f>'3 priedo 1 lentele'!O366</f>
        <v>146546</v>
      </c>
      <c r="K366" s="121">
        <f>'3 priedo 1 lentele'!P366</f>
        <v>117236</v>
      </c>
      <c r="L366" s="121">
        <f>'3 priedo 1 lentele'!Q366</f>
        <v>0</v>
      </c>
      <c r="M366" s="121">
        <f>'3 priedo 1 lentele'!R366</f>
        <v>29310</v>
      </c>
      <c r="N366" s="328"/>
      <c r="O366" s="352"/>
      <c r="P366" s="352"/>
      <c r="Q366" s="352"/>
      <c r="R366" s="328"/>
      <c r="S366" s="352"/>
      <c r="T366" s="352"/>
      <c r="U366" s="352"/>
      <c r="V366" s="335"/>
    </row>
    <row r="367" spans="2:22" ht="36" x14ac:dyDescent="0.25">
      <c r="B367" s="183" t="str">
        <f>'3 priedo 1 lentele'!A367</f>
        <v>2.6.1.2.24</v>
      </c>
      <c r="C367" s="58" t="str">
        <f>'3 priedo 1 lentele'!B367</f>
        <v>R02ZM07-500000-0024</v>
      </c>
      <c r="D367" s="58" t="str">
        <f>'3 priedo 1 lentele'!C367</f>
        <v>Geriamojo vandens tiekimo sistemos Vėžionių kaime įrengimas</v>
      </c>
      <c r="E367" s="58" t="str">
        <f>'3 priedo 1 lentele'!D367</f>
        <v>PRSA</v>
      </c>
      <c r="F367" s="58">
        <f>'3 priedo 1 lentele'!I367</f>
        <v>0</v>
      </c>
      <c r="G367" s="58">
        <f>'3 priedo 1 lentele'!J367</f>
        <v>0</v>
      </c>
      <c r="H367" s="58">
        <f>'3 priedo 1 lentele'!K367</f>
        <v>0</v>
      </c>
      <c r="I367" s="58"/>
      <c r="J367" s="104">
        <f>'3 priedo 1 lentele'!O367</f>
        <v>103285</v>
      </c>
      <c r="K367" s="121">
        <f>'3 priedo 1 lentele'!P367</f>
        <v>82628</v>
      </c>
      <c r="L367" s="121">
        <f>'3 priedo 1 lentele'!Q367</f>
        <v>0</v>
      </c>
      <c r="M367" s="121">
        <f>'3 priedo 1 lentele'!R367</f>
        <v>20657</v>
      </c>
      <c r="N367" s="328"/>
      <c r="O367" s="352"/>
      <c r="P367" s="352"/>
      <c r="Q367" s="352"/>
      <c r="R367" s="328"/>
      <c r="S367" s="352"/>
      <c r="T367" s="352"/>
      <c r="U367" s="352"/>
      <c r="V367" s="335"/>
    </row>
    <row r="368" spans="2:22" ht="48" x14ac:dyDescent="0.25">
      <c r="B368" s="183" t="str">
        <f>'3 priedo 1 lentele'!A368</f>
        <v>2.6.1.2.25</v>
      </c>
      <c r="C368" s="58" t="str">
        <f>'3 priedo 1 lentele'!B368</f>
        <v>R02ZM07-500000-0025</v>
      </c>
      <c r="D368" s="58" t="str">
        <f>'3 priedo 1 lentele'!C368</f>
        <v>Prienų r. Stakliškių gimnazijos ikimokyklinio ugdymo skyriaus modernizavimas</v>
      </c>
      <c r="E368" s="58" t="str">
        <f>'3 priedo 1 lentele'!D368</f>
        <v>PRSA</v>
      </c>
      <c r="F368" s="58">
        <f>'3 priedo 1 lentele'!I368</f>
        <v>0</v>
      </c>
      <c r="G368" s="58">
        <f>'3 priedo 1 lentele'!J368</f>
        <v>0</v>
      </c>
      <c r="H368" s="58">
        <f>'3 priedo 1 lentele'!K368</f>
        <v>0</v>
      </c>
      <c r="I368" s="58"/>
      <c r="J368" s="104">
        <f>'3 priedo 1 lentele'!O368</f>
        <v>235829</v>
      </c>
      <c r="K368" s="121">
        <f>'3 priedo 1 lentele'!P368</f>
        <v>188663</v>
      </c>
      <c r="L368" s="121">
        <f>'3 priedo 1 lentele'!Q368</f>
        <v>0</v>
      </c>
      <c r="M368" s="121">
        <f>'3 priedo 1 lentele'!R368</f>
        <v>47166</v>
      </c>
      <c r="N368" s="328"/>
      <c r="O368" s="352"/>
      <c r="P368" s="352"/>
      <c r="Q368" s="352"/>
      <c r="R368" s="328"/>
      <c r="S368" s="352"/>
      <c r="T368" s="352"/>
      <c r="U368" s="352"/>
      <c r="V368" s="335"/>
    </row>
    <row r="369" spans="2:22" ht="36" x14ac:dyDescent="0.25">
      <c r="B369" s="183" t="str">
        <f>'3 priedo 1 lentele'!A369</f>
        <v>2.6.1.2.26</v>
      </c>
      <c r="C369" s="58" t="str">
        <f>'3 priedo 1 lentele'!B369</f>
        <v>R02ZM07-290000-0026</v>
      </c>
      <c r="D369" s="58" t="str">
        <f>'3 priedo 1 lentele'!C369</f>
        <v>Šiluvos miestelio viešosios infrastruktūros sutvarkymas</v>
      </c>
      <c r="E369" s="58" t="str">
        <f>'3 priedo 1 lentele'!D369</f>
        <v>RRSA</v>
      </c>
      <c r="F369" s="58">
        <f>'3 priedo 1 lentele'!I369</f>
        <v>0</v>
      </c>
      <c r="G369" s="58">
        <f>'3 priedo 1 lentele'!J369</f>
        <v>0</v>
      </c>
      <c r="H369" s="58">
        <f>'3 priedo 1 lentele'!K369</f>
        <v>0</v>
      </c>
      <c r="I369" s="58"/>
      <c r="J369" s="104">
        <f>'3 priedo 1 lentele'!O369</f>
        <v>197805.57</v>
      </c>
      <c r="K369" s="121">
        <f>'3 priedo 1 lentele'!P369</f>
        <v>158244.45000000001</v>
      </c>
      <c r="L369" s="121">
        <f>'3 priedo 1 lentele'!Q369</f>
        <v>0</v>
      </c>
      <c r="M369" s="121">
        <f>'3 priedo 1 lentele'!R369</f>
        <v>39561.120000000003</v>
      </c>
      <c r="N369" s="328"/>
      <c r="O369" s="352"/>
      <c r="P369" s="352"/>
      <c r="Q369" s="352"/>
      <c r="R369" s="328"/>
      <c r="S369" s="352"/>
      <c r="T369" s="352"/>
      <c r="U369" s="352"/>
      <c r="V369" s="335"/>
    </row>
    <row r="370" spans="2:22" ht="36" x14ac:dyDescent="0.25">
      <c r="B370" s="183" t="str">
        <f>'3 priedo 1 lentele'!A370</f>
        <v>2.6.1.2.27</v>
      </c>
      <c r="C370" s="58" t="str">
        <f>'3 priedo 1 lentele'!B370</f>
        <v>R029908-340000-0010</v>
      </c>
      <c r="D370" s="58" t="str">
        <f>'3 priedo 1 lentele'!C370</f>
        <v>Kompleksiškas Vilainių kaimo viešųjų erdvių sutvarkymas</v>
      </c>
      <c r="E370" s="58" t="str">
        <f>'3 priedo 1 lentele'!D370</f>
        <v>KėRSA</v>
      </c>
      <c r="F370" s="58">
        <f>'3 priedo 1 lentele'!I370</f>
        <v>0</v>
      </c>
      <c r="G370" s="58">
        <f>'3 priedo 1 lentele'!J370</f>
        <v>0</v>
      </c>
      <c r="H370" s="58">
        <f>'3 priedo 1 lentele'!K370</f>
        <v>0</v>
      </c>
      <c r="I370" s="58" t="s">
        <v>2074</v>
      </c>
      <c r="J370" s="104">
        <f>'3 priedo 1 lentele'!O370</f>
        <v>963409.79999999993</v>
      </c>
      <c r="K370" s="121">
        <f>'3 priedo 1 lentele'!P370</f>
        <v>756651.41</v>
      </c>
      <c r="L370" s="121">
        <f>'3 priedo 1 lentele'!Q370</f>
        <v>89017.81</v>
      </c>
      <c r="M370" s="121">
        <f>'3 priedo 1 lentele'!R370</f>
        <v>117740.58</v>
      </c>
      <c r="N370" s="328">
        <f>O370+P370+Q370</f>
        <v>963409.8</v>
      </c>
      <c r="O370" s="352">
        <v>756651.41</v>
      </c>
      <c r="P370" s="352">
        <v>66763.360000000001</v>
      </c>
      <c r="Q370" s="353">
        <v>139995.03</v>
      </c>
      <c r="R370" s="328"/>
      <c r="S370" s="352"/>
      <c r="T370" s="352"/>
      <c r="U370" s="352"/>
      <c r="V370" s="335"/>
    </row>
    <row r="371" spans="2:22" ht="24" x14ac:dyDescent="0.25">
      <c r="B371" s="183" t="str">
        <f>'3 priedo 1 lentele'!A371</f>
        <v>2.6.1.2.28</v>
      </c>
      <c r="C371" s="58" t="str">
        <f>'3 priedo 1 lentele'!B371</f>
        <v>R02ZM07-120000-0027</v>
      </c>
      <c r="D371" s="58" t="str">
        <f>'3 priedo 1 lentele'!C371</f>
        <v>Vietinės reikšmės kelio BR-27 rekonstravimas</v>
      </c>
      <c r="E371" s="58" t="str">
        <f>'3 priedo 1 lentele'!D371</f>
        <v>BSA</v>
      </c>
      <c r="F371" s="58">
        <f>'3 priedo 1 lentele'!I371</f>
        <v>0</v>
      </c>
      <c r="G371" s="58">
        <f>'3 priedo 1 lentele'!J371</f>
        <v>0</v>
      </c>
      <c r="H371" s="58">
        <f>'3 priedo 1 lentele'!K371</f>
        <v>0</v>
      </c>
      <c r="I371" s="58"/>
      <c r="J371" s="104">
        <f>'3 priedo 1 lentele'!O371</f>
        <v>226312</v>
      </c>
      <c r="K371" s="121">
        <f>'3 priedo 1 lentele'!P371</f>
        <v>181049</v>
      </c>
      <c r="L371" s="121">
        <f>'3 priedo 1 lentele'!Q371</f>
        <v>0</v>
      </c>
      <c r="M371" s="121">
        <f>'3 priedo 1 lentele'!R371</f>
        <v>45263</v>
      </c>
      <c r="N371" s="328"/>
      <c r="O371" s="352"/>
      <c r="P371" s="352"/>
      <c r="Q371" s="352"/>
      <c r="R371" s="328"/>
      <c r="S371" s="352"/>
      <c r="T371" s="352"/>
      <c r="U371" s="352"/>
      <c r="V371" s="335"/>
    </row>
    <row r="372" spans="2:22" ht="48" x14ac:dyDescent="0.25">
      <c r="B372" s="183" t="str">
        <f>'3 priedo 1 lentele'!A372</f>
        <v>2.6.1.2.29</v>
      </c>
      <c r="C372" s="58" t="str">
        <f>'3 priedo 1 lentele'!B372</f>
        <v>R02ZM07-070000-0028</v>
      </c>
      <c r="D372" s="58" t="str">
        <f>'3 priedo 1 lentele'!C372</f>
        <v>Vandens tiekimo infrastruktūros plėtra Birštono savivaldybės kaimiškose teritorijose</v>
      </c>
      <c r="E372" s="58" t="str">
        <f>'3 priedo 1 lentele'!D372</f>
        <v>BSA</v>
      </c>
      <c r="F372" s="58">
        <f>'3 priedo 1 lentele'!I372</f>
        <v>0</v>
      </c>
      <c r="G372" s="58">
        <f>'3 priedo 1 lentele'!J372</f>
        <v>0</v>
      </c>
      <c r="H372" s="58">
        <f>'3 priedo 1 lentele'!K372</f>
        <v>0</v>
      </c>
      <c r="I372" s="58"/>
      <c r="J372" s="104">
        <f>'3 priedo 1 lentele'!O372</f>
        <v>280000</v>
      </c>
      <c r="K372" s="121">
        <f>'3 priedo 1 lentele'!P372</f>
        <v>185123.96</v>
      </c>
      <c r="L372" s="121">
        <f>'3 priedo 1 lentele'!Q372</f>
        <v>0</v>
      </c>
      <c r="M372" s="121">
        <f>'3 priedo 1 lentele'!R372</f>
        <v>94876.04</v>
      </c>
      <c r="N372" s="328"/>
      <c r="O372" s="352"/>
      <c r="P372" s="352"/>
      <c r="Q372" s="352"/>
      <c r="R372" s="328"/>
      <c r="S372" s="352"/>
      <c r="T372" s="352"/>
      <c r="U372" s="352"/>
      <c r="V372" s="335"/>
    </row>
    <row r="373" spans="2:22" ht="48" x14ac:dyDescent="0.25">
      <c r="B373" s="183" t="str">
        <f>'3 priedo 1 lentele'!A373</f>
        <v>2.6.1.2.30</v>
      </c>
      <c r="C373" s="58" t="str">
        <f>'3 priedo 1 lentele'!B373</f>
        <v>R02ZM07-290000-0029</v>
      </c>
      <c r="D373" s="58" t="str">
        <f>'3 priedo 1 lentele'!C373</f>
        <v>Apšvietimo inžinerinių tinklų atnaujinimas arba plėtra Kėdainių rajono Dotnuvos seniūnijoje</v>
      </c>
      <c r="E373" s="58" t="str">
        <f>'3 priedo 1 lentele'!D373</f>
        <v>KėRSA</v>
      </c>
      <c r="F373" s="58">
        <f>'3 priedo 1 lentele'!I373</f>
        <v>0</v>
      </c>
      <c r="G373" s="58">
        <f>'3 priedo 1 lentele'!J373</f>
        <v>0</v>
      </c>
      <c r="H373" s="58">
        <f>'3 priedo 1 lentele'!K373</f>
        <v>0</v>
      </c>
      <c r="I373" s="58"/>
      <c r="J373" s="104">
        <f>'3 priedo 1 lentele'!O373</f>
        <v>24787</v>
      </c>
      <c r="K373" s="121">
        <f>'3 priedo 1 lentele'!P373</f>
        <v>19829</v>
      </c>
      <c r="L373" s="121">
        <f>'3 priedo 1 lentele'!Q373</f>
        <v>0</v>
      </c>
      <c r="M373" s="121">
        <f>'3 priedo 1 lentele'!R373</f>
        <v>4958</v>
      </c>
      <c r="N373" s="328"/>
      <c r="O373" s="352"/>
      <c r="P373" s="352"/>
      <c r="Q373" s="352"/>
      <c r="R373" s="328"/>
      <c r="S373" s="352"/>
      <c r="T373" s="352"/>
      <c r="U373" s="352"/>
      <c r="V373" s="335"/>
    </row>
    <row r="374" spans="2:22" ht="48" x14ac:dyDescent="0.25">
      <c r="B374" s="183" t="str">
        <f>'3 priedo 1 lentele'!A374</f>
        <v>2.6.1.2.31</v>
      </c>
      <c r="C374" s="58" t="str">
        <f>'3 priedo 1 lentele'!B374</f>
        <v>R02ZM07-290000-0030</v>
      </c>
      <c r="D374" s="58" t="str">
        <f>'3 priedo 1 lentele'!C374</f>
        <v>Apšvietimo inžinerinių tinklų atnaujinimas arba plėtra Kėdainių rajono Pelėdnagių seniūnijoje</v>
      </c>
      <c r="E374" s="58" t="str">
        <f>'3 priedo 1 lentele'!D374</f>
        <v>KėRSA</v>
      </c>
      <c r="F374" s="58">
        <f>'3 priedo 1 lentele'!I374</f>
        <v>0</v>
      </c>
      <c r="G374" s="58">
        <f>'3 priedo 1 lentele'!J374</f>
        <v>0</v>
      </c>
      <c r="H374" s="58">
        <f>'3 priedo 1 lentele'!K374</f>
        <v>0</v>
      </c>
      <c r="I374" s="58"/>
      <c r="J374" s="104">
        <f>'3 priedo 1 lentele'!O374</f>
        <v>32502</v>
      </c>
      <c r="K374" s="121">
        <f>'3 priedo 1 lentele'!P374</f>
        <v>26001</v>
      </c>
      <c r="L374" s="121">
        <f>'3 priedo 1 lentele'!Q374</f>
        <v>0</v>
      </c>
      <c r="M374" s="121">
        <f>'3 priedo 1 lentele'!R374</f>
        <v>6501</v>
      </c>
      <c r="N374" s="328"/>
      <c r="O374" s="352"/>
      <c r="P374" s="352"/>
      <c r="Q374" s="352"/>
      <c r="R374" s="328"/>
      <c r="S374" s="352"/>
      <c r="T374" s="352"/>
      <c r="U374" s="352"/>
      <c r="V374" s="335"/>
    </row>
    <row r="375" spans="2:22" ht="60" x14ac:dyDescent="0.25">
      <c r="B375" s="183" t="str">
        <f>'3 priedo 1 lentele'!A375</f>
        <v>2.6.1.2.32</v>
      </c>
      <c r="C375" s="58" t="str">
        <f>'3 priedo 1 lentele'!B375</f>
        <v>R02ZM07-290000-0031</v>
      </c>
      <c r="D375" s="58" t="str">
        <f>'3 priedo 1 lentele'!C375</f>
        <v>Apšvietimo inžinerinių tinklų atnaujinimas arba plėtra Kėdainių rajono Truskavos ir Josvainių seniūnijose</v>
      </c>
      <c r="E375" s="58" t="str">
        <f>'3 priedo 1 lentele'!D375</f>
        <v>KėRSA</v>
      </c>
      <c r="F375" s="58">
        <f>'3 priedo 1 lentele'!I375</f>
        <v>0</v>
      </c>
      <c r="G375" s="58">
        <f>'3 priedo 1 lentele'!J375</f>
        <v>0</v>
      </c>
      <c r="H375" s="58">
        <f>'3 priedo 1 lentele'!K375</f>
        <v>0</v>
      </c>
      <c r="I375" s="58"/>
      <c r="J375" s="104">
        <f>'3 priedo 1 lentele'!O375</f>
        <v>48483</v>
      </c>
      <c r="K375" s="121">
        <f>'3 priedo 1 lentele'!P375</f>
        <v>38786</v>
      </c>
      <c r="L375" s="121">
        <f>'3 priedo 1 lentele'!Q375</f>
        <v>0</v>
      </c>
      <c r="M375" s="121">
        <f>'3 priedo 1 lentele'!R375</f>
        <v>9697</v>
      </c>
      <c r="N375" s="328"/>
      <c r="O375" s="352"/>
      <c r="P375" s="352"/>
      <c r="Q375" s="352"/>
      <c r="R375" s="328"/>
      <c r="S375" s="352"/>
      <c r="T375" s="352"/>
      <c r="U375" s="352"/>
      <c r="V375" s="335"/>
    </row>
    <row r="376" spans="2:22" ht="72" x14ac:dyDescent="0.25">
      <c r="B376" s="183" t="str">
        <f>'3 priedo 1 lentele'!A376</f>
        <v>2.6.1.2.33</v>
      </c>
      <c r="C376" s="58" t="str">
        <f>'3 priedo 1 lentele'!B376</f>
        <v>R02ZM07-290000-0032</v>
      </c>
      <c r="D376" s="58" t="str">
        <f>'3 priedo 1 lentele'!C376</f>
        <v>Apšvietimo inžinerinių tinklų atnaujinimas arba plėtra Kėdainių rajono Pernaravos, Gudžiūnų, Vilainių, Krakių ir Surviliškio seniūnijose</v>
      </c>
      <c r="E376" s="58" t="str">
        <f>'3 priedo 1 lentele'!D376</f>
        <v>KėRSA</v>
      </c>
      <c r="F376" s="58">
        <f>'3 priedo 1 lentele'!I376</f>
        <v>0</v>
      </c>
      <c r="G376" s="58">
        <f>'3 priedo 1 lentele'!J376</f>
        <v>0</v>
      </c>
      <c r="H376" s="58">
        <f>'3 priedo 1 lentele'!K376</f>
        <v>0</v>
      </c>
      <c r="I376" s="58"/>
      <c r="J376" s="104">
        <f>'3 priedo 1 lentele'!O376</f>
        <v>103209</v>
      </c>
      <c r="K376" s="121">
        <f>'3 priedo 1 lentele'!P376</f>
        <v>82566</v>
      </c>
      <c r="L376" s="121">
        <f>'3 priedo 1 lentele'!Q376</f>
        <v>0</v>
      </c>
      <c r="M376" s="121">
        <f>'3 priedo 1 lentele'!R376</f>
        <v>20643</v>
      </c>
      <c r="N376" s="328"/>
      <c r="O376" s="352"/>
      <c r="P376" s="352"/>
      <c r="Q376" s="352"/>
      <c r="R376" s="328"/>
      <c r="S376" s="352"/>
      <c r="T376" s="352"/>
      <c r="U376" s="352"/>
      <c r="V376" s="335"/>
    </row>
    <row r="377" spans="2:22" ht="36" x14ac:dyDescent="0.25">
      <c r="B377" s="183" t="str">
        <f>'3 priedo 1 lentele'!A377</f>
        <v>2.6.1.2.34</v>
      </c>
      <c r="C377" s="58" t="str">
        <f>'3 priedo 1 lentele'!B377</f>
        <v>R02ZM07-290000-0033</v>
      </c>
      <c r="D377" s="58" t="str">
        <f>'3 priedo 1 lentele'!C377</f>
        <v>Apšvietimo inžinerinių tinklų atnaujinimas arba plėtra Šėtos seniūnijoje</v>
      </c>
      <c r="E377" s="58" t="str">
        <f>'3 priedo 1 lentele'!D377</f>
        <v>KėRSA</v>
      </c>
      <c r="F377" s="58">
        <f>'3 priedo 1 lentele'!I377</f>
        <v>0</v>
      </c>
      <c r="G377" s="58">
        <f>'3 priedo 1 lentele'!J377</f>
        <v>0</v>
      </c>
      <c r="H377" s="58">
        <f>'3 priedo 1 lentele'!K377</f>
        <v>0</v>
      </c>
      <c r="I377" s="58"/>
      <c r="J377" s="104">
        <f>'3 priedo 1 lentele'!O377</f>
        <v>24245</v>
      </c>
      <c r="K377" s="121">
        <f>'3 priedo 1 lentele'!P377</f>
        <v>19396</v>
      </c>
      <c r="L377" s="121">
        <f>'3 priedo 1 lentele'!Q377</f>
        <v>0</v>
      </c>
      <c r="M377" s="121">
        <f>'3 priedo 1 lentele'!R377</f>
        <v>4849</v>
      </c>
      <c r="N377" s="328"/>
      <c r="O377" s="352"/>
      <c r="P377" s="352"/>
      <c r="Q377" s="352"/>
      <c r="R377" s="328"/>
      <c r="S377" s="352"/>
      <c r="T377" s="352"/>
      <c r="U377" s="352"/>
      <c r="V377" s="335"/>
    </row>
    <row r="378" spans="2:22" ht="84" x14ac:dyDescent="0.25">
      <c r="B378" s="183" t="str">
        <f>'3 priedo 1 lentele'!A378</f>
        <v>2.6.1.2.35</v>
      </c>
      <c r="C378" s="58" t="str">
        <f>'3 priedo 1 lentele'!B378</f>
        <v>R02ZM07-290000-0034</v>
      </c>
      <c r="D378" s="58" t="str">
        <f>'3 priedo 1 lentele'!C378</f>
        <v>Atvirų viešųjų erdvių sutvarkymas arba sukūrimas Kėdainių rajono Surviliškio seniūnijoje, pritaikant jas kaimo bendruomenės poreikiams bei laisvalaikiui</v>
      </c>
      <c r="E378" s="58" t="str">
        <f>'3 priedo 1 lentele'!D378</f>
        <v>KėRSA</v>
      </c>
      <c r="F378" s="58">
        <f>'3 priedo 1 lentele'!I378</f>
        <v>0</v>
      </c>
      <c r="G378" s="58">
        <f>'3 priedo 1 lentele'!J378</f>
        <v>0</v>
      </c>
      <c r="H378" s="58">
        <f>'3 priedo 1 lentele'!K378</f>
        <v>0</v>
      </c>
      <c r="I378" s="58"/>
      <c r="J378" s="104">
        <f>'3 priedo 1 lentele'!O378</f>
        <v>33299</v>
      </c>
      <c r="K378" s="121">
        <f>'3 priedo 1 lentele'!P378</f>
        <v>15480</v>
      </c>
      <c r="L378" s="121">
        <f>'3 priedo 1 lentele'!Q378</f>
        <v>0</v>
      </c>
      <c r="M378" s="121">
        <f>'3 priedo 1 lentele'!R378</f>
        <v>17819</v>
      </c>
      <c r="N378" s="328"/>
      <c r="O378" s="352"/>
      <c r="P378" s="352"/>
      <c r="Q378" s="352"/>
      <c r="R378" s="328"/>
      <c r="S378" s="352"/>
      <c r="T378" s="352"/>
      <c r="U378" s="352"/>
      <c r="V378" s="335"/>
    </row>
    <row r="379" spans="2:22" ht="84" x14ac:dyDescent="0.25">
      <c r="B379" s="183" t="str">
        <f>'3 priedo 1 lentele'!A379</f>
        <v>2.6.1.2.36</v>
      </c>
      <c r="C379" s="58" t="str">
        <f>'3 priedo 1 lentele'!B379</f>
        <v>R02ZM07-290000-0035</v>
      </c>
      <c r="D379" s="58" t="str">
        <f>'3 priedo 1 lentele'!C379</f>
        <v>Atvirų viešųjų erdvių sutvarkymas arba sukūrimas Kėdainių rajono Šėtos miestelyje, pritaikant jas kaimo bendruomenės poreikiams bei laisvalaikiui</v>
      </c>
      <c r="E379" s="58" t="str">
        <f>'3 priedo 1 lentele'!D379</f>
        <v>KėRSA</v>
      </c>
      <c r="F379" s="58">
        <f>'3 priedo 1 lentele'!I379</f>
        <v>0</v>
      </c>
      <c r="G379" s="58">
        <f>'3 priedo 1 lentele'!J379</f>
        <v>0</v>
      </c>
      <c r="H379" s="58">
        <f>'3 priedo 1 lentele'!K379</f>
        <v>0</v>
      </c>
      <c r="I379" s="58"/>
      <c r="J379" s="104">
        <f>'3 priedo 1 lentele'!O379</f>
        <v>19473</v>
      </c>
      <c r="K379" s="121">
        <f>'3 priedo 1 lentele'!P379</f>
        <v>15578</v>
      </c>
      <c r="L379" s="121">
        <f>'3 priedo 1 lentele'!Q379</f>
        <v>0</v>
      </c>
      <c r="M379" s="121">
        <f>'3 priedo 1 lentele'!R379</f>
        <v>3895</v>
      </c>
      <c r="N379" s="328"/>
      <c r="O379" s="352"/>
      <c r="P379" s="352"/>
      <c r="Q379" s="352"/>
      <c r="R379" s="328"/>
      <c r="S379" s="352"/>
      <c r="T379" s="352"/>
      <c r="U379" s="352"/>
      <c r="V379" s="335"/>
    </row>
    <row r="380" spans="2:22" ht="84" x14ac:dyDescent="0.25">
      <c r="B380" s="183" t="str">
        <f>'3 priedo 1 lentele'!A380</f>
        <v>2.6.1.2.37</v>
      </c>
      <c r="C380" s="58" t="str">
        <f>'3 priedo 1 lentele'!B380</f>
        <v>R02ZM07-290000-0036</v>
      </c>
      <c r="D380" s="58" t="str">
        <f>'3 priedo 1 lentele'!C380</f>
        <v>Atvirų viešųjų erdvių sutvarkymas arba sukūrimas Kėdainių rajono Gudžiūnų seniūnijoje, pritaikant jas kaimo bendruomenės poreikiams bei laisvalaikiui</v>
      </c>
      <c r="E380" s="58" t="str">
        <f>'3 priedo 1 lentele'!D380</f>
        <v>KėRSA</v>
      </c>
      <c r="F380" s="58">
        <f>'3 priedo 1 lentele'!I380</f>
        <v>0</v>
      </c>
      <c r="G380" s="58">
        <f>'3 priedo 1 lentele'!J380</f>
        <v>0</v>
      </c>
      <c r="H380" s="58">
        <f>'3 priedo 1 lentele'!K380</f>
        <v>0</v>
      </c>
      <c r="I380" s="58"/>
      <c r="J380" s="104">
        <f>'3 priedo 1 lentele'!O380</f>
        <v>23504</v>
      </c>
      <c r="K380" s="121">
        <f>'3 priedo 1 lentele'!P380</f>
        <v>18803</v>
      </c>
      <c r="L380" s="121">
        <f>'3 priedo 1 lentele'!Q380</f>
        <v>0</v>
      </c>
      <c r="M380" s="121">
        <f>'3 priedo 1 lentele'!R380</f>
        <v>4701</v>
      </c>
      <c r="N380" s="328"/>
      <c r="O380" s="352"/>
      <c r="P380" s="352"/>
      <c r="Q380" s="352"/>
      <c r="R380" s="328"/>
      <c r="S380" s="352"/>
      <c r="T380" s="352"/>
      <c r="U380" s="352"/>
      <c r="V380" s="335"/>
    </row>
    <row r="381" spans="2:22" ht="84" x14ac:dyDescent="0.25">
      <c r="B381" s="183" t="str">
        <f>'3 priedo 1 lentele'!A381</f>
        <v>2.6.1.2.38</v>
      </c>
      <c r="C381" s="58" t="str">
        <f>'3 priedo 1 lentele'!B381</f>
        <v>R02ZM07-290000-0037</v>
      </c>
      <c r="D381" s="58" t="str">
        <f>'3 priedo 1 lentele'!C381</f>
        <v>Atvirų viešųjų erdvių sutvarkymas arba sukūrimas Kėdainių rajono Dotnuvos seniūnijoje,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25210</v>
      </c>
      <c r="K381" s="121">
        <f>'3 priedo 1 lentele'!P381</f>
        <v>20167</v>
      </c>
      <c r="L381" s="121">
        <f>'3 priedo 1 lentele'!Q381</f>
        <v>0</v>
      </c>
      <c r="M381" s="121">
        <f>'3 priedo 1 lentele'!R381</f>
        <v>5043</v>
      </c>
      <c r="N381" s="328"/>
      <c r="O381" s="352"/>
      <c r="P381" s="352"/>
      <c r="Q381" s="352"/>
      <c r="R381" s="328"/>
      <c r="S381" s="352"/>
      <c r="T381" s="352"/>
      <c r="U381" s="352"/>
      <c r="V381" s="335"/>
    </row>
    <row r="382" spans="2:22" ht="84" x14ac:dyDescent="0.25">
      <c r="B382" s="183" t="str">
        <f>'3 priedo 1 lentele'!A382</f>
        <v>2.6.1.2.39</v>
      </c>
      <c r="C382" s="58" t="str">
        <f>'3 priedo 1 lentele'!B382</f>
        <v>R02ZM07-290000-0038</v>
      </c>
      <c r="D382" s="58" t="str">
        <f>'3 priedo 1 lentele'!C382</f>
        <v>Atvirų viešųjų erdvių sutvarkymas arba sukūrimas Kėdainių rajono Josvainių ir Krakių seniūnijose, pritaikant jas kaimo bendruomenės poreikiams bei laisvalaikiui</v>
      </c>
      <c r="E382" s="58" t="str">
        <f>'3 priedo 1 lentele'!D382</f>
        <v>KėRSA</v>
      </c>
      <c r="F382" s="58">
        <f>'3 priedo 1 lentele'!I382</f>
        <v>0</v>
      </c>
      <c r="G382" s="58">
        <f>'3 priedo 1 lentele'!J382</f>
        <v>0</v>
      </c>
      <c r="H382" s="58">
        <f>'3 priedo 1 lentele'!K382</f>
        <v>0</v>
      </c>
      <c r="I382" s="58"/>
      <c r="J382" s="104">
        <f>'3 priedo 1 lentele'!O382</f>
        <v>50609</v>
      </c>
      <c r="K382" s="121">
        <f>'3 priedo 1 lentele'!P382</f>
        <v>40487</v>
      </c>
      <c r="L382" s="121">
        <f>'3 priedo 1 lentele'!Q382</f>
        <v>0</v>
      </c>
      <c r="M382" s="121">
        <f>'3 priedo 1 lentele'!R382</f>
        <v>10122</v>
      </c>
      <c r="N382" s="328"/>
      <c r="O382" s="352"/>
      <c r="P382" s="352"/>
      <c r="Q382" s="352"/>
      <c r="R382" s="328"/>
      <c r="S382" s="352"/>
      <c r="T382" s="352"/>
      <c r="U382" s="352"/>
      <c r="V382" s="335"/>
    </row>
    <row r="383" spans="2:22" ht="108" x14ac:dyDescent="0.25">
      <c r="B383" s="183" t="str">
        <f>'3 priedo 1 lentele'!A383</f>
        <v>2.6.1.2.40</v>
      </c>
      <c r="C383" s="58" t="str">
        <f>'3 priedo 1 lentele'!B383</f>
        <v>R02ZM07-290000-0039</v>
      </c>
      <c r="D383" s="58" t="str">
        <f>'3 priedo 1 lentele'!C383</f>
        <v>Atvirų viešųjų erdvių sutvarkymas arba sukūrimas Kėdainių rajono Pernaravos, Pelėdnagių, Vilainių ir Truskavos seniūnijose, pritaikant jas kaimo bendruomenės poreikiams bei laisvalaikiui</v>
      </c>
      <c r="E383" s="58" t="str">
        <f>'3 priedo 1 lentele'!D383</f>
        <v>KėRSA</v>
      </c>
      <c r="F383" s="58">
        <f>'3 priedo 1 lentele'!I383</f>
        <v>0</v>
      </c>
      <c r="G383" s="58">
        <f>'3 priedo 1 lentele'!J383</f>
        <v>0</v>
      </c>
      <c r="H383" s="58">
        <f>'3 priedo 1 lentele'!K383</f>
        <v>0</v>
      </c>
      <c r="I383" s="58"/>
      <c r="J383" s="104">
        <f>'3 priedo 1 lentele'!O383</f>
        <v>62510</v>
      </c>
      <c r="K383" s="121">
        <f>'3 priedo 1 lentele'!P383</f>
        <v>50007</v>
      </c>
      <c r="L383" s="121">
        <f>'3 priedo 1 lentele'!Q383</f>
        <v>0</v>
      </c>
      <c r="M383" s="121">
        <f>'3 priedo 1 lentele'!R383</f>
        <v>12503</v>
      </c>
      <c r="N383" s="328"/>
      <c r="O383" s="352"/>
      <c r="P383" s="352"/>
      <c r="Q383" s="352"/>
      <c r="R383" s="328"/>
      <c r="S383" s="352"/>
      <c r="T383" s="352"/>
      <c r="U383" s="352"/>
      <c r="V383" s="335"/>
    </row>
    <row r="384" spans="2:22" ht="60" x14ac:dyDescent="0.25">
      <c r="B384" s="183" t="str">
        <f>'3 priedo 1 lentele'!A384</f>
        <v>2.6.1.2.41</v>
      </c>
      <c r="C384" s="58" t="str">
        <f>'3 priedo 1 lentele'!B384</f>
        <v>R02ZM07-330000-0040</v>
      </c>
      <c r="D384" s="58" t="str">
        <f>'3 priedo 1 lentele'!C384</f>
        <v>Kėdainių rajono Krakių miestelio kultūros centro kapitalinis remontas, pritaikant jį kaimo bendruomenės poreikiams</v>
      </c>
      <c r="E384" s="58" t="str">
        <f>'3 priedo 1 lentele'!D384</f>
        <v>KėRSA</v>
      </c>
      <c r="F384" s="58">
        <f>'3 priedo 1 lentele'!I384</f>
        <v>0</v>
      </c>
      <c r="G384" s="58">
        <f>'3 priedo 1 lentele'!J384</f>
        <v>0</v>
      </c>
      <c r="H384" s="58">
        <f>'3 priedo 1 lentele'!K384</f>
        <v>0</v>
      </c>
      <c r="I384" s="58"/>
      <c r="J384" s="104">
        <f>'3 priedo 1 lentele'!O384</f>
        <v>249969</v>
      </c>
      <c r="K384" s="121">
        <f>'3 priedo 1 lentele'!P384</f>
        <v>199975</v>
      </c>
      <c r="L384" s="121">
        <f>'3 priedo 1 lentele'!Q384</f>
        <v>0</v>
      </c>
      <c r="M384" s="121">
        <f>'3 priedo 1 lentele'!R384</f>
        <v>49994</v>
      </c>
      <c r="N384" s="328"/>
      <c r="O384" s="352"/>
      <c r="P384" s="352"/>
      <c r="Q384" s="352"/>
      <c r="R384" s="328"/>
      <c r="S384" s="352"/>
      <c r="T384" s="352"/>
      <c r="U384" s="352"/>
      <c r="V384" s="335"/>
    </row>
    <row r="385" spans="2:22" ht="96" x14ac:dyDescent="0.25">
      <c r="B385" s="183" t="str">
        <f>'3 priedo 1 lentele'!A385</f>
        <v>2.6.1.2.42</v>
      </c>
      <c r="C385" s="58" t="str">
        <f>'3 priedo 1 lentele'!B385</f>
        <v>R02ZM07-320000-0041</v>
      </c>
      <c r="D385" s="58" t="str">
        <f>'3 priedo 1 lentele'!C385</f>
        <v>Kėdainių rajono Dotnuvos seniūnijos Akademijos miestelio visuomeninės paskirties pastato atnaujinimas (modernizavimas),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187747</v>
      </c>
      <c r="K385" s="121">
        <f>'3 priedo 1 lentele'!P385</f>
        <v>150196</v>
      </c>
      <c r="L385" s="121">
        <f>'3 priedo 1 lentele'!Q385</f>
        <v>0</v>
      </c>
      <c r="M385" s="121">
        <f>'3 priedo 1 lentele'!R385</f>
        <v>37551</v>
      </c>
      <c r="N385" s="328"/>
      <c r="O385" s="352"/>
      <c r="P385" s="352"/>
      <c r="Q385" s="352"/>
      <c r="R385" s="328"/>
      <c r="S385" s="352"/>
      <c r="T385" s="352"/>
      <c r="U385" s="352"/>
      <c r="V385" s="335"/>
    </row>
    <row r="386" spans="2:22" ht="72" x14ac:dyDescent="0.25">
      <c r="B386" s="183" t="str">
        <f>'3 priedo 1 lentele'!A386</f>
        <v>2.6.1.2.43</v>
      </c>
      <c r="C386" s="58" t="str">
        <f>'3 priedo 1 lentele'!B386</f>
        <v>R02ZM07-330000-0042</v>
      </c>
      <c r="D386" s="58" t="str">
        <f>'3 priedo 1 lentele'!C386</f>
        <v>Kėdainių rajono Truskavos seniūnijos pastato išplėtimas, pritaikant jį kaimo bendruomenės poreikiams bei kultūrinei veiklai</v>
      </c>
      <c r="E386" s="58" t="str">
        <f>'3 priedo 1 lentele'!D386</f>
        <v>KėRSA</v>
      </c>
      <c r="F386" s="58">
        <f>'3 priedo 1 lentele'!I386</f>
        <v>0</v>
      </c>
      <c r="G386" s="58">
        <f>'3 priedo 1 lentele'!J386</f>
        <v>0</v>
      </c>
      <c r="H386" s="58">
        <f>'3 priedo 1 lentele'!K386</f>
        <v>0</v>
      </c>
      <c r="I386" s="58"/>
      <c r="J386" s="104">
        <f>'3 priedo 1 lentele'!O386</f>
        <v>245761</v>
      </c>
      <c r="K386" s="121">
        <f>'3 priedo 1 lentele'!P386</f>
        <v>196608</v>
      </c>
      <c r="L386" s="121">
        <f>'3 priedo 1 lentele'!Q386</f>
        <v>0</v>
      </c>
      <c r="M386" s="121">
        <f>'3 priedo 1 lentele'!R386</f>
        <v>49153</v>
      </c>
      <c r="N386" s="328"/>
      <c r="O386" s="352"/>
      <c r="P386" s="352"/>
      <c r="Q386" s="352"/>
      <c r="R386" s="328"/>
      <c r="S386" s="352"/>
      <c r="T386" s="352"/>
      <c r="U386" s="352"/>
      <c r="V386" s="335"/>
    </row>
    <row r="387" spans="2:22" ht="84" x14ac:dyDescent="0.25">
      <c r="B387" s="183" t="str">
        <f>'3 priedo 1 lentele'!A387</f>
        <v>2.6.1.2.44</v>
      </c>
      <c r="C387" s="58" t="str">
        <f>'3 priedo 1 lentele'!B387</f>
        <v>R02ZM07-330000-0043</v>
      </c>
      <c r="D387" s="58" t="str">
        <f>'3 priedo 1 lentele'!C387</f>
        <v>Kėdainių rajono Krakių seniūnijos Ažytėnų kaimo visuomeninės paskirties pastato atnaujinimas (modernizavimas), pritaikant jį kaimo bendruomenės poreikiams</v>
      </c>
      <c r="E387" s="58" t="str">
        <f>'3 priedo 1 lentele'!D387</f>
        <v>KėRSA</v>
      </c>
      <c r="F387" s="58">
        <f>'3 priedo 1 lentele'!I387</f>
        <v>0</v>
      </c>
      <c r="G387" s="58">
        <f>'3 priedo 1 lentele'!J387</f>
        <v>0</v>
      </c>
      <c r="H387" s="58">
        <f>'3 priedo 1 lentele'!K387</f>
        <v>0</v>
      </c>
      <c r="I387" s="58"/>
      <c r="J387" s="104">
        <f>'3 priedo 1 lentele'!O387</f>
        <v>75234</v>
      </c>
      <c r="K387" s="121">
        <f>'3 priedo 1 lentele'!P387</f>
        <v>60187</v>
      </c>
      <c r="L387" s="121">
        <f>'3 priedo 1 lentele'!Q387</f>
        <v>0</v>
      </c>
      <c r="M387" s="121">
        <f>'3 priedo 1 lentele'!R387</f>
        <v>15047</v>
      </c>
      <c r="N387" s="328"/>
      <c r="O387" s="352"/>
      <c r="P387" s="352"/>
      <c r="Q387" s="352"/>
      <c r="R387" s="328"/>
      <c r="S387" s="352"/>
      <c r="T387" s="352"/>
      <c r="U387" s="352"/>
      <c r="V387" s="335"/>
    </row>
    <row r="388" spans="2:22" ht="72" x14ac:dyDescent="0.25">
      <c r="B388" s="183" t="str">
        <f>'3 priedo 1 lentele'!A388</f>
        <v>2.6.1.2.45</v>
      </c>
      <c r="C388" s="58" t="str">
        <f>'3 priedo 1 lentele'!B388</f>
        <v>R02ZM07-500000-0044</v>
      </c>
      <c r="D388" s="58" t="str">
        <f>'3 priedo 1 lentele'!C388</f>
        <v>Geriamojo vandens geležies šalinimo sistemų nauja statyba ir (arba) rekonstrukcija, artezinio gręžinio įrengimas Kasčiukiškių kaime</v>
      </c>
      <c r="E388" s="58" t="str">
        <f>'3 priedo 1 lentele'!D388</f>
        <v>UAB „Kaišiadorių vandenys“</v>
      </c>
      <c r="F388" s="58">
        <f>'3 priedo 1 lentele'!I388</f>
        <v>0</v>
      </c>
      <c r="G388" s="58">
        <f>'3 priedo 1 lentele'!J388</f>
        <v>0</v>
      </c>
      <c r="H388" s="58">
        <f>'3 priedo 1 lentele'!K388</f>
        <v>0</v>
      </c>
      <c r="I388" s="58"/>
      <c r="J388" s="104">
        <f>'3 priedo 1 lentele'!O388</f>
        <v>57580</v>
      </c>
      <c r="K388" s="121">
        <f>'3 priedo 1 lentele'!P388</f>
        <v>46064</v>
      </c>
      <c r="L388" s="121">
        <f>'3 priedo 1 lentele'!Q388</f>
        <v>0</v>
      </c>
      <c r="M388" s="121">
        <f>'3 priedo 1 lentele'!R388</f>
        <v>11516</v>
      </c>
      <c r="N388" s="328"/>
      <c r="O388" s="352"/>
      <c r="P388" s="352"/>
      <c r="Q388" s="352"/>
      <c r="R388" s="328"/>
      <c r="S388" s="352"/>
      <c r="T388" s="352"/>
      <c r="U388" s="352"/>
      <c r="V388" s="335"/>
    </row>
    <row r="389" spans="2:22" ht="72" x14ac:dyDescent="0.25">
      <c r="B389" s="183" t="str">
        <f>'3 priedo 1 lentele'!A389</f>
        <v>2.6.1.2.46</v>
      </c>
      <c r="C389" s="58" t="str">
        <f>'3 priedo 1 lentele'!B389</f>
        <v>R02ZM07-500000-0045</v>
      </c>
      <c r="D389" s="58" t="str">
        <f>'3 priedo 1 lentele'!C389</f>
        <v>Geriamojo vandens geležies šalinimo sistemų nauja statyba ir (arba) rekonstrukcija, artezinio gręžinio įrengimas Neprėkštos kaime</v>
      </c>
      <c r="E389" s="58" t="str">
        <f>'3 priedo 1 lentele'!D389</f>
        <v>UAB „Kaišiadorių vandenys“</v>
      </c>
      <c r="F389" s="58">
        <f>'3 priedo 1 lentele'!I389</f>
        <v>0</v>
      </c>
      <c r="G389" s="58">
        <f>'3 priedo 1 lentele'!J389</f>
        <v>0</v>
      </c>
      <c r="H389" s="58">
        <f>'3 priedo 1 lentele'!K389</f>
        <v>0</v>
      </c>
      <c r="I389" s="58"/>
      <c r="J389" s="104">
        <f>'3 priedo 1 lentele'!O389</f>
        <v>67200</v>
      </c>
      <c r="K389" s="121">
        <f>'3 priedo 1 lentele'!P389</f>
        <v>53760</v>
      </c>
      <c r="L389" s="121">
        <f>'3 priedo 1 lentele'!Q389</f>
        <v>0</v>
      </c>
      <c r="M389" s="121">
        <f>'3 priedo 1 lentele'!R389</f>
        <v>13440</v>
      </c>
      <c r="N389" s="328"/>
      <c r="O389" s="352"/>
      <c r="P389" s="352"/>
      <c r="Q389" s="352"/>
      <c r="R389" s="328"/>
      <c r="S389" s="352"/>
      <c r="T389" s="352"/>
      <c r="U389" s="352"/>
      <c r="V389" s="335"/>
    </row>
    <row r="390" spans="2:22" ht="72" x14ac:dyDescent="0.25">
      <c r="B390" s="183" t="str">
        <f>'3 priedo 1 lentele'!A390</f>
        <v>2.6.1.2.47</v>
      </c>
      <c r="C390" s="58" t="str">
        <f>'3 priedo 1 lentele'!B390</f>
        <v>R02ZM07-500000-0046</v>
      </c>
      <c r="D390" s="58" t="str">
        <f>'3 priedo 1 lentele'!C390</f>
        <v>Geriamojo vandens geležies šalinimo sistemų nauja statyba ir (arba) rekonstrukcija, artezinio gręžinio įrengimas Nemaitonių kaime</v>
      </c>
      <c r="E390" s="58" t="str">
        <f>'3 priedo 1 lentele'!D390</f>
        <v>UAB „Kaišiadorių vandenys“</v>
      </c>
      <c r="F390" s="58">
        <f>'3 priedo 1 lentele'!I390</f>
        <v>0</v>
      </c>
      <c r="G390" s="58">
        <f>'3 priedo 1 lentele'!J390</f>
        <v>0</v>
      </c>
      <c r="H390" s="58">
        <f>'3 priedo 1 lentele'!K390</f>
        <v>0</v>
      </c>
      <c r="I390" s="58"/>
      <c r="J390" s="104">
        <f>'3 priedo 1 lentele'!O390</f>
        <v>57580</v>
      </c>
      <c r="K390" s="121">
        <f>'3 priedo 1 lentele'!P390</f>
        <v>46064</v>
      </c>
      <c r="L390" s="121">
        <f>'3 priedo 1 lentele'!Q390</f>
        <v>0</v>
      </c>
      <c r="M390" s="121">
        <f>'3 priedo 1 lentele'!R390</f>
        <v>11516</v>
      </c>
      <c r="N390" s="328"/>
      <c r="O390" s="352"/>
      <c r="P390" s="352"/>
      <c r="Q390" s="352"/>
      <c r="R390" s="328"/>
      <c r="S390" s="352"/>
      <c r="T390" s="352"/>
      <c r="U390" s="352"/>
      <c r="V390" s="335"/>
    </row>
    <row r="391" spans="2:22" ht="72" x14ac:dyDescent="0.25">
      <c r="B391" s="183" t="str">
        <f>'3 priedo 1 lentele'!A391</f>
        <v>2.6.1.2.48</v>
      </c>
      <c r="C391" s="58" t="str">
        <f>'3 priedo 1 lentele'!B391</f>
        <v>R02ZM07-500000-0047</v>
      </c>
      <c r="D391" s="58" t="str">
        <f>'3 priedo 1 lentele'!C391</f>
        <v>Geriamojo vandens geležies šalinimo sistemų nauja statyba ir (arba) rekonstrukcija, artezinio gręžinio įrengimas Vilūnų kaime</v>
      </c>
      <c r="E391" s="58" t="str">
        <f>'3 priedo 1 lentele'!D391</f>
        <v>UAB „Kaišiadorių vandenys“</v>
      </c>
      <c r="F391" s="58">
        <f>'3 priedo 1 lentele'!I391</f>
        <v>0</v>
      </c>
      <c r="G391" s="58">
        <f>'3 priedo 1 lentele'!J391</f>
        <v>0</v>
      </c>
      <c r="H391" s="58">
        <f>'3 priedo 1 lentele'!K391</f>
        <v>0</v>
      </c>
      <c r="I391" s="58"/>
      <c r="J391" s="104">
        <f>'3 priedo 1 lentele'!O391</f>
        <v>57580</v>
      </c>
      <c r="K391" s="121">
        <f>'3 priedo 1 lentele'!P391</f>
        <v>46064</v>
      </c>
      <c r="L391" s="121">
        <f>'3 priedo 1 lentele'!Q391</f>
        <v>0</v>
      </c>
      <c r="M391" s="121">
        <f>'3 priedo 1 lentele'!R391</f>
        <v>11516</v>
      </c>
      <c r="N391" s="328"/>
      <c r="O391" s="352"/>
      <c r="P391" s="352"/>
      <c r="Q391" s="352"/>
      <c r="R391" s="328"/>
      <c r="S391" s="352"/>
      <c r="T391" s="352"/>
      <c r="U391" s="352"/>
      <c r="V391" s="335"/>
    </row>
    <row r="392" spans="2:22" ht="72" x14ac:dyDescent="0.25">
      <c r="B392" s="183" t="str">
        <f>'3 priedo 1 lentele'!A392</f>
        <v>2.6.1.2.49</v>
      </c>
      <c r="C392" s="58" t="str">
        <f>'3 priedo 1 lentele'!B392</f>
        <v>R02ZM07-500000-0048</v>
      </c>
      <c r="D392" s="58" t="str">
        <f>'3 priedo 1 lentele'!C392</f>
        <v>Geriamojo vandens geležies šalinimo sistemų nauja statyba ir (arba) rekonstrukcija, artezinio gręžinio įrengimas Tauckūnų kaime</v>
      </c>
      <c r="E392" s="58" t="str">
        <f>'3 priedo 1 lentele'!D392</f>
        <v>UAB „Kaišiadorių vandenys“</v>
      </c>
      <c r="F392" s="58">
        <f>'3 priedo 1 lentele'!I392</f>
        <v>0</v>
      </c>
      <c r="G392" s="58">
        <f>'3 priedo 1 lentele'!J392</f>
        <v>0</v>
      </c>
      <c r="H392" s="58">
        <f>'3 priedo 1 lentele'!K392</f>
        <v>0</v>
      </c>
      <c r="I392" s="58"/>
      <c r="J392" s="104">
        <f>'3 priedo 1 lentele'!O392</f>
        <v>67200</v>
      </c>
      <c r="K392" s="121">
        <f>'3 priedo 1 lentele'!P392</f>
        <v>53760</v>
      </c>
      <c r="L392" s="121">
        <f>'3 priedo 1 lentele'!Q392</f>
        <v>0</v>
      </c>
      <c r="M392" s="121">
        <f>'3 priedo 1 lentele'!R392</f>
        <v>13440</v>
      </c>
      <c r="N392" s="328"/>
      <c r="O392" s="352"/>
      <c r="P392" s="352"/>
      <c r="Q392" s="352"/>
      <c r="R392" s="328"/>
      <c r="S392" s="352"/>
      <c r="T392" s="352"/>
      <c r="U392" s="352"/>
      <c r="V392" s="335"/>
    </row>
    <row r="393" spans="2:22" ht="72" x14ac:dyDescent="0.25">
      <c r="B393" s="183" t="str">
        <f>'3 priedo 1 lentele'!A393</f>
        <v>2.6.1.2.50</v>
      </c>
      <c r="C393" s="58" t="str">
        <f>'3 priedo 1 lentele'!B393</f>
        <v>R02ZM07-500000-0049</v>
      </c>
      <c r="D393" s="58" t="str">
        <f>'3 priedo 1 lentele'!C393</f>
        <v>Geriamojo vandens geležies šalinimo sistemų nauja statyba ir (arba) rekonstrukcija, artezinio gręžinio įrengimas Mikalaučiškių kaime</v>
      </c>
      <c r="E393" s="58" t="str">
        <f>'3 priedo 1 lentele'!D393</f>
        <v>UAB „Kaišiadorių vandenys“</v>
      </c>
      <c r="F393" s="58">
        <f>'3 priedo 1 lentele'!I393</f>
        <v>0</v>
      </c>
      <c r="G393" s="58">
        <f>'3 priedo 1 lentele'!J393</f>
        <v>0</v>
      </c>
      <c r="H393" s="58">
        <f>'3 priedo 1 lentele'!K393</f>
        <v>0</v>
      </c>
      <c r="I393" s="58"/>
      <c r="J393" s="104">
        <f>'3 priedo 1 lentele'!O393</f>
        <v>67180</v>
      </c>
      <c r="K393" s="121">
        <f>'3 priedo 1 lentele'!P393</f>
        <v>53744</v>
      </c>
      <c r="L393" s="121">
        <f>'3 priedo 1 lentele'!Q393</f>
        <v>0</v>
      </c>
      <c r="M393" s="121">
        <f>'3 priedo 1 lentele'!R393</f>
        <v>13436</v>
      </c>
      <c r="N393" s="328"/>
      <c r="O393" s="352"/>
      <c r="P393" s="352"/>
      <c r="Q393" s="352"/>
      <c r="R393" s="328"/>
      <c r="S393" s="352"/>
      <c r="T393" s="352"/>
      <c r="U393" s="352"/>
      <c r="V393" s="335"/>
    </row>
    <row r="394" spans="2:22" ht="84" x14ac:dyDescent="0.25">
      <c r="B394" s="183" t="str">
        <f>'3 priedo 1 lentele'!A394</f>
        <v>2.6.1.2.51</v>
      </c>
      <c r="C394" s="58" t="str">
        <f>'3 priedo 1 lentele'!B394</f>
        <v>R02ZM07-500000-0050</v>
      </c>
      <c r="D394" s="58" t="str">
        <f>'3 priedo 1 lentele'!C394</f>
        <v>Geriamojo vandens geležies šalinimo sistemų nauja statyba ir (arba) rekonstrukcija, artezinio gręžinio įrengimas Guronių (Žaslių gel. stotis) kaime</v>
      </c>
      <c r="E394" s="58" t="str">
        <f>'3 priedo 1 lentele'!D394</f>
        <v>UAB „Kaišiadorių vandenys“</v>
      </c>
      <c r="F394" s="58">
        <f>'3 priedo 1 lentele'!I394</f>
        <v>0</v>
      </c>
      <c r="G394" s="58">
        <f>'3 priedo 1 lentele'!J394</f>
        <v>0</v>
      </c>
      <c r="H394" s="58">
        <f>'3 priedo 1 lentele'!K394</f>
        <v>0</v>
      </c>
      <c r="I394" s="58"/>
      <c r="J394" s="104">
        <f>'3 priedo 1 lentele'!O394</f>
        <v>55718</v>
      </c>
      <c r="K394" s="121">
        <f>'3 priedo 1 lentele'!P394</f>
        <v>44574</v>
      </c>
      <c r="L394" s="121">
        <f>'3 priedo 1 lentele'!Q394</f>
        <v>0</v>
      </c>
      <c r="M394" s="121">
        <f>'3 priedo 1 lentele'!R394</f>
        <v>11144</v>
      </c>
      <c r="N394" s="328"/>
      <c r="O394" s="352"/>
      <c r="P394" s="352"/>
      <c r="Q394" s="352"/>
      <c r="R394" s="328"/>
      <c r="S394" s="352"/>
      <c r="T394" s="352"/>
      <c r="U394" s="352"/>
      <c r="V394" s="335"/>
    </row>
    <row r="395" spans="2:22" ht="48" x14ac:dyDescent="0.25">
      <c r="B395" s="183" t="str">
        <f>'3 priedo 1 lentele'!A395</f>
        <v>2.6.1.2.52</v>
      </c>
      <c r="C395" s="58" t="str">
        <f>'3 priedo 1 lentele'!B395</f>
        <v>R02ZM07-500000-0051</v>
      </c>
      <c r="D395" s="58" t="str">
        <f>'3 priedo 1 lentele'!C395</f>
        <v>Žaslių pagrindinės mokyklos dienos centro sporto aikštyno atnaujinimas</v>
      </c>
      <c r="E395" s="58" t="str">
        <f>'3 priedo 1 lentele'!D395</f>
        <v>KaiRSA</v>
      </c>
      <c r="F395" s="58">
        <f>'3 priedo 1 lentele'!I395</f>
        <v>0</v>
      </c>
      <c r="G395" s="58">
        <f>'3 priedo 1 lentele'!J395</f>
        <v>0</v>
      </c>
      <c r="H395" s="58">
        <f>'3 priedo 1 lentele'!K395</f>
        <v>0</v>
      </c>
      <c r="I395" s="58"/>
      <c r="J395" s="104">
        <f>'3 priedo 1 lentele'!O395</f>
        <v>200000</v>
      </c>
      <c r="K395" s="121">
        <f>'3 priedo 1 lentele'!P395</f>
        <v>160000</v>
      </c>
      <c r="L395" s="121">
        <f>'3 priedo 1 lentele'!Q395</f>
        <v>0</v>
      </c>
      <c r="M395" s="121">
        <f>'3 priedo 1 lentele'!R395</f>
        <v>40000</v>
      </c>
      <c r="N395" s="328"/>
      <c r="O395" s="352"/>
      <c r="P395" s="352"/>
      <c r="Q395" s="352"/>
      <c r="R395" s="328"/>
      <c r="S395" s="352"/>
      <c r="T395" s="352"/>
      <c r="U395" s="352"/>
      <c r="V395" s="335"/>
    </row>
    <row r="396" spans="2:22" ht="60" x14ac:dyDescent="0.25">
      <c r="B396" s="183" t="str">
        <f>'3 priedo 1 lentele'!A396</f>
        <v>2.6.1.2.53</v>
      </c>
      <c r="C396" s="58" t="str">
        <f>'3 priedo 1 lentele'!B396</f>
        <v>R02ZM07-500000-0052</v>
      </c>
      <c r="D396" s="58" t="str">
        <f>'3 priedo 1 lentele'!C396</f>
        <v>Kaišiadorių r. Pravieniškių lopšelio-darželio „Ąžuoliukas“ gražios ir saugios lauko aplinkos sukūrimas</v>
      </c>
      <c r="E396" s="58" t="str">
        <f>'3 priedo 1 lentele'!D396</f>
        <v>KaiRSA</v>
      </c>
      <c r="F396" s="58">
        <f>'3 priedo 1 lentele'!I396</f>
        <v>0</v>
      </c>
      <c r="G396" s="58">
        <f>'3 priedo 1 lentele'!J396</f>
        <v>0</v>
      </c>
      <c r="H396" s="58">
        <f>'3 priedo 1 lentele'!K396</f>
        <v>0</v>
      </c>
      <c r="I396" s="58"/>
      <c r="J396" s="104">
        <f>'3 priedo 1 lentele'!O396</f>
        <v>79445</v>
      </c>
      <c r="K396" s="121">
        <f>'3 priedo 1 lentele'!P396</f>
        <v>63556</v>
      </c>
      <c r="L396" s="121">
        <f>'3 priedo 1 lentele'!Q396</f>
        <v>0</v>
      </c>
      <c r="M396" s="121">
        <f>'3 priedo 1 lentele'!R396</f>
        <v>15889</v>
      </c>
      <c r="N396" s="328"/>
      <c r="O396" s="352"/>
      <c r="P396" s="352"/>
      <c r="Q396" s="352"/>
      <c r="R396" s="328"/>
      <c r="S396" s="352"/>
      <c r="T396" s="352"/>
      <c r="U396" s="352"/>
      <c r="V396" s="335"/>
    </row>
    <row r="397" spans="2:22" ht="72" x14ac:dyDescent="0.25">
      <c r="B397" s="183" t="str">
        <f>'3 priedo 1 lentele'!A397</f>
        <v>2.6.1.2.54</v>
      </c>
      <c r="C397" s="58" t="str">
        <f>'3 priedo 1 lentele'!B397</f>
        <v>R02ZM07-320000-0053</v>
      </c>
      <c r="D397" s="58" t="str">
        <f>'3 priedo 1 lentele'!C397</f>
        <v>Kauno r. Pabiržio kaimo viešosios infrastruktūros sutvarkymas ir pritaikymas aktyvaus laisvalaikio ir
kultūrinei veiklai</v>
      </c>
      <c r="E397" s="58" t="str">
        <f>'3 priedo 1 lentele'!D397</f>
        <v>KauRSA</v>
      </c>
      <c r="F397" s="58">
        <f>'3 priedo 1 lentele'!I397</f>
        <v>0</v>
      </c>
      <c r="G397" s="58">
        <f>'3 priedo 1 lentele'!J397</f>
        <v>0</v>
      </c>
      <c r="H397" s="58">
        <f>'3 priedo 1 lentele'!K397</f>
        <v>0</v>
      </c>
      <c r="I397" s="58"/>
      <c r="J397" s="104">
        <f>'3 priedo 1 lentele'!O397</f>
        <v>250000</v>
      </c>
      <c r="K397" s="121">
        <f>'3 priedo 1 lentele'!P397</f>
        <v>200000</v>
      </c>
      <c r="L397" s="121">
        <f>'3 priedo 1 lentele'!Q397</f>
        <v>0</v>
      </c>
      <c r="M397" s="121">
        <f>'3 priedo 1 lentele'!R397</f>
        <v>50000</v>
      </c>
      <c r="N397" s="328"/>
      <c r="O397" s="352"/>
      <c r="P397" s="352"/>
      <c r="Q397" s="352"/>
      <c r="R397" s="328"/>
      <c r="S397" s="352"/>
      <c r="T397" s="352"/>
      <c r="U397" s="352"/>
      <c r="V397" s="335"/>
    </row>
    <row r="398" spans="2:22" ht="36" x14ac:dyDescent="0.25">
      <c r="B398" s="183" t="str">
        <f>'3 priedo 1 lentele'!A398</f>
        <v>2.6.1.2.55</v>
      </c>
      <c r="C398" s="58" t="str">
        <f>'3 priedo 1 lentele'!B398</f>
        <v>R02ZM07-410000-0054</v>
      </c>
      <c r="D398" s="58" t="str">
        <f>'3 priedo 1 lentele'!C398</f>
        <v>Kauno r. Kačerginės miestelio viešosios infrastruktūros</v>
      </c>
      <c r="E398" s="58" t="str">
        <f>'3 priedo 1 lentele'!D398</f>
        <v>KauRSA</v>
      </c>
      <c r="F398" s="58">
        <f>'3 priedo 1 lentele'!I398</f>
        <v>0</v>
      </c>
      <c r="G398" s="58">
        <f>'3 priedo 1 lentele'!J398</f>
        <v>0</v>
      </c>
      <c r="H398" s="58">
        <f>'3 priedo 1 lentele'!K398</f>
        <v>0</v>
      </c>
      <c r="I398" s="58"/>
      <c r="J398" s="104">
        <f>'3 priedo 1 lentele'!O398</f>
        <v>250000</v>
      </c>
      <c r="K398" s="121">
        <f>'3 priedo 1 lentele'!P398</f>
        <v>200000</v>
      </c>
      <c r="L398" s="121">
        <f>'3 priedo 1 lentele'!Q398</f>
        <v>0</v>
      </c>
      <c r="M398" s="121">
        <f>'3 priedo 1 lentele'!R398</f>
        <v>50000</v>
      </c>
      <c r="N398" s="328"/>
      <c r="O398" s="352"/>
      <c r="P398" s="352"/>
      <c r="Q398" s="352"/>
      <c r="R398" s="328"/>
      <c r="S398" s="352"/>
      <c r="T398" s="352"/>
      <c r="U398" s="352"/>
      <c r="V398" s="335"/>
    </row>
    <row r="399" spans="2:22" ht="72" x14ac:dyDescent="0.25">
      <c r="B399" s="183" t="str">
        <f>'3 priedo 1 lentele'!A399</f>
        <v>2.6.1.2.56</v>
      </c>
      <c r="C399" s="58" t="str">
        <f>'3 priedo 1 lentele'!B399</f>
        <v>R02ZM07-232200-0055</v>
      </c>
      <c r="D399" s="58" t="str">
        <f>'3 priedo 1 lentele'!C399</f>
        <v>Kauno r. Ilgakiemio kaimo viešosios infrastruktūros sutvarkymas ir pritaikymas kaimo bendruomenės
poreikiams</v>
      </c>
      <c r="E399" s="58" t="str">
        <f>'3 priedo 1 lentele'!D399</f>
        <v>KauRSA</v>
      </c>
      <c r="F399" s="58">
        <f>'3 priedo 1 lentele'!I399</f>
        <v>0</v>
      </c>
      <c r="G399" s="58">
        <f>'3 priedo 1 lentele'!J399</f>
        <v>0</v>
      </c>
      <c r="H399" s="58">
        <f>'3 priedo 1 lentele'!K399</f>
        <v>0</v>
      </c>
      <c r="I399" s="58"/>
      <c r="J399" s="104">
        <f>'3 priedo 1 lentele'!O399</f>
        <v>470568</v>
      </c>
      <c r="K399" s="121">
        <f>'3 priedo 1 lentele'!P399</f>
        <v>200000</v>
      </c>
      <c r="L399" s="121">
        <f>'3 priedo 1 lentele'!Q399</f>
        <v>0</v>
      </c>
      <c r="M399" s="121">
        <f>'3 priedo 1 lentele'!R399</f>
        <v>270568</v>
      </c>
      <c r="N399" s="328"/>
      <c r="O399" s="352"/>
      <c r="P399" s="352"/>
      <c r="Q399" s="352"/>
      <c r="R399" s="328"/>
      <c r="S399" s="352"/>
      <c r="T399" s="352"/>
      <c r="U399" s="352"/>
      <c r="V399" s="335"/>
    </row>
    <row r="400" spans="2:22" ht="72" x14ac:dyDescent="0.25">
      <c r="B400" s="183" t="str">
        <f>'3 priedo 1 lentele'!A400</f>
        <v>2.6.1.2.57</v>
      </c>
      <c r="C400" s="58" t="str">
        <f>'3 priedo 1 lentele'!B400</f>
        <v>R02ZM07-230000-0056</v>
      </c>
      <c r="D400" s="58" t="str">
        <f>'3 priedo 1 lentele'!C400</f>
        <v>Kauno r. Voškonių kaimo viešosios infrastruktūros sutvarkymas ir pritaikymas kaimo bendruomenės
poreikiams</v>
      </c>
      <c r="E400" s="58" t="str">
        <f>'3 priedo 1 lentele'!D400</f>
        <v>KauRSA</v>
      </c>
      <c r="F400" s="58">
        <f>'3 priedo 1 lentele'!I400</f>
        <v>0</v>
      </c>
      <c r="G400" s="58">
        <f>'3 priedo 1 lentele'!J400</f>
        <v>0</v>
      </c>
      <c r="H400" s="58">
        <f>'3 priedo 1 lentele'!K400</f>
        <v>0</v>
      </c>
      <c r="I400" s="58"/>
      <c r="J400" s="104">
        <f>'3 priedo 1 lentele'!O400</f>
        <v>371945</v>
      </c>
      <c r="K400" s="121">
        <f>'3 priedo 1 lentele'!P400</f>
        <v>200000</v>
      </c>
      <c r="L400" s="121">
        <f>'3 priedo 1 lentele'!Q400</f>
        <v>0</v>
      </c>
      <c r="M400" s="121">
        <f>'3 priedo 1 lentele'!R400</f>
        <v>171945</v>
      </c>
      <c r="N400" s="328"/>
      <c r="O400" s="352"/>
      <c r="P400" s="352"/>
      <c r="Q400" s="352"/>
      <c r="R400" s="328"/>
      <c r="S400" s="352"/>
      <c r="T400" s="352"/>
      <c r="U400" s="352"/>
      <c r="V400" s="335"/>
    </row>
    <row r="401" spans="2:22" ht="84" x14ac:dyDescent="0.25">
      <c r="B401" s="183" t="str">
        <f>'3 priedo 1 lentele'!A401</f>
        <v>2.6.1.2.58</v>
      </c>
      <c r="C401" s="58" t="str">
        <f>'3 priedo 1 lentele'!B401</f>
        <v>R02ZM07-220000-0057</v>
      </c>
      <c r="D401" s="58" t="str">
        <f>'3 priedo 1 lentele'!C401</f>
        <v>Kauno r. Piliuonos miestelio viešosios infrastruktūros sutvarkymas ir pritaikymas aktyvaus laisvalaikio
ir kultūrinei veiklai</v>
      </c>
      <c r="E401" s="58" t="str">
        <f>'3 priedo 1 lentele'!D401</f>
        <v>KauRSA</v>
      </c>
      <c r="F401" s="58">
        <f>'3 priedo 1 lentele'!I401</f>
        <v>0</v>
      </c>
      <c r="G401" s="58">
        <f>'3 priedo 1 lentele'!J401</f>
        <v>0</v>
      </c>
      <c r="H401" s="58">
        <f>'3 priedo 1 lentele'!K401</f>
        <v>0</v>
      </c>
      <c r="I401" s="58"/>
      <c r="J401" s="104">
        <f>'3 priedo 1 lentele'!O401</f>
        <v>250000</v>
      </c>
      <c r="K401" s="121">
        <f>'3 priedo 1 lentele'!P401</f>
        <v>200000</v>
      </c>
      <c r="L401" s="121">
        <f>'3 priedo 1 lentele'!Q401</f>
        <v>0</v>
      </c>
      <c r="M401" s="121">
        <f>'3 priedo 1 lentele'!R401</f>
        <v>50000</v>
      </c>
      <c r="N401" s="328"/>
      <c r="O401" s="352"/>
      <c r="P401" s="352"/>
      <c r="Q401" s="352"/>
      <c r="R401" s="328"/>
      <c r="S401" s="352"/>
      <c r="T401" s="352"/>
      <c r="U401" s="352"/>
      <c r="V401" s="335"/>
    </row>
    <row r="402" spans="2:22" ht="48" x14ac:dyDescent="0.25">
      <c r="B402" s="183" t="str">
        <f>'3 priedo 1 lentele'!A402</f>
        <v>2.6.1.2.59</v>
      </c>
      <c r="C402" s="58" t="str">
        <f>'3 priedo 1 lentele'!B402</f>
        <v>R02ZM07-440000-0058</v>
      </c>
      <c r="D402" s="58" t="str">
        <f>'3 priedo 1 lentele'!C402</f>
        <v>Kauno r. Pyplių piliakalnio ir jo prieigų sutvarkymas ir pritaikymas lankymui</v>
      </c>
      <c r="E402" s="58" t="str">
        <f>'3 priedo 1 lentele'!D402</f>
        <v>KauRSA</v>
      </c>
      <c r="F402" s="58">
        <f>'3 priedo 1 lentele'!I402</f>
        <v>0</v>
      </c>
      <c r="G402" s="58">
        <f>'3 priedo 1 lentele'!J402</f>
        <v>0</v>
      </c>
      <c r="H402" s="58">
        <f>'3 priedo 1 lentele'!K402</f>
        <v>0</v>
      </c>
      <c r="I402" s="58"/>
      <c r="J402" s="104">
        <f>'3 priedo 1 lentele'!O402</f>
        <v>252278</v>
      </c>
      <c r="K402" s="121">
        <f>'3 priedo 1 lentele'!P402</f>
        <v>199761</v>
      </c>
      <c r="L402" s="121">
        <f>'3 priedo 1 lentele'!Q402</f>
        <v>0</v>
      </c>
      <c r="M402" s="121">
        <f>'3 priedo 1 lentele'!R402</f>
        <v>52517</v>
      </c>
      <c r="N402" s="328"/>
      <c r="O402" s="352"/>
      <c r="P402" s="352"/>
      <c r="Q402" s="352"/>
      <c r="R402" s="328"/>
      <c r="S402" s="352"/>
      <c r="T402" s="352"/>
      <c r="U402" s="352"/>
      <c r="V402" s="335"/>
    </row>
    <row r="403" spans="2:22" ht="60" x14ac:dyDescent="0.25">
      <c r="B403" s="183" t="str">
        <f>'3 priedo 1 lentele'!A403</f>
        <v>2.6.1.2.60</v>
      </c>
      <c r="C403" s="58" t="str">
        <f>'3 priedo 1 lentele'!B403</f>
        <v>R02ZM07-440000-0059</v>
      </c>
      <c r="D403" s="58" t="str">
        <f>'3 priedo 1 lentele'!C403</f>
        <v>Kauno r. Zapyškio senojo miesto teritorijos atgaivinimas ir pritaikymas bendruomenės poreikiams</v>
      </c>
      <c r="E403" s="58" t="str">
        <f>'3 priedo 1 lentele'!D403</f>
        <v>KauRSA</v>
      </c>
      <c r="F403" s="58">
        <f>'3 priedo 1 lentele'!I403</f>
        <v>0</v>
      </c>
      <c r="G403" s="58">
        <f>'3 priedo 1 lentele'!J403</f>
        <v>0</v>
      </c>
      <c r="H403" s="58">
        <f>'3 priedo 1 lentele'!K403</f>
        <v>0</v>
      </c>
      <c r="I403" s="58"/>
      <c r="J403" s="104">
        <f>'3 priedo 1 lentele'!O403</f>
        <v>848721</v>
      </c>
      <c r="K403" s="121">
        <f>'3 priedo 1 lentele'!P403</f>
        <v>200000</v>
      </c>
      <c r="L403" s="121">
        <f>'3 priedo 1 lentele'!Q403</f>
        <v>0</v>
      </c>
      <c r="M403" s="121">
        <f>'3 priedo 1 lentele'!R403</f>
        <v>648721</v>
      </c>
      <c r="N403" s="328"/>
      <c r="O403" s="352"/>
      <c r="P403" s="352"/>
      <c r="Q403" s="352"/>
      <c r="R403" s="328"/>
      <c r="S403" s="352"/>
      <c r="T403" s="352"/>
      <c r="U403" s="352"/>
      <c r="V403" s="335"/>
    </row>
    <row r="404" spans="2:22" ht="84" x14ac:dyDescent="0.25">
      <c r="B404" s="183" t="str">
        <f>'3 priedo 1 lentele'!A404</f>
        <v>2.6.1.2.61</v>
      </c>
      <c r="C404" s="58" t="str">
        <f>'3 priedo 1 lentele'!B404</f>
        <v>R02ZM07-320000-0060</v>
      </c>
      <c r="D404" s="58" t="str">
        <f>'3 priedo 1 lentele'!C404</f>
        <v>Kauno r. Linksmakalnio kaimo viešosios infrastruktūros sutvarkymas ir pritaikymas aktyvaus laisvalaikio
ir kultūrinei veiklai</v>
      </c>
      <c r="E404" s="58" t="str">
        <f>'3 priedo 1 lentele'!D404</f>
        <v>KauRSA</v>
      </c>
      <c r="F404" s="58">
        <f>'3 priedo 1 lentele'!I404</f>
        <v>0</v>
      </c>
      <c r="G404" s="58">
        <f>'3 priedo 1 lentele'!J404</f>
        <v>0</v>
      </c>
      <c r="H404" s="58">
        <f>'3 priedo 1 lentele'!K404</f>
        <v>0</v>
      </c>
      <c r="I404" s="58"/>
      <c r="J404" s="104">
        <f>'3 priedo 1 lentele'!O404</f>
        <v>250000</v>
      </c>
      <c r="K404" s="121">
        <f>'3 priedo 1 lentele'!P404</f>
        <v>200000</v>
      </c>
      <c r="L404" s="121">
        <f>'3 priedo 1 lentele'!Q404</f>
        <v>0</v>
      </c>
      <c r="M404" s="121">
        <f>'3 priedo 1 lentele'!R404</f>
        <v>50000</v>
      </c>
      <c r="N404" s="328"/>
      <c r="O404" s="352"/>
      <c r="P404" s="352"/>
      <c r="Q404" s="352"/>
      <c r="R404" s="328"/>
      <c r="S404" s="352"/>
      <c r="T404" s="352"/>
      <c r="U404" s="352"/>
      <c r="V404" s="335"/>
    </row>
    <row r="405" spans="2:22" ht="36" x14ac:dyDescent="0.25">
      <c r="B405" s="244" t="str">
        <f>'3 priedo 1 lentele'!A405</f>
        <v>2.6.1.3.</v>
      </c>
      <c r="C405" s="244">
        <f>'3 priedo 1 lentele'!B405</f>
        <v>0</v>
      </c>
      <c r="D405" s="244" t="str">
        <f>'3 priedo 1 lentele'!C405</f>
        <v>Priemonė: Kultūros paveldo išsaugojimas kaimo vietovėse.</v>
      </c>
      <c r="E405" s="244">
        <f>'3 priedo 1 lentele'!D405</f>
        <v>0</v>
      </c>
      <c r="F405" s="244">
        <f>'3 priedo 1 lentele'!I405</f>
        <v>0</v>
      </c>
      <c r="G405" s="244">
        <f>'3 priedo 1 lentele'!J405</f>
        <v>0</v>
      </c>
      <c r="H405" s="244">
        <f>'3 priedo 1 lentele'!K405</f>
        <v>0</v>
      </c>
      <c r="I405" s="244"/>
      <c r="J405" s="257">
        <f>'3 priedo 1 lentele'!O405</f>
        <v>0</v>
      </c>
      <c r="K405" s="257">
        <f>'3 priedo 1 lentele'!P405</f>
        <v>0</v>
      </c>
      <c r="L405" s="257">
        <f>'3 priedo 1 lentele'!Q405</f>
        <v>0</v>
      </c>
      <c r="M405" s="257">
        <f>'3 priedo 1 lentele'!R405</f>
        <v>0</v>
      </c>
      <c r="N405" s="376"/>
      <c r="O405" s="376"/>
      <c r="P405" s="376"/>
      <c r="Q405" s="376"/>
      <c r="R405" s="376"/>
      <c r="S405" s="376"/>
      <c r="T405" s="376"/>
      <c r="U405" s="376"/>
      <c r="V405" s="321"/>
    </row>
    <row r="406" spans="2:22" ht="96" x14ac:dyDescent="0.25">
      <c r="B406" s="234" t="str">
        <f>'3 priedo 1 lentele'!A406</f>
        <v>2.6.2</v>
      </c>
      <c r="C406" s="234">
        <f>'3 priedo 1 lentele'!B406</f>
        <v>0</v>
      </c>
      <c r="D406" s="234" t="str">
        <f>'3 priedo 1 lentele'!C406</f>
        <v xml:space="preserve">Uždavinys: Padidinti žemės ūkio produktų gamybos efektyvumą ir konkurencingumą, plėtoti ne žemės ūkio verslus ir žemės ūkiui alternatyvią ekonominę veiklą kaimo vietovėse.  </v>
      </c>
      <c r="E406" s="234">
        <f>'3 priedo 1 lentele'!D406</f>
        <v>0</v>
      </c>
      <c r="F406" s="234">
        <f>'3 priedo 1 lentele'!I406</f>
        <v>0</v>
      </c>
      <c r="G406" s="234">
        <f>'3 priedo 1 lentele'!J406</f>
        <v>0</v>
      </c>
      <c r="H406" s="234">
        <f>'3 priedo 1 lentele'!K406</f>
        <v>0</v>
      </c>
      <c r="I406" s="234"/>
      <c r="J406" s="235">
        <f>'3 priedo 1 lentele'!O406</f>
        <v>0</v>
      </c>
      <c r="K406" s="235">
        <f>'3 priedo 1 lentele'!P406</f>
        <v>0</v>
      </c>
      <c r="L406" s="235">
        <f>'3 priedo 1 lentele'!Q406</f>
        <v>0</v>
      </c>
      <c r="M406" s="235">
        <f>'3 priedo 1 lentele'!R406</f>
        <v>0</v>
      </c>
      <c r="N406" s="311">
        <f>N407+N408+N409</f>
        <v>0</v>
      </c>
      <c r="O406" s="311">
        <f t="shared" ref="O406:V406" si="70">O407+O408+O409</f>
        <v>0</v>
      </c>
      <c r="P406" s="311">
        <f t="shared" si="70"/>
        <v>0</v>
      </c>
      <c r="Q406" s="311">
        <f t="shared" si="70"/>
        <v>0</v>
      </c>
      <c r="R406" s="311">
        <f t="shared" si="70"/>
        <v>0</v>
      </c>
      <c r="S406" s="311">
        <f t="shared" si="70"/>
        <v>0</v>
      </c>
      <c r="T406" s="311">
        <f t="shared" si="70"/>
        <v>0</v>
      </c>
      <c r="U406" s="311">
        <f t="shared" si="70"/>
        <v>0</v>
      </c>
      <c r="V406" s="311">
        <f t="shared" si="70"/>
        <v>0</v>
      </c>
    </row>
    <row r="407" spans="2:22" ht="72" x14ac:dyDescent="0.25">
      <c r="B407" s="244" t="str">
        <f>'3 priedo 1 lentele'!A407</f>
        <v>2.6.2.1.</v>
      </c>
      <c r="C407" s="244">
        <f>'3 priedo 1 lentele'!B407</f>
        <v>0</v>
      </c>
      <c r="D407" s="244" t="str">
        <f>'3 priedo 1 lentele'!C407</f>
        <v>Priemonė: Žemės ūkio gamybos struktūrų gyvybingumo didinimas, modernizavimas ir žemės ūkio gamybos ekologizavimas</v>
      </c>
      <c r="E407" s="244">
        <f>'3 priedo 1 lentele'!D407</f>
        <v>0</v>
      </c>
      <c r="F407" s="244">
        <f>'3 priedo 1 lentele'!I407</f>
        <v>0</v>
      </c>
      <c r="G407" s="244">
        <f>'3 priedo 1 lentele'!J407</f>
        <v>0</v>
      </c>
      <c r="H407" s="244">
        <f>'3 priedo 1 lentele'!K407</f>
        <v>0</v>
      </c>
      <c r="I407" s="244"/>
      <c r="J407" s="257">
        <f>'3 priedo 1 lentele'!O407</f>
        <v>0</v>
      </c>
      <c r="K407" s="257">
        <f>'3 priedo 1 lentele'!P407</f>
        <v>0</v>
      </c>
      <c r="L407" s="257">
        <f>'3 priedo 1 lentele'!Q407</f>
        <v>0</v>
      </c>
      <c r="M407" s="257">
        <f>'3 priedo 1 lentele'!R407</f>
        <v>0</v>
      </c>
      <c r="N407" s="376"/>
      <c r="O407" s="376"/>
      <c r="P407" s="376"/>
      <c r="Q407" s="376"/>
      <c r="R407" s="376"/>
      <c r="S407" s="376"/>
      <c r="T407" s="376"/>
      <c r="U407" s="376"/>
      <c r="V407" s="321"/>
    </row>
    <row r="408" spans="2:22" ht="48" x14ac:dyDescent="0.25">
      <c r="B408" s="244" t="str">
        <f>'3 priedo 1 lentele'!A408</f>
        <v>2.6.2.2.</v>
      </c>
      <c r="C408" s="244">
        <f>'3 priedo 1 lentele'!B408</f>
        <v>0</v>
      </c>
      <c r="D408" s="244" t="str">
        <f>'3 priedo 1 lentele'!C408</f>
        <v>Priemonė: Paslaugų verslų ir kitų ne žemės ūkio verslų plėtra kaimo vietovėse</v>
      </c>
      <c r="E408" s="244">
        <f>'3 priedo 1 lentele'!D408</f>
        <v>0</v>
      </c>
      <c r="F408" s="244">
        <f>'3 priedo 1 lentele'!I408</f>
        <v>0</v>
      </c>
      <c r="G408" s="244">
        <f>'3 priedo 1 lentele'!J408</f>
        <v>0</v>
      </c>
      <c r="H408" s="244">
        <f>'3 priedo 1 lentele'!K408</f>
        <v>0</v>
      </c>
      <c r="I408" s="244"/>
      <c r="J408" s="257">
        <f>'3 priedo 1 lentele'!O408</f>
        <v>0</v>
      </c>
      <c r="K408" s="257">
        <f>'3 priedo 1 lentele'!P408</f>
        <v>0</v>
      </c>
      <c r="L408" s="257">
        <f>'3 priedo 1 lentele'!Q408</f>
        <v>0</v>
      </c>
      <c r="M408" s="257">
        <f>'3 priedo 1 lentele'!R408</f>
        <v>0</v>
      </c>
      <c r="N408" s="376"/>
      <c r="O408" s="376"/>
      <c r="P408" s="376"/>
      <c r="Q408" s="376"/>
      <c r="R408" s="376"/>
      <c r="S408" s="376"/>
      <c r="T408" s="376"/>
      <c r="U408" s="376"/>
      <c r="V408" s="321"/>
    </row>
    <row r="409" spans="2:22" ht="96" x14ac:dyDescent="0.25">
      <c r="B409" s="244" t="str">
        <f>'3 priedo 1 lentele'!A409</f>
        <v>2.6.2.3.</v>
      </c>
      <c r="C409" s="244">
        <f>'3 priedo 1 lentele'!B409</f>
        <v>0</v>
      </c>
      <c r="D409" s="244" t="str">
        <f>'3 priedo 1 lentele'!C409</f>
        <v>Priemonė: Produkcijos iš atsinaujinančių išteklių gamybos plėtra ir panaudojimas, alternatyvios energetikos gamybos ir vartojimo skatinimas  kaimo vietovėse</v>
      </c>
      <c r="E409" s="244">
        <f>'3 priedo 1 lentele'!D409</f>
        <v>0</v>
      </c>
      <c r="F409" s="244">
        <f>'3 priedo 1 lentele'!I409</f>
        <v>0</v>
      </c>
      <c r="G409" s="244">
        <f>'3 priedo 1 lentele'!J409</f>
        <v>0</v>
      </c>
      <c r="H409" s="244">
        <f>'3 priedo 1 lentele'!K409</f>
        <v>0</v>
      </c>
      <c r="I409" s="244"/>
      <c r="J409" s="257">
        <f>'3 priedo 1 lentele'!O409</f>
        <v>0</v>
      </c>
      <c r="K409" s="257">
        <f>'3 priedo 1 lentele'!P409</f>
        <v>0</v>
      </c>
      <c r="L409" s="257">
        <f>'3 priedo 1 lentele'!Q409</f>
        <v>0</v>
      </c>
      <c r="M409" s="257">
        <f>'3 priedo 1 lentele'!R409</f>
        <v>0</v>
      </c>
      <c r="N409" s="376"/>
      <c r="O409" s="376"/>
      <c r="P409" s="376"/>
      <c r="Q409" s="376"/>
      <c r="R409" s="376"/>
      <c r="S409" s="376"/>
      <c r="T409" s="376"/>
      <c r="U409" s="376"/>
      <c r="V409" s="321"/>
    </row>
    <row r="410" spans="2:22" ht="36" x14ac:dyDescent="0.25">
      <c r="B410" s="217" t="str">
        <f>'3 priedo 1 lentele'!A410</f>
        <v>3.</v>
      </c>
      <c r="C410" s="217">
        <f>'3 priedo 1 lentele'!B410</f>
        <v>0</v>
      </c>
      <c r="D410" s="217" t="str">
        <f>'3 priedo 1 lentele'!C410</f>
        <v>PRIORITETAS: ŽMOGAUS IR APLINKOS SANTARA</v>
      </c>
      <c r="E410" s="217">
        <f>'3 priedo 1 lentele'!D410</f>
        <v>0</v>
      </c>
      <c r="F410" s="217">
        <f>'3 priedo 1 lentele'!I410</f>
        <v>0</v>
      </c>
      <c r="G410" s="217">
        <f>'3 priedo 1 lentele'!J410</f>
        <v>0</v>
      </c>
      <c r="H410" s="217">
        <f>'3 priedo 1 lentele'!K410</f>
        <v>0</v>
      </c>
      <c r="I410" s="217"/>
      <c r="J410" s="220">
        <f>'3 priedo 1 lentele'!O410</f>
        <v>98600069.820000008</v>
      </c>
      <c r="K410" s="220">
        <f>'3 priedo 1 lentele'!P410</f>
        <v>58904111.659999996</v>
      </c>
      <c r="L410" s="220">
        <f>'3 priedo 1 lentele'!Q410</f>
        <v>200000</v>
      </c>
      <c r="M410" s="220">
        <f>'3 priedo 1 lentele'!R410</f>
        <v>39495961.159999996</v>
      </c>
      <c r="N410" s="307">
        <f t="shared" ref="N410:V410" si="71">N411+N477</f>
        <v>65314128.610000007</v>
      </c>
      <c r="O410" s="307">
        <f t="shared" si="71"/>
        <v>42009423.539999999</v>
      </c>
      <c r="P410" s="307">
        <f t="shared" si="71"/>
        <v>0</v>
      </c>
      <c r="Q410" s="307">
        <f t="shared" si="71"/>
        <v>23304705.069999997</v>
      </c>
      <c r="R410" s="307">
        <f t="shared" si="71"/>
        <v>1281612.0699999998</v>
      </c>
      <c r="S410" s="307">
        <f t="shared" si="71"/>
        <v>1083676.47</v>
      </c>
      <c r="T410" s="307">
        <f t="shared" si="71"/>
        <v>0</v>
      </c>
      <c r="U410" s="307">
        <f t="shared" si="71"/>
        <v>197935.6</v>
      </c>
      <c r="V410" s="307">
        <f t="shared" si="71"/>
        <v>0</v>
      </c>
    </row>
    <row r="411" spans="2:22" ht="60" x14ac:dyDescent="0.25">
      <c r="B411" s="223" t="str">
        <f>'3 priedo 1 lentele'!A411</f>
        <v>3.1</v>
      </c>
      <c r="C411" s="223">
        <f>'3 priedo 1 lentele'!B411</f>
        <v>0</v>
      </c>
      <c r="D411" s="223" t="str">
        <f>'3 priedo 1 lentele'!C411</f>
        <v>Tikslas: Skatinti darnų išteklių naudojimą, utikrinti ekosistemų stabilumą Kauno regione</v>
      </c>
      <c r="E411" s="223">
        <f>'3 priedo 1 lentele'!D411</f>
        <v>0</v>
      </c>
      <c r="F411" s="223">
        <f>'3 priedo 1 lentele'!I411</f>
        <v>0</v>
      </c>
      <c r="G411" s="223">
        <f>'3 priedo 1 lentele'!J411</f>
        <v>0</v>
      </c>
      <c r="H411" s="223">
        <f>'3 priedo 1 lentele'!K411</f>
        <v>0</v>
      </c>
      <c r="I411" s="223"/>
      <c r="J411" s="226">
        <f>'3 priedo 1 lentele'!O411</f>
        <v>98438995.410000011</v>
      </c>
      <c r="K411" s="226">
        <f>'3 priedo 1 lentele'!P411</f>
        <v>58767198.43</v>
      </c>
      <c r="L411" s="226">
        <f>'3 priedo 1 lentele'!Q411</f>
        <v>200000</v>
      </c>
      <c r="M411" s="226">
        <f>'3 priedo 1 lentele'!R411</f>
        <v>39471799.979999997</v>
      </c>
      <c r="N411" s="309">
        <f>N412+N425+N447+N456</f>
        <v>65152748.440000005</v>
      </c>
      <c r="O411" s="309">
        <f t="shared" ref="O411:V411" si="72">O412+O425+O447+O456</f>
        <v>41872250.409999996</v>
      </c>
      <c r="P411" s="309">
        <f t="shared" si="72"/>
        <v>0</v>
      </c>
      <c r="Q411" s="309">
        <f t="shared" si="72"/>
        <v>23280498.029999997</v>
      </c>
      <c r="R411" s="309">
        <f t="shared" si="72"/>
        <v>1258622.0699999998</v>
      </c>
      <c r="S411" s="309">
        <f t="shared" si="72"/>
        <v>1064134.98</v>
      </c>
      <c r="T411" s="309">
        <f t="shared" si="72"/>
        <v>0</v>
      </c>
      <c r="U411" s="309">
        <f t="shared" si="72"/>
        <v>194487.09</v>
      </c>
      <c r="V411" s="309">
        <f t="shared" si="72"/>
        <v>0</v>
      </c>
    </row>
    <row r="412" spans="2:22" ht="96" x14ac:dyDescent="0.25">
      <c r="B412" s="212" t="str">
        <f>'3 priedo 1 lentele'!A412</f>
        <v>3.1.1</v>
      </c>
      <c r="C412" s="212">
        <f>'3 priedo 1 lentele'!B412</f>
        <v>0</v>
      </c>
      <c r="D412" s="212" t="str">
        <f>'3 priedo 1 lentele'!C412</f>
        <v>Uždavinys: Įdiegti ir plėtoti šiuolaikišką regiono atliekų tvarkymo, oro taršos kontrolės ir triukšmo prevencines sistemas, skatinti aplinkosauginį švietimą</v>
      </c>
      <c r="E412" s="212">
        <f>'3 priedo 1 lentele'!D412</f>
        <v>0</v>
      </c>
      <c r="F412" s="212">
        <f>'3 priedo 1 lentele'!I412</f>
        <v>0</v>
      </c>
      <c r="G412" s="212">
        <f>'3 priedo 1 lentele'!J412</f>
        <v>0</v>
      </c>
      <c r="H412" s="212">
        <f>'3 priedo 1 lentele'!K412</f>
        <v>0</v>
      </c>
      <c r="I412" s="212"/>
      <c r="J412" s="235">
        <f>'3 priedo 1 lentele'!O412</f>
        <v>19201393.120000001</v>
      </c>
      <c r="K412" s="235">
        <f>'3 priedo 1 lentele'!P412</f>
        <v>16321166.24</v>
      </c>
      <c r="L412" s="235">
        <f>'3 priedo 1 lentele'!Q412</f>
        <v>0</v>
      </c>
      <c r="M412" s="235">
        <f>'3 priedo 1 lentele'!R412</f>
        <v>2880226.88</v>
      </c>
      <c r="N412" s="311">
        <f>N413+N421+N422+N424</f>
        <v>16601164.710000001</v>
      </c>
      <c r="O412" s="311">
        <f t="shared" ref="O412:V412" si="73">O413+O421+O422+O424</f>
        <v>14110971.880000001</v>
      </c>
      <c r="P412" s="311">
        <f t="shared" si="73"/>
        <v>0</v>
      </c>
      <c r="Q412" s="311">
        <f t="shared" si="73"/>
        <v>2490192.8299999996</v>
      </c>
      <c r="R412" s="311">
        <f t="shared" si="73"/>
        <v>0</v>
      </c>
      <c r="S412" s="311">
        <f t="shared" si="73"/>
        <v>0</v>
      </c>
      <c r="T412" s="311">
        <f t="shared" si="73"/>
        <v>0</v>
      </c>
      <c r="U412" s="311">
        <f t="shared" si="73"/>
        <v>0</v>
      </c>
      <c r="V412" s="311">
        <f t="shared" si="73"/>
        <v>0</v>
      </c>
    </row>
    <row r="413" spans="2:22" ht="60" x14ac:dyDescent="0.25">
      <c r="B413" s="244" t="str">
        <f>'3 priedo 1 lentele'!A413</f>
        <v>3.1.1.1.</v>
      </c>
      <c r="C413" s="244">
        <f>'3 priedo 1 lentele'!B413</f>
        <v>0</v>
      </c>
      <c r="D413" s="244" t="str">
        <f>'3 priedo 1 lentele'!C413</f>
        <v>Priemonė: Atliekų tvarkymo sistemos modernizavimas ir infrastruktūros tobulinimas</v>
      </c>
      <c r="E413" s="244">
        <f>'3 priedo 1 lentele'!D413</f>
        <v>0</v>
      </c>
      <c r="F413" s="244">
        <f>'3 priedo 1 lentele'!I413</f>
        <v>0</v>
      </c>
      <c r="G413" s="244">
        <f>'3 priedo 1 lentele'!J413</f>
        <v>0</v>
      </c>
      <c r="H413" s="244">
        <f>'3 priedo 1 lentele'!K413</f>
        <v>0</v>
      </c>
      <c r="I413" s="244"/>
      <c r="J413" s="249">
        <f>'3 priedo 1 lentele'!O413</f>
        <v>17138438.120000001</v>
      </c>
      <c r="K413" s="249">
        <f>'3 priedo 1 lentele'!P413</f>
        <v>14567654.24</v>
      </c>
      <c r="L413" s="249">
        <f>'3 priedo 1 lentele'!Q413</f>
        <v>0</v>
      </c>
      <c r="M413" s="249">
        <f>'3 priedo 1 lentele'!R413</f>
        <v>2570783.88</v>
      </c>
      <c r="N413" s="315">
        <f>SUM(N414:N420)</f>
        <v>16601164.710000001</v>
      </c>
      <c r="O413" s="315">
        <f t="shared" ref="O413:V413" si="74">SUM(O414:O420)</f>
        <v>14110971.880000001</v>
      </c>
      <c r="P413" s="315">
        <f t="shared" si="74"/>
        <v>0</v>
      </c>
      <c r="Q413" s="315">
        <f t="shared" si="74"/>
        <v>2490192.8299999996</v>
      </c>
      <c r="R413" s="315">
        <f t="shared" si="74"/>
        <v>0</v>
      </c>
      <c r="S413" s="315">
        <f t="shared" si="74"/>
        <v>0</v>
      </c>
      <c r="T413" s="315">
        <f t="shared" si="74"/>
        <v>0</v>
      </c>
      <c r="U413" s="315">
        <f t="shared" si="74"/>
        <v>0</v>
      </c>
      <c r="V413" s="315">
        <f t="shared" si="74"/>
        <v>0</v>
      </c>
    </row>
    <row r="414" spans="2:22" ht="48" x14ac:dyDescent="0.25">
      <c r="B414" s="29" t="str">
        <f>'3 priedo 1 lentele'!A414</f>
        <v>3.1.1.1.1</v>
      </c>
      <c r="C414" s="29" t="str">
        <f>'3 priedo 1 lentele'!B414</f>
        <v>R020008-050000-0001</v>
      </c>
      <c r="D414" s="29" t="str">
        <f>'3 priedo 1 lentele'!C414</f>
        <v>Pirminio rūšiavimo infrastruktūros plėtra Jonavos rajone ir atliekų rūšiavimo skatinimas</v>
      </c>
      <c r="E414" s="29" t="str">
        <f>'3 priedo 1 lentele'!D414</f>
        <v>JRSA</v>
      </c>
      <c r="F414" s="29">
        <f>'3 priedo 1 lentele'!I414</f>
        <v>0</v>
      </c>
      <c r="G414" s="29">
        <f>'3 priedo 1 lentele'!J414</f>
        <v>0</v>
      </c>
      <c r="H414" s="29">
        <f>'3 priedo 1 lentele'!K414</f>
        <v>0</v>
      </c>
      <c r="I414" s="29" t="s">
        <v>2074</v>
      </c>
      <c r="J414" s="102">
        <f>'3 priedo 1 lentele'!O414</f>
        <v>1617886.98</v>
      </c>
      <c r="K414" s="102">
        <f>'3 priedo 1 lentele'!P414</f>
        <v>1375203.93</v>
      </c>
      <c r="L414" s="88">
        <f>'3 priedo 1 lentele'!Q414</f>
        <v>0</v>
      </c>
      <c r="M414" s="102">
        <f>'3 priedo 1 lentele'!R414</f>
        <v>242683.05</v>
      </c>
      <c r="N414" s="326">
        <v>1617886.98</v>
      </c>
      <c r="O414" s="326">
        <v>1375203.93</v>
      </c>
      <c r="P414" s="341">
        <v>0</v>
      </c>
      <c r="Q414" s="326">
        <v>242683.05</v>
      </c>
      <c r="R414" s="326"/>
      <c r="S414" s="326"/>
      <c r="T414" s="341"/>
      <c r="U414" s="326"/>
      <c r="V414" s="340"/>
    </row>
    <row r="415" spans="2:22" ht="60" x14ac:dyDescent="0.25">
      <c r="B415" s="29" t="str">
        <f>'3 priedo 1 lentele'!A415</f>
        <v>3.1.1.1.2</v>
      </c>
      <c r="C415" s="19" t="str">
        <f>'3 priedo 1 lentele'!B415</f>
        <v>R020008-050000-0002</v>
      </c>
      <c r="D415" s="19" t="str">
        <f>'3 priedo 1 lentele'!C415</f>
        <v>Komunalinių atliekų tvarkymo infrastruktūros atnaujinimas ir plėtra Raseinių rajono savivaldybėje</v>
      </c>
      <c r="E415" s="19" t="str">
        <f>'3 priedo 1 lentele'!D415</f>
        <v>RRSA</v>
      </c>
      <c r="F415" s="19">
        <f>'3 priedo 1 lentele'!I415</f>
        <v>0</v>
      </c>
      <c r="G415" s="19">
        <f>'3 priedo 1 lentele'!J415</f>
        <v>0</v>
      </c>
      <c r="H415" s="19">
        <f>'3 priedo 1 lentele'!K415</f>
        <v>0</v>
      </c>
      <c r="I415" s="19" t="s">
        <v>2074</v>
      </c>
      <c r="J415" s="102">
        <f>'3 priedo 1 lentele'!O415</f>
        <v>1885249</v>
      </c>
      <c r="K415" s="120">
        <f>'3 priedo 1 lentele'!P415</f>
        <v>1602462</v>
      </c>
      <c r="L415" s="121">
        <f>'3 priedo 1 lentele'!Q415</f>
        <v>0</v>
      </c>
      <c r="M415" s="121">
        <f>'3 priedo 1 lentele'!R415</f>
        <v>282787</v>
      </c>
      <c r="N415" s="326">
        <f>O415+P415+Q415</f>
        <v>1347976.0699999998</v>
      </c>
      <c r="O415" s="353">
        <v>1145779.6499999999</v>
      </c>
      <c r="P415" s="341">
        <v>0</v>
      </c>
      <c r="Q415" s="352">
        <v>202196.42</v>
      </c>
      <c r="R415" s="326"/>
      <c r="S415" s="353"/>
      <c r="T415" s="352"/>
      <c r="U415" s="352"/>
      <c r="V415" s="351"/>
    </row>
    <row r="416" spans="2:22" ht="36" x14ac:dyDescent="0.25">
      <c r="B416" s="29" t="str">
        <f>'3 priedo 1 lentele'!A416</f>
        <v>3.1.1.1.3</v>
      </c>
      <c r="C416" s="23" t="str">
        <f>'3 priedo 1 lentele'!B416</f>
        <v>R020008-050000-0003</v>
      </c>
      <c r="D416" s="23" t="str">
        <f>'3 priedo 1 lentele'!C416</f>
        <v>Komunalinių atliekų konteinerių aikštelių įrengimas Kauno mieste</v>
      </c>
      <c r="E416" s="23" t="str">
        <f>'3 priedo 1 lentele'!D416</f>
        <v>KMSA</v>
      </c>
      <c r="F416" s="23" t="str">
        <f>'3 priedo 1 lentele'!I416</f>
        <v>ITI</v>
      </c>
      <c r="G416" s="23">
        <f>'3 priedo 1 lentele'!J416</f>
        <v>0</v>
      </c>
      <c r="H416" s="23">
        <f>'3 priedo 1 lentele'!K416</f>
        <v>0</v>
      </c>
      <c r="I416" s="23" t="s">
        <v>2074</v>
      </c>
      <c r="J416" s="102">
        <f>'3 priedo 1 lentele'!O416</f>
        <v>5656244</v>
      </c>
      <c r="K416" s="122">
        <f>'3 priedo 1 lentele'!P416</f>
        <v>4807807</v>
      </c>
      <c r="L416" s="122">
        <f>'3 priedo 1 lentele'!Q416</f>
        <v>0</v>
      </c>
      <c r="M416" s="122">
        <f>'3 priedo 1 lentele'!R416</f>
        <v>848437</v>
      </c>
      <c r="N416" s="326">
        <f>O416+Q416+P416</f>
        <v>5656243.5200000005</v>
      </c>
      <c r="O416" s="354">
        <v>4807806.99</v>
      </c>
      <c r="P416" s="354">
        <v>0</v>
      </c>
      <c r="Q416" s="354">
        <v>848436.53</v>
      </c>
      <c r="R416" s="326"/>
      <c r="S416" s="354"/>
      <c r="T416" s="354"/>
      <c r="U416" s="354"/>
      <c r="V416" s="316"/>
    </row>
    <row r="417" spans="2:22" ht="48" x14ac:dyDescent="0.25">
      <c r="B417" s="132" t="str">
        <f>'3 priedo 1 lentele'!A417</f>
        <v>3.1.1.1.4.</v>
      </c>
      <c r="C417" s="133" t="str">
        <f>'3 priedo 1 lentele'!B417</f>
        <v>R020008-050000-0004</v>
      </c>
      <c r="D417" s="133" t="str">
        <f>'3 priedo 1 lentele'!C417</f>
        <v>Komunalinių atliekų tvarkymo infrastruktūros plėtra Kauno rajono savivaldybėje</v>
      </c>
      <c r="E417" s="133" t="str">
        <f>'3 priedo 1 lentele'!D417</f>
        <v>KauRSA</v>
      </c>
      <c r="F417" s="133">
        <f>'3 priedo 1 lentele'!I417</f>
        <v>0</v>
      </c>
      <c r="G417" s="133">
        <f>'3 priedo 1 lentele'!J417</f>
        <v>0</v>
      </c>
      <c r="H417" s="133">
        <f>'3 priedo 1 lentele'!K417</f>
        <v>0</v>
      </c>
      <c r="I417" s="133" t="s">
        <v>2074</v>
      </c>
      <c r="J417" s="102">
        <f>'3 priedo 1 lentele'!O417</f>
        <v>2401042.67</v>
      </c>
      <c r="K417" s="102">
        <f>'3 priedo 1 lentele'!P417</f>
        <v>2040886.27</v>
      </c>
      <c r="L417" s="104">
        <f>'3 priedo 1 lentele'!Q417</f>
        <v>0</v>
      </c>
      <c r="M417" s="102">
        <f>'3 priedo 1 lentele'!R417</f>
        <v>360156.4</v>
      </c>
      <c r="N417" s="326">
        <f>O417+P417+Q417</f>
        <v>2401042.67</v>
      </c>
      <c r="O417" s="353">
        <v>2040886.27</v>
      </c>
      <c r="P417" s="341">
        <v>0</v>
      </c>
      <c r="Q417" s="352">
        <v>360156.4</v>
      </c>
      <c r="R417" s="326"/>
      <c r="S417" s="326"/>
      <c r="T417" s="328"/>
      <c r="U417" s="326"/>
      <c r="V417" s="377"/>
    </row>
    <row r="418" spans="2:22" ht="60" x14ac:dyDescent="0.25">
      <c r="B418" s="132" t="str">
        <f>'3 priedo 1 lentele'!A418</f>
        <v>3.1.1.1.5</v>
      </c>
      <c r="C418" s="133" t="str">
        <f>'3 priedo 1 lentele'!B418</f>
        <v>R020008-050000-0005</v>
      </c>
      <c r="D418" s="133" t="str">
        <f>'3 priedo 1 lentele'!C418</f>
        <v>Komunalinių atliekų tvarkymo infrastruktūros atnaujinimas ir plėtra Kauno regione (Prienų raj. ir Birštono savivaldybėse)</v>
      </c>
      <c r="E418" s="133" t="str">
        <f>'3 priedo 1 lentele'!D418</f>
        <v>ARATC</v>
      </c>
      <c r="F418" s="133">
        <f>'3 priedo 1 lentele'!I418</f>
        <v>0</v>
      </c>
      <c r="G418" s="133">
        <f>'3 priedo 1 lentele'!J418</f>
        <v>0</v>
      </c>
      <c r="H418" s="133">
        <f>'3 priedo 1 lentele'!K418</f>
        <v>0</v>
      </c>
      <c r="I418" s="133" t="s">
        <v>2074</v>
      </c>
      <c r="J418" s="102">
        <f>'3 priedo 1 lentele'!O418</f>
        <v>2162915.41</v>
      </c>
      <c r="K418" s="102">
        <f>'3 priedo 1 lentele'!P418</f>
        <v>1838460</v>
      </c>
      <c r="L418" s="104">
        <f>'3 priedo 1 lentele'!Q418</f>
        <v>0</v>
      </c>
      <c r="M418" s="104">
        <f>'3 priedo 1 lentele'!R418</f>
        <v>324455.40999999997</v>
      </c>
      <c r="N418" s="326">
        <f>O418+P418+Q418</f>
        <v>2162915.41</v>
      </c>
      <c r="O418" s="353">
        <v>1838460</v>
      </c>
      <c r="P418" s="341">
        <v>0</v>
      </c>
      <c r="Q418" s="352">
        <v>324455.40999999997</v>
      </c>
      <c r="R418" s="326"/>
      <c r="S418" s="326"/>
      <c r="T418" s="328"/>
      <c r="U418" s="328"/>
      <c r="V418" s="377"/>
    </row>
    <row r="419" spans="2:22" ht="48" x14ac:dyDescent="0.25">
      <c r="B419" s="132" t="str">
        <f>'3 priedo 1 lentele'!A419</f>
        <v>3.1.1.1.6</v>
      </c>
      <c r="C419" s="134" t="str">
        <f>'3 priedo 1 lentele'!B419</f>
        <v>R020008-050000-0006</v>
      </c>
      <c r="D419" s="134" t="str">
        <f>'3 priedo 1 lentele'!C419</f>
        <v>Komunalinių atliekų tvarkymo infrastruktūros plėtra Kaišiadorių rajono savivaldybėje</v>
      </c>
      <c r="E419" s="134" t="str">
        <f>'3 priedo 1 lentele'!D419</f>
        <v>KaiRSA</v>
      </c>
      <c r="F419" s="134">
        <f>'3 priedo 1 lentele'!I419</f>
        <v>0</v>
      </c>
      <c r="G419" s="134">
        <f>'3 priedo 1 lentele'!J419</f>
        <v>0</v>
      </c>
      <c r="H419" s="134">
        <f>'3 priedo 1 lentele'!K419</f>
        <v>0</v>
      </c>
      <c r="I419" s="134" t="s">
        <v>2074</v>
      </c>
      <c r="J419" s="102">
        <f>'3 priedo 1 lentele'!O419</f>
        <v>1424789.5</v>
      </c>
      <c r="K419" s="135">
        <f>'3 priedo 1 lentele'!P419</f>
        <v>1211071.07</v>
      </c>
      <c r="L419" s="104">
        <f>'3 priedo 1 lentele'!Q419</f>
        <v>0</v>
      </c>
      <c r="M419" s="104">
        <f>'3 priedo 1 lentele'!R419</f>
        <v>213718.43</v>
      </c>
      <c r="N419" s="326">
        <f>O419+P419+Q419</f>
        <v>1424789.5</v>
      </c>
      <c r="O419" s="353">
        <v>1211071.07</v>
      </c>
      <c r="P419" s="341">
        <v>0</v>
      </c>
      <c r="Q419" s="352">
        <v>213718.43</v>
      </c>
      <c r="R419" s="326"/>
      <c r="S419" s="379"/>
      <c r="T419" s="328"/>
      <c r="U419" s="328"/>
      <c r="V419" s="378"/>
    </row>
    <row r="420" spans="2:22" ht="60" x14ac:dyDescent="0.25">
      <c r="B420" s="136" t="str">
        <f>'3 priedo 1 lentele'!A420</f>
        <v xml:space="preserve">3.1.1.1.7. </v>
      </c>
      <c r="C420" s="137" t="str">
        <f>'3 priedo 1 lentele'!B420</f>
        <v>R020008-050000-0007</v>
      </c>
      <c r="D420" s="137" t="str">
        <f>'3 priedo 1 lentele'!C420</f>
        <v xml:space="preserve">Komunalinių atliekų tvarkymo  infrastruktūros atnaujinimas ir plėtra Kėdainių rajono savivaldybėje  </v>
      </c>
      <c r="E420" s="137" t="str">
        <f>'3 priedo 1 lentele'!D420</f>
        <v>KėRSA</v>
      </c>
      <c r="F420" s="137">
        <f>'3 priedo 1 lentele'!I420</f>
        <v>0</v>
      </c>
      <c r="G420" s="137">
        <f>'3 priedo 1 lentele'!J420</f>
        <v>0</v>
      </c>
      <c r="H420" s="137">
        <f>'3 priedo 1 lentele'!K420</f>
        <v>0</v>
      </c>
      <c r="I420" s="137" t="s">
        <v>2074</v>
      </c>
      <c r="J420" s="102">
        <f>'3 priedo 1 lentele'!O420</f>
        <v>1990310.56</v>
      </c>
      <c r="K420" s="104">
        <f>'3 priedo 1 lentele'!P420</f>
        <v>1691763.97</v>
      </c>
      <c r="L420" s="104">
        <f>'3 priedo 1 lentele'!Q420</f>
        <v>0</v>
      </c>
      <c r="M420" s="104">
        <f>'3 priedo 1 lentele'!R420</f>
        <v>298546.59000000003</v>
      </c>
      <c r="N420" s="326">
        <f>O420+P420+Q420</f>
        <v>1990310.56</v>
      </c>
      <c r="O420" s="353">
        <v>1691763.97</v>
      </c>
      <c r="P420" s="341">
        <v>0</v>
      </c>
      <c r="Q420" s="352">
        <v>298546.59000000003</v>
      </c>
      <c r="R420" s="326"/>
      <c r="S420" s="328"/>
      <c r="T420" s="328"/>
      <c r="U420" s="328"/>
      <c r="V420" s="380"/>
    </row>
    <row r="421" spans="2:22" ht="84" x14ac:dyDescent="0.25">
      <c r="B421" s="244" t="str">
        <f>'3 priedo 1 lentele'!A421</f>
        <v>3.1.1.2.</v>
      </c>
      <c r="C421" s="244">
        <f>'3 priedo 1 lentele'!B421</f>
        <v>0</v>
      </c>
      <c r="D421" s="244" t="str">
        <f>'3 priedo 1 lentele'!C421</f>
        <v>Priemonė: Alternatyvių atliekų tvarkymo (įskaitant ir atliekų deginimą), atliekų perdirbimo ir antrinio panaudojimo metodų skatinimas ir diegimas</v>
      </c>
      <c r="E421" s="244">
        <f>'3 priedo 1 lentele'!D421</f>
        <v>0</v>
      </c>
      <c r="F421" s="244">
        <f>'3 priedo 1 lentele'!I421</f>
        <v>0</v>
      </c>
      <c r="G421" s="244">
        <f>'3 priedo 1 lentele'!J421</f>
        <v>0</v>
      </c>
      <c r="H421" s="244">
        <f>'3 priedo 1 lentele'!K421</f>
        <v>0</v>
      </c>
      <c r="I421" s="244"/>
      <c r="J421" s="257">
        <f>'3 priedo 1 lentele'!O421</f>
        <v>0</v>
      </c>
      <c r="K421" s="257">
        <f>'3 priedo 1 lentele'!P421</f>
        <v>0</v>
      </c>
      <c r="L421" s="257">
        <f>'3 priedo 1 lentele'!Q421</f>
        <v>0</v>
      </c>
      <c r="M421" s="257">
        <f>'3 priedo 1 lentele'!R421</f>
        <v>0</v>
      </c>
      <c r="N421" s="376"/>
      <c r="O421" s="376"/>
      <c r="P421" s="376"/>
      <c r="Q421" s="376"/>
      <c r="R421" s="376"/>
      <c r="S421" s="376"/>
      <c r="T421" s="376"/>
      <c r="U421" s="376"/>
      <c r="V421" s="312"/>
    </row>
    <row r="422" spans="2:22" ht="36" x14ac:dyDescent="0.25">
      <c r="B422" s="244" t="str">
        <f>'3 priedo 1 lentele'!A422</f>
        <v>3.1.1.3.</v>
      </c>
      <c r="C422" s="244">
        <f>'3 priedo 1 lentele'!B422</f>
        <v>0</v>
      </c>
      <c r="D422" s="244" t="str">
        <f>'3 priedo 1 lentele'!C422</f>
        <v xml:space="preserve">Priemonė: Oro taršos kontrolės sistemos diegimas ir plėtra </v>
      </c>
      <c r="E422" s="244">
        <f>'3 priedo 1 lentele'!D422</f>
        <v>0</v>
      </c>
      <c r="F422" s="244">
        <f>'3 priedo 1 lentele'!I422</f>
        <v>0</v>
      </c>
      <c r="G422" s="244">
        <f>'3 priedo 1 lentele'!J422</f>
        <v>0</v>
      </c>
      <c r="H422" s="244">
        <f>'3 priedo 1 lentele'!K422</f>
        <v>0</v>
      </c>
      <c r="I422" s="244"/>
      <c r="J422" s="249">
        <f>'3 priedo 1 lentele'!O422</f>
        <v>2062955</v>
      </c>
      <c r="K422" s="249">
        <f>'3 priedo 1 lentele'!P422</f>
        <v>1753512</v>
      </c>
      <c r="L422" s="249">
        <f>'3 priedo 1 lentele'!Q422</f>
        <v>0</v>
      </c>
      <c r="M422" s="249">
        <f>'3 priedo 1 lentele'!R422</f>
        <v>309443</v>
      </c>
      <c r="N422" s="315">
        <f>N423</f>
        <v>0</v>
      </c>
      <c r="O422" s="315">
        <f t="shared" ref="O422:V422" si="75">O423</f>
        <v>0</v>
      </c>
      <c r="P422" s="315">
        <f t="shared" si="75"/>
        <v>0</v>
      </c>
      <c r="Q422" s="315">
        <f t="shared" si="75"/>
        <v>0</v>
      </c>
      <c r="R422" s="315">
        <f t="shared" si="75"/>
        <v>0</v>
      </c>
      <c r="S422" s="315">
        <f t="shared" si="75"/>
        <v>0</v>
      </c>
      <c r="T422" s="315">
        <f t="shared" si="75"/>
        <v>0</v>
      </c>
      <c r="U422" s="315">
        <f t="shared" si="75"/>
        <v>0</v>
      </c>
      <c r="V422" s="315">
        <f t="shared" si="75"/>
        <v>0</v>
      </c>
    </row>
    <row r="423" spans="2:22" ht="24" x14ac:dyDescent="0.25">
      <c r="B423" s="37" t="str">
        <f>'3 priedo 1 lentele'!A423</f>
        <v>3.1.1.3.1</v>
      </c>
      <c r="C423" s="23" t="str">
        <f>'3 priedo 1 lentele'!B423</f>
        <v>R020021-370000-0001</v>
      </c>
      <c r="D423" s="23" t="str">
        <f>'3 priedo 1 lentele'!C423</f>
        <v>Aplinkos oro kokybės gerinimas Kauno mieste</v>
      </c>
      <c r="E423" s="23" t="str">
        <f>'3 priedo 1 lentele'!D423</f>
        <v>KMSA</v>
      </c>
      <c r="F423" s="23" t="str">
        <f>'3 priedo 1 lentele'!I423</f>
        <v>ITI</v>
      </c>
      <c r="G423" s="23">
        <f>'3 priedo 1 lentele'!J423</f>
        <v>0</v>
      </c>
      <c r="H423" s="23">
        <f>'3 priedo 1 lentele'!K423</f>
        <v>0</v>
      </c>
      <c r="I423" s="23"/>
      <c r="J423" s="102">
        <f>'3 priedo 1 lentele'!O423</f>
        <v>2062955</v>
      </c>
      <c r="K423" s="104">
        <f>'3 priedo 1 lentele'!P423</f>
        <v>1753512</v>
      </c>
      <c r="L423" s="104">
        <f>'3 priedo 1 lentele'!Q423</f>
        <v>0</v>
      </c>
      <c r="M423" s="104">
        <f>'3 priedo 1 lentele'!R423</f>
        <v>309443</v>
      </c>
      <c r="N423" s="326"/>
      <c r="O423" s="328"/>
      <c r="P423" s="328"/>
      <c r="Q423" s="328"/>
      <c r="R423" s="326"/>
      <c r="S423" s="328"/>
      <c r="T423" s="328"/>
      <c r="U423" s="328"/>
      <c r="V423" s="339"/>
    </row>
    <row r="424" spans="2:22" ht="84" x14ac:dyDescent="0.25">
      <c r="B424" s="244" t="str">
        <f>'3 priedo 1 lentele'!A424</f>
        <v>3.1.1.4.</v>
      </c>
      <c r="C424" s="244">
        <f>'3 priedo 1 lentele'!B424</f>
        <v>0</v>
      </c>
      <c r="D424" s="244" t="str">
        <f>'3 priedo 1 lentele'!C424</f>
        <v xml:space="preserve">Priemonė: Aplinkai ir sveikatai palankaus gyvenimo būdo propagavimas, bendruomeninės sveikatos stiprinimo veiklos skatinimas </v>
      </c>
      <c r="E424" s="244">
        <f>'3 priedo 1 lentele'!D424</f>
        <v>0</v>
      </c>
      <c r="F424" s="244">
        <f>'3 priedo 1 lentele'!I424</f>
        <v>0</v>
      </c>
      <c r="G424" s="244">
        <f>'3 priedo 1 lentele'!J424</f>
        <v>0</v>
      </c>
      <c r="H424" s="244">
        <f>'3 priedo 1 lentele'!K424</f>
        <v>0</v>
      </c>
      <c r="I424" s="244"/>
      <c r="J424" s="257">
        <f>'3 priedo 1 lentele'!O424</f>
        <v>0</v>
      </c>
      <c r="K424" s="257">
        <f>'3 priedo 1 lentele'!P424</f>
        <v>0</v>
      </c>
      <c r="L424" s="257">
        <f>'3 priedo 1 lentele'!Q424</f>
        <v>0</v>
      </c>
      <c r="M424" s="257">
        <f>'3 priedo 1 lentele'!R424</f>
        <v>0</v>
      </c>
      <c r="N424" s="376"/>
      <c r="O424" s="376"/>
      <c r="P424" s="376"/>
      <c r="Q424" s="376"/>
      <c r="R424" s="376"/>
      <c r="S424" s="376"/>
      <c r="T424" s="376"/>
      <c r="U424" s="376"/>
      <c r="V424" s="312"/>
    </row>
    <row r="425" spans="2:22" ht="72" x14ac:dyDescent="0.25">
      <c r="B425" s="212" t="str">
        <f>'3 priedo 1 lentele'!A425</f>
        <v>3.1.2</v>
      </c>
      <c r="C425" s="212">
        <f>'3 priedo 1 lentele'!B425</f>
        <v>0</v>
      </c>
      <c r="D425" s="212" t="str">
        <f>'3 priedo 1 lentele'!C425</f>
        <v>Uždavinys: Modernizuoti ir plėsti geriamojo vandens tiekimo ir nuotekų tvarkymo infrastruktūrą.</v>
      </c>
      <c r="E425" s="212">
        <f>'3 priedo 1 lentele'!D425</f>
        <v>0</v>
      </c>
      <c r="F425" s="212">
        <f>'3 priedo 1 lentele'!I425</f>
        <v>0</v>
      </c>
      <c r="G425" s="212">
        <f>'3 priedo 1 lentele'!J425</f>
        <v>0</v>
      </c>
      <c r="H425" s="212">
        <f>'3 priedo 1 lentele'!K425</f>
        <v>0</v>
      </c>
      <c r="I425" s="212"/>
      <c r="J425" s="235">
        <f>'3 priedo 1 lentele'!O425</f>
        <v>65142016.680000007</v>
      </c>
      <c r="K425" s="235">
        <f>'3 priedo 1 lentele'!P425</f>
        <v>30844629.769999996</v>
      </c>
      <c r="L425" s="235">
        <f>'3 priedo 1 lentele'!Q425</f>
        <v>0</v>
      </c>
      <c r="M425" s="235">
        <f>'3 priedo 1 lentele'!R425</f>
        <v>34297386.909999996</v>
      </c>
      <c r="N425" s="311">
        <f>N426+N430+N446</f>
        <v>46809816.670000002</v>
      </c>
      <c r="O425" s="311">
        <f t="shared" ref="O425:V425" si="76">O426+O430+O446</f>
        <v>26286665.98</v>
      </c>
      <c r="P425" s="311">
        <f t="shared" si="76"/>
        <v>0</v>
      </c>
      <c r="Q425" s="311">
        <f t="shared" si="76"/>
        <v>20523150.689999998</v>
      </c>
      <c r="R425" s="311">
        <f t="shared" si="76"/>
        <v>0</v>
      </c>
      <c r="S425" s="311">
        <f t="shared" si="76"/>
        <v>0</v>
      </c>
      <c r="T425" s="311">
        <f t="shared" si="76"/>
        <v>0</v>
      </c>
      <c r="U425" s="311">
        <f t="shared" si="76"/>
        <v>0</v>
      </c>
      <c r="V425" s="311">
        <f t="shared" si="76"/>
        <v>0</v>
      </c>
    </row>
    <row r="426" spans="2:22" ht="48" x14ac:dyDescent="0.25">
      <c r="B426" s="244" t="str">
        <f>'3 priedo 1 lentele'!A426</f>
        <v>3.1.2.1.</v>
      </c>
      <c r="C426" s="244">
        <f>'3 priedo 1 lentele'!B426</f>
        <v>0</v>
      </c>
      <c r="D426" s="244" t="str">
        <f>'3 priedo 1 lentele'!C426</f>
        <v>Priemonė: Buitinių nuotekų valymo įrenginių statyba ir rekonstravimas</v>
      </c>
      <c r="E426" s="244">
        <f>'3 priedo 1 lentele'!D426</f>
        <v>0</v>
      </c>
      <c r="F426" s="244">
        <f>'3 priedo 1 lentele'!I426</f>
        <v>0</v>
      </c>
      <c r="G426" s="244">
        <f>'3 priedo 1 lentele'!J426</f>
        <v>0</v>
      </c>
      <c r="H426" s="244">
        <f>'3 priedo 1 lentele'!K426</f>
        <v>0</v>
      </c>
      <c r="I426" s="244"/>
      <c r="J426" s="249">
        <f>'3 priedo 1 lentele'!O426</f>
        <v>7096957.0700000003</v>
      </c>
      <c r="K426" s="249">
        <f>'3 priedo 1 lentele'!P426</f>
        <v>3316425.16</v>
      </c>
      <c r="L426" s="249">
        <f>'3 priedo 1 lentele'!Q426</f>
        <v>0</v>
      </c>
      <c r="M426" s="249">
        <f>'3 priedo 1 lentele'!R426</f>
        <v>3780531.9099999997</v>
      </c>
      <c r="N426" s="315">
        <f>SUM(N427:N429)</f>
        <v>4596957.07</v>
      </c>
      <c r="O426" s="315">
        <f t="shared" ref="O426:V426" si="77">SUM(O427:O429)</f>
        <v>3225811.71</v>
      </c>
      <c r="P426" s="315">
        <f t="shared" si="77"/>
        <v>0</v>
      </c>
      <c r="Q426" s="315">
        <f t="shared" si="77"/>
        <v>1371145.3599999999</v>
      </c>
      <c r="R426" s="315">
        <f t="shared" si="77"/>
        <v>0</v>
      </c>
      <c r="S426" s="315">
        <f t="shared" si="77"/>
        <v>0</v>
      </c>
      <c r="T426" s="315">
        <f t="shared" si="77"/>
        <v>0</v>
      </c>
      <c r="U426" s="315">
        <f t="shared" si="77"/>
        <v>0</v>
      </c>
      <c r="V426" s="315">
        <f t="shared" si="77"/>
        <v>0</v>
      </c>
    </row>
    <row r="427" spans="2:22" ht="60" x14ac:dyDescent="0.25">
      <c r="B427" s="29" t="str">
        <f>'3 priedo 1 lentele'!A427</f>
        <v>3.1.2.1.1.</v>
      </c>
      <c r="C427" s="19" t="str">
        <f>'3 priedo 1 lentele'!B427</f>
        <v>R020014-070600-0002</v>
      </c>
      <c r="D427" s="19" t="str">
        <f>'3 priedo 1 lentele'!C427</f>
        <v>Vandens tiekimo ir nuotekų tvarkymo infrastruktūros plėtra ir rekonstrukcija Raseinių rajono savivaldybėje</v>
      </c>
      <c r="E427" s="19" t="str">
        <f>'3 priedo 1 lentele'!D427</f>
        <v xml:space="preserve">UAB „Raseinių vandenys“ </v>
      </c>
      <c r="F427" s="19">
        <f>'3 priedo 1 lentele'!I427</f>
        <v>0</v>
      </c>
      <c r="G427" s="19">
        <f>'3 priedo 1 lentele'!J427</f>
        <v>0</v>
      </c>
      <c r="H427" s="19">
        <f>'3 priedo 1 lentele'!K427</f>
        <v>0</v>
      </c>
      <c r="I427" s="19" t="s">
        <v>2074</v>
      </c>
      <c r="J427" s="121">
        <f>'3 priedo 1 lentele'!O427</f>
        <v>4035159.8</v>
      </c>
      <c r="K427" s="121">
        <f>'3 priedo 1 lentele'!P427</f>
        <v>2944913.07</v>
      </c>
      <c r="L427" s="121">
        <f>'3 priedo 1 lentele'!Q427</f>
        <v>0</v>
      </c>
      <c r="M427" s="121">
        <f>'3 priedo 1 lentele'!R427</f>
        <v>1090246.73</v>
      </c>
      <c r="N427" s="326">
        <f>O427+P427+Q427</f>
        <v>4035159.8</v>
      </c>
      <c r="O427" s="353">
        <v>2944913.07</v>
      </c>
      <c r="P427" s="341">
        <v>0</v>
      </c>
      <c r="Q427" s="352">
        <v>1090246.73</v>
      </c>
      <c r="R427" s="352"/>
      <c r="S427" s="352"/>
      <c r="T427" s="352"/>
      <c r="U427" s="352"/>
      <c r="V427" s="351"/>
    </row>
    <row r="428" spans="2:22" ht="36" x14ac:dyDescent="0.25">
      <c r="B428" s="29" t="str">
        <f>'3 priedo 1 lentele'!A428</f>
        <v>3.1.2.1.2.</v>
      </c>
      <c r="C428" s="19" t="str">
        <f>'3 priedo 1 lentele'!B428</f>
        <v>R020014-060000-0003</v>
      </c>
      <c r="D428" s="19" t="str">
        <f>'3 priedo 1 lentele'!C428</f>
        <v>Žiežmarių nuotekų valyklos rekonstrukcija</v>
      </c>
      <c r="E428" s="19" t="str">
        <f>'3 priedo 1 lentele'!D428</f>
        <v>UAB „Kaišiadorių vandenys“</v>
      </c>
      <c r="F428" s="19">
        <f>'3 priedo 1 lentele'!I428</f>
        <v>0</v>
      </c>
      <c r="G428" s="19">
        <f>'3 priedo 1 lentele'!J428</f>
        <v>0</v>
      </c>
      <c r="H428" s="19">
        <f>'3 priedo 1 lentele'!K428</f>
        <v>0</v>
      </c>
      <c r="I428" s="19"/>
      <c r="J428" s="121">
        <f>'3 priedo 1 lentele'!O428</f>
        <v>2500000</v>
      </c>
      <c r="K428" s="121">
        <f>'3 priedo 1 lentele'!P428</f>
        <v>90613.45</v>
      </c>
      <c r="L428" s="121">
        <f>'3 priedo 1 lentele'!Q428</f>
        <v>0</v>
      </c>
      <c r="M428" s="121">
        <f>'3 priedo 1 lentele'!R428</f>
        <v>2409386.5499999998</v>
      </c>
      <c r="N428" s="352"/>
      <c r="O428" s="352"/>
      <c r="P428" s="352"/>
      <c r="Q428" s="352"/>
      <c r="R428" s="352"/>
      <c r="S428" s="352"/>
      <c r="T428" s="352"/>
      <c r="U428" s="352"/>
      <c r="V428" s="374"/>
    </row>
    <row r="429" spans="2:22" ht="72" x14ac:dyDescent="0.25">
      <c r="B429" s="29" t="str">
        <f>'3 priedo 1 lentele'!A429</f>
        <v>3.1.2.1.3.</v>
      </c>
      <c r="C429" s="19" t="str">
        <f>'3 priedo 1 lentele'!B429</f>
        <v>R020014-070600-0004</v>
      </c>
      <c r="D429" s="19" t="str">
        <f>'3 priedo 1 lentele'!C429</f>
        <v>Vandens tiekimo ir nuotekų tvarkymo infrastruktūros plėtra ir rekonstrukcija Raseinių rajono savivaldybėje II etapas</v>
      </c>
      <c r="E429" s="19" t="str">
        <f>'3 priedo 1 lentele'!D429</f>
        <v xml:space="preserve">UAB „Raseinių vandenys“ </v>
      </c>
      <c r="F429" s="19">
        <f>'3 priedo 1 lentele'!I429</f>
        <v>0</v>
      </c>
      <c r="G429" s="19">
        <f>'3 priedo 1 lentele'!J429</f>
        <v>0</v>
      </c>
      <c r="H429" s="19">
        <f>'3 priedo 1 lentele'!K429</f>
        <v>0</v>
      </c>
      <c r="I429" s="19" t="s">
        <v>2074</v>
      </c>
      <c r="J429" s="121">
        <f>'3 priedo 1 lentele'!O429</f>
        <v>561797.27</v>
      </c>
      <c r="K429" s="121">
        <f>'3 priedo 1 lentele'!P429</f>
        <v>280898.64</v>
      </c>
      <c r="L429" s="121">
        <f>'3 priedo 1 lentele'!Q429</f>
        <v>0</v>
      </c>
      <c r="M429" s="121">
        <f>'3 priedo 1 lentele'!R429</f>
        <v>280898.63</v>
      </c>
      <c r="N429" s="352">
        <v>561797.27</v>
      </c>
      <c r="O429" s="352">
        <v>280898.64</v>
      </c>
      <c r="P429" s="352">
        <v>0</v>
      </c>
      <c r="Q429" s="352">
        <v>280898.63</v>
      </c>
      <c r="R429" s="352"/>
      <c r="S429" s="352"/>
      <c r="T429" s="352"/>
      <c r="U429" s="352"/>
      <c r="V429" s="374"/>
    </row>
    <row r="430" spans="2:22" ht="84" x14ac:dyDescent="0.25">
      <c r="B430" s="244" t="str">
        <f>'3 priedo 1 lentele'!A430</f>
        <v>3.1.2.2.</v>
      </c>
      <c r="C430" s="244">
        <f>'3 priedo 1 lentele'!B430</f>
        <v>0</v>
      </c>
      <c r="D430" s="244" t="str">
        <f>'3 priedo 1 lentele'!C430</f>
        <v>Priemonė: Centralizuotų vandentiekio  ir nuotekų tinklų plėtra, geriamojo vandens stočių įrengimas ir rekonstravimas</v>
      </c>
      <c r="E430" s="244">
        <f>'3 priedo 1 lentele'!D430</f>
        <v>0</v>
      </c>
      <c r="F430" s="244">
        <f>'3 priedo 1 lentele'!I430</f>
        <v>0</v>
      </c>
      <c r="G430" s="244">
        <f>'3 priedo 1 lentele'!J430</f>
        <v>0</v>
      </c>
      <c r="H430" s="244">
        <f>'3 priedo 1 lentele'!K430</f>
        <v>0</v>
      </c>
      <c r="I430" s="244"/>
      <c r="J430" s="249">
        <f>'3 priedo 1 lentele'!O430</f>
        <v>58045059.610000007</v>
      </c>
      <c r="K430" s="249">
        <f>'3 priedo 1 lentele'!P430</f>
        <v>27528204.609999996</v>
      </c>
      <c r="L430" s="249">
        <f>'3 priedo 1 lentele'!Q430</f>
        <v>0</v>
      </c>
      <c r="M430" s="249">
        <f>'3 priedo 1 lentele'!R430</f>
        <v>30516854.999999996</v>
      </c>
      <c r="N430" s="315">
        <f>SUM(N431:N445)</f>
        <v>42212859.600000001</v>
      </c>
      <c r="O430" s="315">
        <f t="shared" ref="O430:V430" si="78">SUM(O431:O445)</f>
        <v>23060854.27</v>
      </c>
      <c r="P430" s="315">
        <f t="shared" si="78"/>
        <v>0</v>
      </c>
      <c r="Q430" s="315">
        <f t="shared" si="78"/>
        <v>19152005.329999998</v>
      </c>
      <c r="R430" s="315">
        <f t="shared" si="78"/>
        <v>0</v>
      </c>
      <c r="S430" s="315">
        <f t="shared" si="78"/>
        <v>0</v>
      </c>
      <c r="T430" s="315">
        <f t="shared" si="78"/>
        <v>0</v>
      </c>
      <c r="U430" s="315">
        <f t="shared" si="78"/>
        <v>0</v>
      </c>
      <c r="V430" s="315">
        <f t="shared" si="78"/>
        <v>0</v>
      </c>
    </row>
    <row r="431" spans="2:22" ht="72" x14ac:dyDescent="0.25">
      <c r="B431" s="23" t="str">
        <f>'3 priedo 1 lentele'!A431</f>
        <v>3.1.2.2.1</v>
      </c>
      <c r="C431" s="23" t="str">
        <f>'3 priedo 1 lentele'!B431</f>
        <v>R020014-070650-0005</v>
      </c>
      <c r="D431" s="23" t="str">
        <f>'3 priedo 1 lentele'!C431</f>
        <v>Vandens tiekimo ir nuotekų tvarkymo infrastruktūros atnaujinimas ir plėtra Kauno rajone (2014-2020 m. I etapas)</v>
      </c>
      <c r="E431" s="23" t="str">
        <f>'3 priedo 1 lentele'!D431</f>
        <v>UAB „Giraitės vandenys“</v>
      </c>
      <c r="F431" s="23">
        <f>'3 priedo 1 lentele'!I431</f>
        <v>0</v>
      </c>
      <c r="G431" s="23">
        <f>'3 priedo 1 lentele'!J431</f>
        <v>0</v>
      </c>
      <c r="H431" s="23">
        <f>'3 priedo 1 lentele'!K431</f>
        <v>0</v>
      </c>
      <c r="I431" s="23" t="s">
        <v>2074</v>
      </c>
      <c r="J431" s="104">
        <f>'3 priedo 1 lentele'!O431</f>
        <v>6546671.6399999997</v>
      </c>
      <c r="K431" s="104">
        <f>'3 priedo 1 lentele'!P431</f>
        <v>4316368.5599999996</v>
      </c>
      <c r="L431" s="104">
        <f>'3 priedo 1 lentele'!Q431</f>
        <v>0</v>
      </c>
      <c r="M431" s="104">
        <f>'3 priedo 1 lentele'!R431</f>
        <v>2230303.08</v>
      </c>
      <c r="N431" s="326">
        <f>O431+P431+Q431</f>
        <v>6652619.7400000002</v>
      </c>
      <c r="O431" s="353">
        <v>4250029.5599999996</v>
      </c>
      <c r="P431" s="341">
        <v>0</v>
      </c>
      <c r="Q431" s="352">
        <v>2402590.1800000002</v>
      </c>
      <c r="R431" s="328"/>
      <c r="S431" s="328"/>
      <c r="T431" s="328"/>
      <c r="U431" s="328"/>
      <c r="V431" s="378"/>
    </row>
    <row r="432" spans="2:22" ht="48" x14ac:dyDescent="0.25">
      <c r="B432" s="183" t="str">
        <f>'3 priedo 1 lentele'!A432</f>
        <v>3.1.2.2.2</v>
      </c>
      <c r="C432" s="28" t="str">
        <f>'3 priedo 1 lentele'!B432</f>
        <v>R020014-070000-0010</v>
      </c>
      <c r="D432" s="28" t="str">
        <f>'3 priedo 1 lentele'!C432</f>
        <v>Voškonių k. vandens tiekimo ir nuotekų tvarkymo infrastruktūros plėtra</v>
      </c>
      <c r="E432" s="28" t="str">
        <f>'3 priedo 1 lentele'!D432</f>
        <v>UAB „Giraitės vandenys“</v>
      </c>
      <c r="F432" s="28">
        <f>'3 priedo 1 lentele'!I432</f>
        <v>0</v>
      </c>
      <c r="G432" s="28">
        <f>'3 priedo 1 lentele'!J432</f>
        <v>0</v>
      </c>
      <c r="H432" s="28">
        <f>'3 priedo 1 lentele'!K432</f>
        <v>0</v>
      </c>
      <c r="I432" s="28"/>
      <c r="J432" s="104">
        <f>'3 priedo 1 lentele'!O432</f>
        <v>439800</v>
      </c>
      <c r="K432" s="102">
        <f>'3 priedo 1 lentele'!P432</f>
        <v>351840</v>
      </c>
      <c r="L432" s="102">
        <f>'3 priedo 1 lentele'!Q432</f>
        <v>0</v>
      </c>
      <c r="M432" s="102">
        <f>'3 priedo 1 lentele'!R432</f>
        <v>87960</v>
      </c>
      <c r="N432" s="328"/>
      <c r="O432" s="326"/>
      <c r="P432" s="326"/>
      <c r="Q432" s="326"/>
      <c r="R432" s="328"/>
      <c r="S432" s="326"/>
      <c r="T432" s="326"/>
      <c r="U432" s="326"/>
      <c r="V432" s="381"/>
    </row>
    <row r="433" spans="2:22" ht="36" x14ac:dyDescent="0.25">
      <c r="B433" s="183" t="str">
        <f>'3 priedo 1 lentele'!A433</f>
        <v>3.1.2.2.3</v>
      </c>
      <c r="C433" s="28" t="str">
        <f>'3 priedo 1 lentele'!B433</f>
        <v>R020014-060000-0015</v>
      </c>
      <c r="D433" s="28" t="str">
        <f>'3 priedo 1 lentele'!C433</f>
        <v>Žiegždrių k. nuotekų valymo įrenginių rekonstrukcija</v>
      </c>
      <c r="E433" s="28" t="str">
        <f>'3 priedo 1 lentele'!D433</f>
        <v>UAB „Giraitės vandenys“</v>
      </c>
      <c r="F433" s="28">
        <f>'3 priedo 1 lentele'!I433</f>
        <v>0</v>
      </c>
      <c r="G433" s="28">
        <f>'3 priedo 1 lentele'!J433</f>
        <v>0</v>
      </c>
      <c r="H433" s="28">
        <f>'3 priedo 1 lentele'!K433</f>
        <v>0</v>
      </c>
      <c r="I433" s="28"/>
      <c r="J433" s="104">
        <f>'3 priedo 1 lentele'!O433</f>
        <v>250000</v>
      </c>
      <c r="K433" s="102">
        <f>'3 priedo 1 lentele'!P433</f>
        <v>200000</v>
      </c>
      <c r="L433" s="102">
        <f>'3 priedo 1 lentele'!Q433</f>
        <v>0</v>
      </c>
      <c r="M433" s="102">
        <f>'3 priedo 1 lentele'!R433</f>
        <v>50000</v>
      </c>
      <c r="N433" s="328"/>
      <c r="O433" s="326"/>
      <c r="P433" s="326"/>
      <c r="Q433" s="326"/>
      <c r="R433" s="328"/>
      <c r="S433" s="326"/>
      <c r="T433" s="326"/>
      <c r="U433" s="326"/>
      <c r="V433" s="381"/>
    </row>
    <row r="434" spans="2:22" ht="60" x14ac:dyDescent="0.25">
      <c r="B434" s="183" t="str">
        <f>'3 priedo 1 lentele'!A434</f>
        <v>3.1.2.2.4</v>
      </c>
      <c r="C434" s="28" t="str">
        <f>'3 priedo 1 lentele'!B434</f>
        <v>R020014-060750-0018</v>
      </c>
      <c r="D434" s="28" t="str">
        <f>'3 priedo 1 lentele'!C434</f>
        <v>Geriamojo vandens tiekimo, nuotekų tvarkymo infrastruktūros plėtra ir rekonstrukcija Kaune</v>
      </c>
      <c r="E434" s="28" t="str">
        <f>'3 priedo 1 lentele'!D434</f>
        <v>UAB „Kauno vandenys“</v>
      </c>
      <c r="F434" s="28" t="str">
        <f>'3 priedo 1 lentele'!I434</f>
        <v>ITI</v>
      </c>
      <c r="G434" s="28">
        <f>'3 priedo 1 lentele'!J434</f>
        <v>0</v>
      </c>
      <c r="H434" s="28">
        <f>'3 priedo 1 lentele'!K434</f>
        <v>0</v>
      </c>
      <c r="I434" s="28" t="s">
        <v>2074</v>
      </c>
      <c r="J434" s="104">
        <f>'3 priedo 1 lentele'!O434</f>
        <v>25584758</v>
      </c>
      <c r="K434" s="106">
        <f>'3 priedo 1 lentele'!P434</f>
        <v>9156733</v>
      </c>
      <c r="L434" s="106">
        <f>'3 priedo 1 lentele'!Q434</f>
        <v>0</v>
      </c>
      <c r="M434" s="106">
        <f>'3 priedo 1 lentele'!R434</f>
        <v>16428025</v>
      </c>
      <c r="N434" s="326">
        <f>O434+P434+Q434</f>
        <v>19677776</v>
      </c>
      <c r="O434" s="353">
        <v>8621168.5099999998</v>
      </c>
      <c r="P434" s="341">
        <v>0</v>
      </c>
      <c r="Q434" s="352">
        <v>11056607.49</v>
      </c>
      <c r="R434" s="328"/>
      <c r="S434" s="331"/>
      <c r="T434" s="331"/>
      <c r="U434" s="331"/>
      <c r="V434" s="316"/>
    </row>
    <row r="435" spans="2:22" ht="48" x14ac:dyDescent="0.25">
      <c r="B435" s="183" t="str">
        <f>'3 priedo 1 lentele'!A435</f>
        <v>3.1.2.2.5</v>
      </c>
      <c r="C435" s="23" t="str">
        <f>'3 priedo 1 lentele'!B435</f>
        <v>R020014-070600-0019</v>
      </c>
      <c r="D435" s="23" t="str">
        <f>'3 priedo 1 lentele'!C435</f>
        <v xml:space="preserve">Vandentiekio ir nuotekų tinklų rekonstrukcija ir plėtra Kaišiadorių rajono savivaldybėje </v>
      </c>
      <c r="E435" s="23" t="str">
        <f>'3 priedo 1 lentele'!D435</f>
        <v>UAB „Kaišiadorių vandenys“</v>
      </c>
      <c r="F435" s="23">
        <f>'3 priedo 1 lentele'!I435</f>
        <v>0</v>
      </c>
      <c r="G435" s="23">
        <f>'3 priedo 1 lentele'!J435</f>
        <v>0</v>
      </c>
      <c r="H435" s="23">
        <f>'3 priedo 1 lentele'!K435</f>
        <v>0</v>
      </c>
      <c r="I435" s="23" t="s">
        <v>2074</v>
      </c>
      <c r="J435" s="104">
        <f>'3 priedo 1 lentele'!O435</f>
        <v>3445950.18</v>
      </c>
      <c r="K435" s="106">
        <f>'3 priedo 1 lentele'!P435</f>
        <v>2201697.6</v>
      </c>
      <c r="L435" s="106">
        <f>'3 priedo 1 lentele'!Q435</f>
        <v>0</v>
      </c>
      <c r="M435" s="106">
        <f>'3 priedo 1 lentele'!R435</f>
        <v>1244252.58</v>
      </c>
      <c r="N435" s="326">
        <f>O435+P435+Q435</f>
        <v>3445950.18</v>
      </c>
      <c r="O435" s="353">
        <v>2201697.6</v>
      </c>
      <c r="P435" s="341">
        <v>0</v>
      </c>
      <c r="Q435" s="352">
        <v>1244252.58</v>
      </c>
      <c r="R435" s="328"/>
      <c r="S435" s="331"/>
      <c r="T435" s="331"/>
      <c r="U435" s="331"/>
      <c r="V435" s="316"/>
    </row>
    <row r="436" spans="2:22" ht="60" x14ac:dyDescent="0.25">
      <c r="B436" s="183" t="str">
        <f>'3 priedo 1 lentele'!A436</f>
        <v>3.1.2.2.6</v>
      </c>
      <c r="C436" s="23" t="str">
        <f>'3 priedo 1 lentele'!B436</f>
        <v>R020014-070600-0020</v>
      </c>
      <c r="D436" s="23" t="str">
        <f>'3 priedo 1 lentele'!C436</f>
        <v>Vandens tiekimo ir nuotekų tvarkymo infrastruktūros plėtra ir rekonstravimas Birštono savivaldybėje</v>
      </c>
      <c r="E436" s="23" t="str">
        <f>'3 priedo 1 lentele'!D436</f>
        <v>UAB „Birštono vandentiekis“</v>
      </c>
      <c r="F436" s="23">
        <f>'3 priedo 1 lentele'!I436</f>
        <v>0</v>
      </c>
      <c r="G436" s="23">
        <f>'3 priedo 1 lentele'!J436</f>
        <v>0</v>
      </c>
      <c r="H436" s="23">
        <f>'3 priedo 1 lentele'!K436</f>
        <v>0</v>
      </c>
      <c r="I436" s="23" t="s">
        <v>2074</v>
      </c>
      <c r="J436" s="104">
        <f>'3 priedo 1 lentele'!O436</f>
        <v>2304260.1100000003</v>
      </c>
      <c r="K436" s="106">
        <f>'3 priedo 1 lentele'!P436</f>
        <v>1143437.25</v>
      </c>
      <c r="L436" s="106">
        <f>'3 priedo 1 lentele'!Q436</f>
        <v>0</v>
      </c>
      <c r="M436" s="106">
        <f>'3 priedo 1 lentele'!R436</f>
        <v>1160822.8600000001</v>
      </c>
      <c r="N436" s="326">
        <f>O436+P436+Q436</f>
        <v>2165925</v>
      </c>
      <c r="O436" s="353">
        <v>1073676.6499999999</v>
      </c>
      <c r="P436" s="341">
        <v>0</v>
      </c>
      <c r="Q436" s="352">
        <v>1092248.3500000001</v>
      </c>
      <c r="R436" s="328"/>
      <c r="S436" s="331"/>
      <c r="T436" s="331"/>
      <c r="U436" s="331"/>
      <c r="V436" s="318"/>
    </row>
    <row r="437" spans="2:22" ht="60" x14ac:dyDescent="0.25">
      <c r="B437" s="183" t="str">
        <f>'3 priedo 1 lentele'!A437</f>
        <v>3.1.2.2.7</v>
      </c>
      <c r="C437" s="28" t="str">
        <f>'3 priedo 1 lentele'!B437</f>
        <v>R020013-070600-0001</v>
      </c>
      <c r="D437" s="28" t="str">
        <f>'3 priedo 1 lentele'!C437</f>
        <v>Vandens tiekimo ir nuotekų tvarkymo infrastruktūros atnaujinimas ir plėtra Raseinių rajone (Šiluvoje)</v>
      </c>
      <c r="E437" s="28" t="str">
        <f>'3 priedo 1 lentele'!D437</f>
        <v>UAB „Raseinių vandenys“</v>
      </c>
      <c r="F437" s="28">
        <f>'3 priedo 1 lentele'!I437</f>
        <v>0</v>
      </c>
      <c r="G437" s="28">
        <f>'3 priedo 1 lentele'!J437</f>
        <v>0</v>
      </c>
      <c r="H437" s="28">
        <f>'3 priedo 1 lentele'!K437</f>
        <v>0</v>
      </c>
      <c r="I437" s="28"/>
      <c r="J437" s="104">
        <f>'3 priedo 1 lentele'!O437</f>
        <v>2071448</v>
      </c>
      <c r="K437" s="106">
        <f>'3 priedo 1 lentele'!P437</f>
        <v>1967875.6</v>
      </c>
      <c r="L437" s="106">
        <f>'3 priedo 1 lentele'!Q437</f>
        <v>0</v>
      </c>
      <c r="M437" s="106">
        <f>'3 priedo 1 lentele'!R437</f>
        <v>103572.4</v>
      </c>
      <c r="N437" s="328"/>
      <c r="O437" s="331"/>
      <c r="P437" s="331"/>
      <c r="Q437" s="331"/>
      <c r="R437" s="328"/>
      <c r="S437" s="331"/>
      <c r="T437" s="331"/>
      <c r="U437" s="331"/>
      <c r="V437" s="316"/>
    </row>
    <row r="438" spans="2:22" ht="144" x14ac:dyDescent="0.25">
      <c r="B438" s="183" t="str">
        <f>'3 priedo 1 lentele'!A438</f>
        <v>3.1.2.2.8</v>
      </c>
      <c r="C438" s="28" t="str">
        <f>'3 priedo 1 lentele'!B438</f>
        <v>R020014-060750-0021</v>
      </c>
      <c r="D438" s="28"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8" s="28" t="str">
        <f>'3 priedo 1 lentele'!D438</f>
        <v xml:space="preserve">UAB „Kėdainių vandenys“ </v>
      </c>
      <c r="F438" s="28">
        <f>'3 priedo 1 lentele'!I438</f>
        <v>0</v>
      </c>
      <c r="G438" s="28">
        <f>'3 priedo 1 lentele'!J438</f>
        <v>0</v>
      </c>
      <c r="H438" s="28">
        <f>'3 priedo 1 lentele'!K438</f>
        <v>0</v>
      </c>
      <c r="I438" s="28" t="s">
        <v>2074</v>
      </c>
      <c r="J438" s="104">
        <f>'3 priedo 1 lentele'!O438</f>
        <v>3907610.41</v>
      </c>
      <c r="K438" s="106">
        <f>'3 priedo 1 lentele'!P438</f>
        <v>2468262.88</v>
      </c>
      <c r="L438" s="106">
        <f>'3 priedo 1 lentele'!Q438</f>
        <v>0</v>
      </c>
      <c r="M438" s="106">
        <f>'3 priedo 1 lentele'!R438</f>
        <v>1439347.53</v>
      </c>
      <c r="N438" s="326">
        <f>O438+P438+Q438</f>
        <v>3907610.41</v>
      </c>
      <c r="O438" s="353">
        <v>2468262.88</v>
      </c>
      <c r="P438" s="341">
        <v>0</v>
      </c>
      <c r="Q438" s="352">
        <v>1439347.53</v>
      </c>
      <c r="R438" s="328"/>
      <c r="S438" s="331"/>
      <c r="T438" s="331"/>
      <c r="U438" s="331"/>
      <c r="V438" s="316"/>
    </row>
    <row r="439" spans="2:22" ht="60" x14ac:dyDescent="0.25">
      <c r="B439" s="183" t="str">
        <f>'3 priedo 1 lentele'!A439</f>
        <v>3.1.2.2.9</v>
      </c>
      <c r="C439" s="28" t="str">
        <f>'3 priedo 1 lentele'!B439</f>
        <v>R020014-060700-0022</v>
      </c>
      <c r="D439" s="28" t="str">
        <f>'3 priedo 1 lentele'!C439</f>
        <v>Vandens tiekimo ir nuotekų tvarkymo rekonstrukcija ir plėtra Jonavos mieste ir Jonavos rajone</v>
      </c>
      <c r="E439" s="28" t="str">
        <f>'3 priedo 1 lentele'!D439</f>
        <v>UAB „Jonavos vandenys“</v>
      </c>
      <c r="F439" s="28">
        <f>'3 priedo 1 lentele'!I439</f>
        <v>0</v>
      </c>
      <c r="G439" s="28">
        <f>'3 priedo 1 lentele'!J439</f>
        <v>0</v>
      </c>
      <c r="H439" s="28">
        <f>'3 priedo 1 lentele'!K439</f>
        <v>0</v>
      </c>
      <c r="I439" s="28" t="s">
        <v>2074</v>
      </c>
      <c r="J439" s="104">
        <f>'3 priedo 1 lentele'!O439</f>
        <v>3275519.07</v>
      </c>
      <c r="K439" s="106">
        <f>'3 priedo 1 lentele'!P439</f>
        <v>2260601.75</v>
      </c>
      <c r="L439" s="106">
        <f>'3 priedo 1 lentele'!Q439</f>
        <v>0</v>
      </c>
      <c r="M439" s="106">
        <f>'3 priedo 1 lentele'!R439</f>
        <v>1014917.32</v>
      </c>
      <c r="N439" s="326">
        <f>O439+P439+Q439</f>
        <v>3275519.07</v>
      </c>
      <c r="O439" s="353">
        <v>2260601.75</v>
      </c>
      <c r="P439" s="341">
        <v>0</v>
      </c>
      <c r="Q439" s="352">
        <v>1014917.32</v>
      </c>
      <c r="R439" s="328"/>
      <c r="S439" s="331"/>
      <c r="T439" s="331"/>
      <c r="U439" s="331"/>
      <c r="V439" s="316"/>
    </row>
    <row r="440" spans="2:22" ht="60" x14ac:dyDescent="0.25">
      <c r="B440" s="183" t="str">
        <f>'3 priedo 1 lentele'!A440</f>
        <v>3.1.2.2.10</v>
      </c>
      <c r="C440" s="23" t="str">
        <f>'3 priedo 1 lentele'!B440</f>
        <v>R020014-060750-0023</v>
      </c>
      <c r="D440" s="23" t="str">
        <f>'3 priedo 1 lentele'!C440</f>
        <v>Vandens tiekimo ir nuotekų tvarkymo infrastruktūros plėtra ir rekonstrukcija Prienų rajone</v>
      </c>
      <c r="E440" s="23" t="str">
        <f>'3 priedo 1 lentele'!D440</f>
        <v>UAB „Prienų vandenys“</v>
      </c>
      <c r="F440" s="23">
        <f>'3 priedo 1 lentele'!I440</f>
        <v>0</v>
      </c>
      <c r="G440" s="23">
        <f>'3 priedo 1 lentele'!J440</f>
        <v>0</v>
      </c>
      <c r="H440" s="23">
        <f>'3 priedo 1 lentele'!K440</f>
        <v>0</v>
      </c>
      <c r="I440" s="23" t="s">
        <v>2074</v>
      </c>
      <c r="J440" s="104">
        <f>'3 priedo 1 lentele'!O440</f>
        <v>3198042.2</v>
      </c>
      <c r="K440" s="106">
        <f>'3 priedo 1 lentele'!P440</f>
        <v>2263687.9700000002</v>
      </c>
      <c r="L440" s="106">
        <f>'3 priedo 1 lentele'!Q440</f>
        <v>0</v>
      </c>
      <c r="M440" s="106">
        <f>'3 priedo 1 lentele'!R440</f>
        <v>934354.23</v>
      </c>
      <c r="N440" s="328">
        <v>3087459.1999999997</v>
      </c>
      <c r="O440" s="331">
        <v>2185417.3199999998</v>
      </c>
      <c r="P440" s="331">
        <v>0</v>
      </c>
      <c r="Q440" s="331">
        <v>902041.88</v>
      </c>
      <c r="R440" s="328"/>
      <c r="S440" s="331"/>
      <c r="T440" s="331"/>
      <c r="U440" s="331"/>
      <c r="V440" s="316"/>
    </row>
    <row r="441" spans="2:22" ht="60" x14ac:dyDescent="0.25">
      <c r="B441" s="183" t="str">
        <f>'3 priedo 1 lentele'!A441</f>
        <v>3.1.2.2.11</v>
      </c>
      <c r="C441" s="23" t="str">
        <f>'3 priedo 1 lentele'!B441</f>
        <v>R020014-060000-0024</v>
      </c>
      <c r="D441" s="23" t="str">
        <f>'3 priedo 1 lentele'!C441</f>
        <v>Vandens gerinimo įrenginių rekonstrukcijos Kaišiadorių mieste projektavimas ir statybos darbai</v>
      </c>
      <c r="E441" s="23" t="str">
        <f>'3 priedo 1 lentele'!D441</f>
        <v>UAB „Kaišiadorių vandenys“</v>
      </c>
      <c r="F441" s="23">
        <f>'3 priedo 1 lentele'!I441</f>
        <v>0</v>
      </c>
      <c r="G441" s="23">
        <f>'3 priedo 1 lentele'!J441</f>
        <v>0</v>
      </c>
      <c r="H441" s="23">
        <f>'3 priedo 1 lentele'!K441</f>
        <v>0</v>
      </c>
      <c r="I441" s="23"/>
      <c r="J441" s="104">
        <f>'3 priedo 1 lentele'!O441</f>
        <v>3848000</v>
      </c>
      <c r="K441" s="106">
        <f>'3 priedo 1 lentele'!P441</f>
        <v>400000</v>
      </c>
      <c r="L441" s="106">
        <f>'3 priedo 1 lentele'!Q441</f>
        <v>0</v>
      </c>
      <c r="M441" s="106">
        <f>'3 priedo 1 lentele'!R441</f>
        <v>3448000</v>
      </c>
      <c r="N441" s="328"/>
      <c r="O441" s="331"/>
      <c r="P441" s="331"/>
      <c r="Q441" s="331"/>
      <c r="R441" s="328"/>
      <c r="S441" s="331"/>
      <c r="T441" s="331"/>
      <c r="U441" s="331"/>
      <c r="V441" s="318"/>
    </row>
    <row r="442" spans="2:22" ht="60" x14ac:dyDescent="0.25">
      <c r="B442" s="183" t="str">
        <f>'3 priedo 1 lentele'!A442</f>
        <v>3.1.2.2.12</v>
      </c>
      <c r="C442" s="23" t="str">
        <f>'3 priedo 1 lentele'!B442</f>
        <v>R020014-070000-0025</v>
      </c>
      <c r="D442" s="23" t="str">
        <f>'3 priedo 1 lentele'!C442</f>
        <v>Vandens tiekimo ir nuotekų tvarkymo infrastruktūros plėtra Pravieniškių I kaime, Kaišiadorių r. sav.</v>
      </c>
      <c r="E442" s="23" t="str">
        <f>'3 priedo 1 lentele'!D442</f>
        <v>UAB „Kaišiadorių vandenys“</v>
      </c>
      <c r="F442" s="23">
        <f>'3 priedo 1 lentele'!I442</f>
        <v>0</v>
      </c>
      <c r="G442" s="23">
        <f>'3 priedo 1 lentele'!J442</f>
        <v>0</v>
      </c>
      <c r="H442" s="23">
        <f>'3 priedo 1 lentele'!K442</f>
        <v>0</v>
      </c>
      <c r="I442" s="23"/>
      <c r="J442" s="104">
        <f>'3 priedo 1 lentele'!O442</f>
        <v>1700000</v>
      </c>
      <c r="K442" s="106">
        <f>'3 priedo 1 lentele'!P442</f>
        <v>0</v>
      </c>
      <c r="L442" s="106">
        <f>'3 priedo 1 lentele'!Q442</f>
        <v>0</v>
      </c>
      <c r="M442" s="106">
        <f>'3 priedo 1 lentele'!R442</f>
        <v>1700000</v>
      </c>
      <c r="N442" s="328"/>
      <c r="O442" s="331"/>
      <c r="P442" s="331"/>
      <c r="Q442" s="331"/>
      <c r="R442" s="328"/>
      <c r="S442" s="331"/>
      <c r="T442" s="331"/>
      <c r="U442" s="331"/>
      <c r="V442" s="318"/>
    </row>
    <row r="443" spans="2:22" ht="36" x14ac:dyDescent="0.25">
      <c r="B443" s="183" t="str">
        <f>'3 priedo 1 lentele'!A443</f>
        <v>3.1.2.2.13</v>
      </c>
      <c r="C443" s="23" t="str">
        <f>'3 priedo 1 lentele'!B443</f>
        <v>R020014-060000-0026</v>
      </c>
      <c r="D443" s="23" t="str">
        <f>'3 priedo 1 lentele'!C443</f>
        <v>Nuotekų valymo įrenginių statyba Pravieniškių I kaime, Kaišiadorių r. sav.</v>
      </c>
      <c r="E443" s="23" t="str">
        <f>'3 priedo 1 lentele'!D443</f>
        <v>UAB „Kaišiadorių vandenys“</v>
      </c>
      <c r="F443" s="23">
        <f>'3 priedo 1 lentele'!I443</f>
        <v>0</v>
      </c>
      <c r="G443" s="23">
        <f>'3 priedo 1 lentele'!J443</f>
        <v>0</v>
      </c>
      <c r="H443" s="23">
        <f>'3 priedo 1 lentele'!K443</f>
        <v>0</v>
      </c>
      <c r="I443" s="23"/>
      <c r="J443" s="104">
        <f>'3 priedo 1 lentele'!O443</f>
        <v>1000000</v>
      </c>
      <c r="K443" s="106">
        <f>'3 priedo 1 lentele'!P443</f>
        <v>500000</v>
      </c>
      <c r="L443" s="106">
        <f>'3 priedo 1 lentele'!Q443</f>
        <v>0</v>
      </c>
      <c r="M443" s="106">
        <f>'3 priedo 1 lentele'!R443</f>
        <v>500000</v>
      </c>
      <c r="N443" s="328"/>
      <c r="O443" s="331"/>
      <c r="P443" s="331"/>
      <c r="Q443" s="331"/>
      <c r="R443" s="328"/>
      <c r="S443" s="331"/>
      <c r="T443" s="331"/>
      <c r="U443" s="331"/>
      <c r="V443" s="318"/>
    </row>
    <row r="444" spans="2:22" ht="36" x14ac:dyDescent="0.25">
      <c r="B444" s="183" t="str">
        <f>'3 priedo 1 lentele'!A444</f>
        <v>3.1.2.2.14</v>
      </c>
      <c r="C444" s="28" t="str">
        <f>'3 priedo 1 lentele'!B444</f>
        <v>R020014-070000-0027</v>
      </c>
      <c r="D444" s="28" t="str">
        <f>'3 priedo 1 lentele'!C444</f>
        <v>Raudondvario nuotekų tinklų plėtra</v>
      </c>
      <c r="E444" s="28" t="str">
        <f>'3 priedo 1 lentele'!D444</f>
        <v>UAB „Giraitės vandenys“</v>
      </c>
      <c r="F444" s="28">
        <f>'3 priedo 1 lentele'!I444</f>
        <v>0</v>
      </c>
      <c r="G444" s="28">
        <f>'3 priedo 1 lentele'!J444</f>
        <v>0</v>
      </c>
      <c r="H444" s="28">
        <f>'3 priedo 1 lentele'!K444</f>
        <v>0</v>
      </c>
      <c r="I444" s="28"/>
      <c r="J444" s="104">
        <f>'3 priedo 1 lentele'!O444</f>
        <v>269000</v>
      </c>
      <c r="K444" s="106">
        <f>'3 priedo 1 lentele'!P444</f>
        <v>134500</v>
      </c>
      <c r="L444" s="106">
        <f>'3 priedo 1 lentele'!Q444</f>
        <v>0</v>
      </c>
      <c r="M444" s="106">
        <f>'3 priedo 1 lentele'!R444</f>
        <v>134500</v>
      </c>
      <c r="N444" s="328"/>
      <c r="O444" s="331"/>
      <c r="P444" s="331"/>
      <c r="Q444" s="331"/>
      <c r="R444" s="328"/>
      <c r="S444" s="331"/>
      <c r="T444" s="331"/>
      <c r="U444" s="331"/>
      <c r="V444" s="318"/>
    </row>
    <row r="445" spans="2:22" ht="36" x14ac:dyDescent="0.25">
      <c r="B445" s="183" t="str">
        <f>'3 priedo 1 lentele'!A445</f>
        <v>3.1.2.2.15</v>
      </c>
      <c r="C445" s="28" t="str">
        <f>'3 priedo 1 lentele'!B445</f>
        <v>R020014-070000-0028</v>
      </c>
      <c r="D445" s="28" t="str">
        <f>'3 priedo 1 lentele'!C445</f>
        <v>Babtų mstl. nuotekų tinklų plėtra</v>
      </c>
      <c r="E445" s="28" t="str">
        <f>'3 priedo 1 lentele'!D445</f>
        <v>UAB „Giraitės vandenys“</v>
      </c>
      <c r="F445" s="28">
        <f>'3 priedo 1 lentele'!I445</f>
        <v>0</v>
      </c>
      <c r="G445" s="28">
        <f>'3 priedo 1 lentele'!J445</f>
        <v>0</v>
      </c>
      <c r="H445" s="28">
        <f>'3 priedo 1 lentele'!K445</f>
        <v>0</v>
      </c>
      <c r="I445" s="28"/>
      <c r="J445" s="104">
        <f>'3 priedo 1 lentele'!O445</f>
        <v>204000</v>
      </c>
      <c r="K445" s="106">
        <f>'3 priedo 1 lentele'!P445</f>
        <v>163200</v>
      </c>
      <c r="L445" s="106">
        <f>'3 priedo 1 lentele'!Q445</f>
        <v>0</v>
      </c>
      <c r="M445" s="106">
        <f>'3 priedo 1 lentele'!R445</f>
        <v>40800</v>
      </c>
      <c r="N445" s="328"/>
      <c r="O445" s="331"/>
      <c r="P445" s="331"/>
      <c r="Q445" s="331"/>
      <c r="R445" s="328"/>
      <c r="S445" s="331"/>
      <c r="T445" s="331"/>
      <c r="U445" s="331"/>
      <c r="V445" s="318"/>
    </row>
    <row r="446" spans="2:22" ht="60" x14ac:dyDescent="0.25">
      <c r="B446" s="244" t="str">
        <f>'3 priedo 1 lentele'!A446</f>
        <v>3.1.2.3.</v>
      </c>
      <c r="C446" s="244">
        <f>'3 priedo 1 lentele'!B446</f>
        <v>0</v>
      </c>
      <c r="D446" s="244" t="str">
        <f>'3 priedo 1 lentele'!C446</f>
        <v>Priemonė: Dumblo bei biologiškai skaidžių atliekų tvarkymo infrastruktūros įrengimas</v>
      </c>
      <c r="E446" s="244">
        <f>'3 priedo 1 lentele'!D446</f>
        <v>0</v>
      </c>
      <c r="F446" s="244">
        <f>'3 priedo 1 lentele'!I446</f>
        <v>0</v>
      </c>
      <c r="G446" s="244">
        <f>'3 priedo 1 lentele'!J446</f>
        <v>0</v>
      </c>
      <c r="H446" s="244">
        <f>'3 priedo 1 lentele'!K446</f>
        <v>0</v>
      </c>
      <c r="I446" s="244"/>
      <c r="J446" s="257">
        <f>'3 priedo 1 lentele'!O446</f>
        <v>0</v>
      </c>
      <c r="K446" s="257">
        <f>'3 priedo 1 lentele'!P446</f>
        <v>0</v>
      </c>
      <c r="L446" s="257">
        <f>'3 priedo 1 lentele'!Q446</f>
        <v>0</v>
      </c>
      <c r="M446" s="257">
        <f>'3 priedo 1 lentele'!R446</f>
        <v>0</v>
      </c>
      <c r="N446" s="376"/>
      <c r="O446" s="376"/>
      <c r="P446" s="376"/>
      <c r="Q446" s="376"/>
      <c r="R446" s="376"/>
      <c r="S446" s="376"/>
      <c r="T446" s="376"/>
      <c r="U446" s="376"/>
      <c r="V446" s="312"/>
    </row>
    <row r="447" spans="2:22" ht="48" x14ac:dyDescent="0.25">
      <c r="B447" s="212" t="str">
        <f>'3 priedo 1 lentele'!A447</f>
        <v>3.1.3</v>
      </c>
      <c r="C447" s="212">
        <f>'3 priedo 1 lentele'!B447</f>
        <v>0</v>
      </c>
      <c r="D447" s="212" t="str">
        <f>'3 priedo 1 lentele'!C447</f>
        <v>Uždavinys: Skatinti ir remti veiksmingesnį energijos ir kitų gamtos išteklių naudojimą</v>
      </c>
      <c r="E447" s="212">
        <f>'3 priedo 1 lentele'!D447</f>
        <v>0</v>
      </c>
      <c r="F447" s="212">
        <f>'3 priedo 1 lentele'!I447</f>
        <v>0</v>
      </c>
      <c r="G447" s="212">
        <f>'3 priedo 1 lentele'!J447</f>
        <v>0</v>
      </c>
      <c r="H447" s="212">
        <f>'3 priedo 1 lentele'!K447</f>
        <v>0</v>
      </c>
      <c r="I447" s="212"/>
      <c r="J447" s="235">
        <f>'3 priedo 1 lentele'!O447</f>
        <v>11078320</v>
      </c>
      <c r="K447" s="235">
        <f>'3 priedo 1 lentele'!P447</f>
        <v>8949843</v>
      </c>
      <c r="L447" s="235">
        <f>'3 priedo 1 lentele'!Q447</f>
        <v>200000</v>
      </c>
      <c r="M447" s="235">
        <f>'3 priedo 1 lentele'!R447</f>
        <v>1928477</v>
      </c>
      <c r="N447" s="311">
        <f>N448+N452+N454+N455</f>
        <v>0</v>
      </c>
      <c r="O447" s="311">
        <f t="shared" ref="O447:V447" si="79">O448+O452+O454+O455</f>
        <v>0</v>
      </c>
      <c r="P447" s="311">
        <f t="shared" si="79"/>
        <v>0</v>
      </c>
      <c r="Q447" s="311">
        <f t="shared" si="79"/>
        <v>0</v>
      </c>
      <c r="R447" s="311">
        <f t="shared" si="79"/>
        <v>0</v>
      </c>
      <c r="S447" s="311">
        <f t="shared" si="79"/>
        <v>0</v>
      </c>
      <c r="T447" s="311">
        <f t="shared" si="79"/>
        <v>0</v>
      </c>
      <c r="U447" s="311">
        <f t="shared" si="79"/>
        <v>0</v>
      </c>
      <c r="V447" s="311">
        <f t="shared" si="79"/>
        <v>0</v>
      </c>
    </row>
    <row r="448" spans="2:22" ht="144" x14ac:dyDescent="0.25">
      <c r="B448" s="244" t="str">
        <f>'3 priedo 1 lentele'!A448</f>
        <v>3.1.3.1.</v>
      </c>
      <c r="C448" s="244">
        <f>'3 priedo 1 lentele'!B448</f>
        <v>0</v>
      </c>
      <c r="D448" s="244" t="str">
        <f>'3 priedo 1 lentele'!C448</f>
        <v>Priemonė: Katilinių modernizavimas, jų pritaikymas atsinaujinančių energijos išteklių naudojimui, naujos kartos katilinių tinklo plėtojimas, esamų šilumos tinklų modernizavimas ir renovavimas, naujų tinklų kūrimas</v>
      </c>
      <c r="E448" s="244">
        <f>'3 priedo 1 lentele'!D448</f>
        <v>0</v>
      </c>
      <c r="F448" s="244">
        <f>'3 priedo 1 lentele'!I448</f>
        <v>0</v>
      </c>
      <c r="G448" s="244">
        <f>'3 priedo 1 lentele'!J448</f>
        <v>0</v>
      </c>
      <c r="H448" s="244">
        <f>'3 priedo 1 lentele'!K448</f>
        <v>0</v>
      </c>
      <c r="I448" s="244"/>
      <c r="J448" s="249">
        <f>'3 priedo 1 lentele'!O448</f>
        <v>1532000</v>
      </c>
      <c r="K448" s="249">
        <f>'3 priedo 1 lentele'!P448</f>
        <v>1130000</v>
      </c>
      <c r="L448" s="249">
        <f>'3 priedo 1 lentele'!Q448</f>
        <v>200000</v>
      </c>
      <c r="M448" s="249">
        <f>'3 priedo 1 lentele'!R448</f>
        <v>202000</v>
      </c>
      <c r="N448" s="315">
        <f>SUM(N449:N451)</f>
        <v>0</v>
      </c>
      <c r="O448" s="315">
        <f t="shared" ref="O448:V448" si="80">SUM(O449:O451)</f>
        <v>0</v>
      </c>
      <c r="P448" s="315">
        <f t="shared" si="80"/>
        <v>0</v>
      </c>
      <c r="Q448" s="315">
        <f t="shared" si="80"/>
        <v>0</v>
      </c>
      <c r="R448" s="315">
        <f t="shared" si="80"/>
        <v>0</v>
      </c>
      <c r="S448" s="315">
        <f t="shared" si="80"/>
        <v>0</v>
      </c>
      <c r="T448" s="315">
        <f t="shared" si="80"/>
        <v>0</v>
      </c>
      <c r="U448" s="315">
        <f t="shared" si="80"/>
        <v>0</v>
      </c>
      <c r="V448" s="315">
        <f t="shared" si="80"/>
        <v>0</v>
      </c>
    </row>
    <row r="449" spans="2:22" ht="72" x14ac:dyDescent="0.25">
      <c r="B449" s="183" t="str">
        <f>'3 priedo 1 lentele'!A449</f>
        <v>3.1.3.1.1</v>
      </c>
      <c r="C449" s="19" t="str">
        <f>'3 priedo 1 lentele'!B449</f>
        <v>R021102-500000-0001</v>
      </c>
      <c r="D449" s="19" t="str">
        <f>'3 priedo 1 lentele'!C449</f>
        <v xml:space="preserve"> Raseinių rajono centralizuoto šilumos tiekimo tinklų modernizavimas, diegiant šiuolaikines technologijas. IV etapas.</v>
      </c>
      <c r="E449" s="19" t="str">
        <f>'3 priedo 1 lentele'!D449</f>
        <v>UAB "Raseinių šilumos tinklai"</v>
      </c>
      <c r="F449" s="19">
        <f>'3 priedo 1 lentele'!I449</f>
        <v>0</v>
      </c>
      <c r="G449" s="19">
        <f>'3 priedo 1 lentele'!J449</f>
        <v>0</v>
      </c>
      <c r="H449" s="19">
        <f>'3 priedo 1 lentele'!K449</f>
        <v>0</v>
      </c>
      <c r="I449" s="19"/>
      <c r="J449" s="121">
        <f>'3 priedo 1 lentele'!O449</f>
        <v>696000</v>
      </c>
      <c r="K449" s="121">
        <f>'3 priedo 1 lentele'!P449</f>
        <v>580000</v>
      </c>
      <c r="L449" s="121">
        <f>'3 priedo 1 lentele'!Q449</f>
        <v>0</v>
      </c>
      <c r="M449" s="121">
        <f>'3 priedo 1 lentele'!R449</f>
        <v>116000</v>
      </c>
      <c r="N449" s="352"/>
      <c r="O449" s="352"/>
      <c r="P449" s="352"/>
      <c r="Q449" s="352"/>
      <c r="R449" s="352"/>
      <c r="S449" s="352"/>
      <c r="T449" s="352"/>
      <c r="U449" s="352"/>
      <c r="V449" s="335"/>
    </row>
    <row r="450" spans="2:22" ht="48" x14ac:dyDescent="0.25">
      <c r="B450" s="183" t="str">
        <f>'3 priedo 1 lentele'!A450</f>
        <v>3.1.3.1.2</v>
      </c>
      <c r="C450" s="19" t="str">
        <f>'3 priedo 1 lentele'!B450</f>
        <v>R021102-500000-0002</v>
      </c>
      <c r="D450" s="19" t="str">
        <f>'3 priedo 1 lentele'!C450</f>
        <v xml:space="preserve">Viduklės katilinės modernizavimas pastatant 1.2 Mwgalios biokuro katilą, </v>
      </c>
      <c r="E450" s="19" t="str">
        <f>'3 priedo 1 lentele'!D450</f>
        <v>UAB "Raseinių šilumos tinklai"</v>
      </c>
      <c r="F450" s="19">
        <f>'3 priedo 1 lentele'!I450</f>
        <v>0</v>
      </c>
      <c r="G450" s="19">
        <f>'3 priedo 1 lentele'!J450</f>
        <v>0</v>
      </c>
      <c r="H450" s="19">
        <f>'3 priedo 1 lentele'!K450</f>
        <v>0</v>
      </c>
      <c r="I450" s="19"/>
      <c r="J450" s="121">
        <f>'3 priedo 1 lentele'!O450</f>
        <v>456000</v>
      </c>
      <c r="K450" s="121">
        <f>'3 priedo 1 lentele'!P450</f>
        <v>380000</v>
      </c>
      <c r="L450" s="121">
        <f>'3 priedo 1 lentele'!Q450</f>
        <v>0</v>
      </c>
      <c r="M450" s="121">
        <f>'3 priedo 1 lentele'!R450</f>
        <v>76000</v>
      </c>
      <c r="N450" s="352"/>
      <c r="O450" s="352"/>
      <c r="P450" s="352"/>
      <c r="Q450" s="352"/>
      <c r="R450" s="352"/>
      <c r="S450" s="352"/>
      <c r="T450" s="352"/>
      <c r="U450" s="352"/>
      <c r="V450" s="335"/>
    </row>
    <row r="451" spans="2:22" ht="72" x14ac:dyDescent="0.25">
      <c r="B451" s="183" t="str">
        <f>'3 priedo 1 lentele'!A451</f>
        <v>3.1.3.1.3</v>
      </c>
      <c r="C451" s="38" t="str">
        <f>'3 priedo 1 lentele'!B451</f>
        <v>R020-500000-0001</v>
      </c>
      <c r="D451" s="38" t="str">
        <f>'3 priedo 1 lentele'!C451</f>
        <v>Raseinių rajono Nemakščių Martyno Mažvydo gimnazijos katilinės modernizavimas, pakeičiant krosninį kurą biokuru</v>
      </c>
      <c r="E451" s="38" t="str">
        <f>'3 priedo 1 lentele'!D451</f>
        <v>RR Nemakščių Martyno Mažvydo gimnazija</v>
      </c>
      <c r="F451" s="38">
        <f>'3 priedo 1 lentele'!I451</f>
        <v>0</v>
      </c>
      <c r="G451" s="38">
        <f>'3 priedo 1 lentele'!J451</f>
        <v>0</v>
      </c>
      <c r="H451" s="38">
        <f>'3 priedo 1 lentele'!K451</f>
        <v>0</v>
      </c>
      <c r="I451" s="38"/>
      <c r="J451" s="121">
        <f>'3 priedo 1 lentele'!O451</f>
        <v>380000</v>
      </c>
      <c r="K451" s="121">
        <f>'3 priedo 1 lentele'!P451</f>
        <v>170000</v>
      </c>
      <c r="L451" s="121">
        <f>'3 priedo 1 lentele'!Q451</f>
        <v>200000</v>
      </c>
      <c r="M451" s="121">
        <f>'3 priedo 1 lentele'!R451</f>
        <v>10000</v>
      </c>
      <c r="N451" s="352"/>
      <c r="O451" s="352"/>
      <c r="P451" s="352"/>
      <c r="Q451" s="352"/>
      <c r="R451" s="352"/>
      <c r="S451" s="352"/>
      <c r="T451" s="352"/>
      <c r="U451" s="352"/>
      <c r="V451" s="335"/>
    </row>
    <row r="452" spans="2:22" ht="84" x14ac:dyDescent="0.25">
      <c r="B452" s="244" t="str">
        <f>'3 priedo 1 lentele'!A452</f>
        <v>3.1.3.2</v>
      </c>
      <c r="C452" s="244">
        <f>'3 priedo 1 lentele'!B452</f>
        <v>0</v>
      </c>
      <c r="D452" s="244" t="str">
        <f>'3 priedo 1 lentele'!C452</f>
        <v>Priemonė: Naujų viešojo transporto priemonių (autobusų ir troleibusų) įsigijimas, pirmenybę teikiant ekologiškoms transporto priemonėms</v>
      </c>
      <c r="E452" s="244">
        <f>'3 priedo 1 lentele'!D452</f>
        <v>0</v>
      </c>
      <c r="F452" s="244">
        <f>'3 priedo 1 lentele'!I452</f>
        <v>0</v>
      </c>
      <c r="G452" s="244">
        <f>'3 priedo 1 lentele'!J452</f>
        <v>0</v>
      </c>
      <c r="H452" s="244">
        <f>'3 priedo 1 lentele'!K452</f>
        <v>0</v>
      </c>
      <c r="I452" s="244"/>
      <c r="J452" s="249">
        <f>'3 priedo 1 lentele'!O452</f>
        <v>9546320</v>
      </c>
      <c r="K452" s="249">
        <f>'3 priedo 1 lentele'!P452</f>
        <v>7819843</v>
      </c>
      <c r="L452" s="249">
        <f>'3 priedo 1 lentele'!Q452</f>
        <v>0</v>
      </c>
      <c r="M452" s="249">
        <f>'3 priedo 1 lentele'!R452</f>
        <v>1726477</v>
      </c>
      <c r="N452" s="315">
        <f>N453</f>
        <v>0</v>
      </c>
      <c r="O452" s="315">
        <f t="shared" ref="O452:V452" si="81">O453</f>
        <v>0</v>
      </c>
      <c r="P452" s="315">
        <f t="shared" si="81"/>
        <v>0</v>
      </c>
      <c r="Q452" s="315">
        <f t="shared" si="81"/>
        <v>0</v>
      </c>
      <c r="R452" s="315">
        <f t="shared" si="81"/>
        <v>0</v>
      </c>
      <c r="S452" s="315">
        <f t="shared" si="81"/>
        <v>0</v>
      </c>
      <c r="T452" s="315">
        <f t="shared" si="81"/>
        <v>0</v>
      </c>
      <c r="U452" s="315">
        <f t="shared" si="81"/>
        <v>0</v>
      </c>
      <c r="V452" s="315">
        <f t="shared" si="81"/>
        <v>0</v>
      </c>
    </row>
    <row r="453" spans="2:22" ht="36" x14ac:dyDescent="0.25">
      <c r="B453" s="183" t="str">
        <f>'3 priedo 1 lentele'!A453</f>
        <v>3.1.3.2.1</v>
      </c>
      <c r="C453" s="28" t="str">
        <f>'3 priedo 1 lentele'!B453</f>
        <v>R025517-100000-0001</v>
      </c>
      <c r="D453" s="28" t="str">
        <f>'3 priedo 1 lentele'!C453</f>
        <v>Naujų ekologiškų Kauno miesto viešojo transporto priemonių įsigijimas</v>
      </c>
      <c r="E453" s="28" t="str">
        <f>'3 priedo 1 lentele'!D453</f>
        <v>KMSA</v>
      </c>
      <c r="F453" s="28" t="str">
        <f>'3 priedo 1 lentele'!I453</f>
        <v>ITI</v>
      </c>
      <c r="G453" s="28">
        <f>'3 priedo 1 lentele'!J453</f>
        <v>0</v>
      </c>
      <c r="H453" s="28">
        <f>'3 priedo 1 lentele'!K453</f>
        <v>0</v>
      </c>
      <c r="I453" s="28"/>
      <c r="J453" s="121">
        <f>'3 priedo 1 lentele'!O453</f>
        <v>9546320</v>
      </c>
      <c r="K453" s="121">
        <f>'3 priedo 1 lentele'!P453</f>
        <v>7819843</v>
      </c>
      <c r="L453" s="121">
        <f>'3 priedo 1 lentele'!Q453</f>
        <v>0</v>
      </c>
      <c r="M453" s="121">
        <f>'3 priedo 1 lentele'!R453</f>
        <v>1726477</v>
      </c>
      <c r="N453" s="352"/>
      <c r="O453" s="352"/>
      <c r="P453" s="352"/>
      <c r="Q453" s="352"/>
      <c r="R453" s="352"/>
      <c r="S453" s="352"/>
      <c r="T453" s="352"/>
      <c r="U453" s="352"/>
      <c r="V453" s="316"/>
    </row>
    <row r="454" spans="2:22" ht="120" x14ac:dyDescent="0.25">
      <c r="B454" s="244" t="str">
        <f>'3 priedo 1 lentele'!A454</f>
        <v>3.1.3.3.</v>
      </c>
      <c r="C454" s="244">
        <f>'3 priedo 1 lentele'!B454</f>
        <v>0</v>
      </c>
      <c r="D454" s="244" t="str">
        <f>'3 priedo 1 lentele'!C454</f>
        <v>Priemonė: Šiuolaikiškų alternatyvios, atsinaujinančių šaltinių energijos gamybos metodų skatinimas ir diegimas, ekologiškai švaresnės energijos vartojimo skatinimas, visuomenės informavimas</v>
      </c>
      <c r="E454" s="244">
        <f>'3 priedo 1 lentele'!D454</f>
        <v>0</v>
      </c>
      <c r="F454" s="244">
        <f>'3 priedo 1 lentele'!I454</f>
        <v>0</v>
      </c>
      <c r="G454" s="244">
        <f>'3 priedo 1 lentele'!J454</f>
        <v>0</v>
      </c>
      <c r="H454" s="244">
        <f>'3 priedo 1 lentele'!K454</f>
        <v>0</v>
      </c>
      <c r="I454" s="244"/>
      <c r="J454" s="257">
        <f>'3 priedo 1 lentele'!O454</f>
        <v>0</v>
      </c>
      <c r="K454" s="257">
        <f>'3 priedo 1 lentele'!P454</f>
        <v>0</v>
      </c>
      <c r="L454" s="257">
        <f>'3 priedo 1 lentele'!Q454</f>
        <v>0</v>
      </c>
      <c r="M454" s="257">
        <f>'3 priedo 1 lentele'!R454</f>
        <v>0</v>
      </c>
      <c r="N454" s="376"/>
      <c r="O454" s="376"/>
      <c r="P454" s="376"/>
      <c r="Q454" s="376"/>
      <c r="R454" s="376"/>
      <c r="S454" s="376"/>
      <c r="T454" s="376"/>
      <c r="U454" s="376"/>
      <c r="V454" s="312"/>
    </row>
    <row r="455" spans="2:22" ht="60" x14ac:dyDescent="0.25">
      <c r="B455" s="244" t="str">
        <f>'3 priedo 1 lentele'!A455</f>
        <v>3.1.3.4.</v>
      </c>
      <c r="C455" s="244">
        <f>'3 priedo 1 lentele'!B455</f>
        <v>0</v>
      </c>
      <c r="D455" s="244" t="str">
        <f>'3 priedo 1 lentele'!C455</f>
        <v>Priemonė: Atsinaujinančių energijos šaltinių plėtros planų ir programų rengimas</v>
      </c>
      <c r="E455" s="244">
        <f>'3 priedo 1 lentele'!D455</f>
        <v>0</v>
      </c>
      <c r="F455" s="244">
        <f>'3 priedo 1 lentele'!I455</f>
        <v>0</v>
      </c>
      <c r="G455" s="244">
        <f>'3 priedo 1 lentele'!J455</f>
        <v>0</v>
      </c>
      <c r="H455" s="244">
        <f>'3 priedo 1 lentele'!K455</f>
        <v>0</v>
      </c>
      <c r="I455" s="244"/>
      <c r="J455" s="257">
        <f>'3 priedo 1 lentele'!O455</f>
        <v>0</v>
      </c>
      <c r="K455" s="257">
        <f>'3 priedo 1 lentele'!P455</f>
        <v>0</v>
      </c>
      <c r="L455" s="257">
        <f>'3 priedo 1 lentele'!Q455</f>
        <v>0</v>
      </c>
      <c r="M455" s="257">
        <f>'3 priedo 1 lentele'!R455</f>
        <v>0</v>
      </c>
      <c r="N455" s="376"/>
      <c r="O455" s="376"/>
      <c r="P455" s="376"/>
      <c r="Q455" s="376"/>
      <c r="R455" s="376"/>
      <c r="S455" s="376"/>
      <c r="T455" s="376"/>
      <c r="U455" s="376"/>
      <c r="V455" s="312"/>
    </row>
    <row r="456" spans="2:22" ht="60" x14ac:dyDescent="0.25">
      <c r="B456" s="212" t="str">
        <f>'3 priedo 1 lentele'!A456</f>
        <v>3.1.4</v>
      </c>
      <c r="C456" s="212">
        <f>'3 priedo 1 lentele'!B456</f>
        <v>0</v>
      </c>
      <c r="D456" s="212" t="str">
        <f>'3 priedo 1 lentele'!C456</f>
        <v>Uždavinys: Užtikrinti efektyvią kraštovaizdžio apsaugą, didinti ekologinį teritorijų stabilumą</v>
      </c>
      <c r="E456" s="212">
        <f>'3 priedo 1 lentele'!D456</f>
        <v>0</v>
      </c>
      <c r="F456" s="212">
        <f>'3 priedo 1 lentele'!I456</f>
        <v>0</v>
      </c>
      <c r="G456" s="212">
        <f>'3 priedo 1 lentele'!J456</f>
        <v>0</v>
      </c>
      <c r="H456" s="212">
        <f>'3 priedo 1 lentele'!K456</f>
        <v>0</v>
      </c>
      <c r="I456" s="212"/>
      <c r="J456" s="235">
        <f>'3 priedo 1 lentele'!O456</f>
        <v>3017265.61</v>
      </c>
      <c r="K456" s="235">
        <f>'3 priedo 1 lentele'!P456</f>
        <v>2651559.42</v>
      </c>
      <c r="L456" s="235">
        <f>'3 priedo 1 lentele'!Q456</f>
        <v>0</v>
      </c>
      <c r="M456" s="235">
        <f>'3 priedo 1 lentele'!R456</f>
        <v>365709.18999999994</v>
      </c>
      <c r="N456" s="311">
        <f>N457+N467+N468+N469</f>
        <v>1741767.06</v>
      </c>
      <c r="O456" s="311">
        <f t="shared" ref="O456:V456" si="82">O457+O467+O468+O469</f>
        <v>1474612.55</v>
      </c>
      <c r="P456" s="311">
        <f t="shared" si="82"/>
        <v>0</v>
      </c>
      <c r="Q456" s="311">
        <f t="shared" si="82"/>
        <v>267154.51</v>
      </c>
      <c r="R456" s="311">
        <f t="shared" si="82"/>
        <v>1258622.0699999998</v>
      </c>
      <c r="S456" s="311">
        <f t="shared" si="82"/>
        <v>1064134.98</v>
      </c>
      <c r="T456" s="311">
        <f t="shared" si="82"/>
        <v>0</v>
      </c>
      <c r="U456" s="311">
        <f t="shared" si="82"/>
        <v>194487.09</v>
      </c>
      <c r="V456" s="311">
        <f t="shared" si="82"/>
        <v>0</v>
      </c>
    </row>
    <row r="457" spans="2:22" ht="72" x14ac:dyDescent="0.25">
      <c r="B457" s="244" t="str">
        <f>'3 priedo 1 lentele'!A457</f>
        <v>3.1.4.1.</v>
      </c>
      <c r="C457" s="244">
        <f>'3 priedo 1 lentele'!B457</f>
        <v>0</v>
      </c>
      <c r="D457" s="244" t="str">
        <f>'3 priedo 1 lentele'!C457</f>
        <v xml:space="preserve">Priemonė: Užterštų teritorijų (buvusių pesticidų sandėlių, nelegalių sąvartų ir pan.) identifikavimas, valymas ir sutvarkymas </v>
      </c>
      <c r="E457" s="244">
        <f>'3 priedo 1 lentele'!D457</f>
        <v>0</v>
      </c>
      <c r="F457" s="244">
        <f>'3 priedo 1 lentele'!I457</f>
        <v>0</v>
      </c>
      <c r="G457" s="244">
        <f>'3 priedo 1 lentele'!J457</f>
        <v>0</v>
      </c>
      <c r="H457" s="244">
        <f>'3 priedo 1 lentele'!K457</f>
        <v>0</v>
      </c>
      <c r="I457" s="244"/>
      <c r="J457" s="249">
        <f>'3 priedo 1 lentele'!O457</f>
        <v>1832400.1300000001</v>
      </c>
      <c r="K457" s="249">
        <f>'3 priedo 1 lentele'!P457</f>
        <v>1648119.5599999998</v>
      </c>
      <c r="L457" s="249">
        <f>'3 priedo 1 lentele'!Q457</f>
        <v>0</v>
      </c>
      <c r="M457" s="249">
        <f>'3 priedo 1 lentele'!R457</f>
        <v>184280.56999999998</v>
      </c>
      <c r="N457" s="315">
        <f>SUM(N458:N464)</f>
        <v>698922.04</v>
      </c>
      <c r="O457" s="315">
        <f t="shared" ref="O457:V457" si="83">SUM(O458:O464)</f>
        <v>592074.66999999993</v>
      </c>
      <c r="P457" s="315">
        <f t="shared" si="83"/>
        <v>0</v>
      </c>
      <c r="Q457" s="315">
        <f t="shared" si="83"/>
        <v>106847.37</v>
      </c>
      <c r="R457" s="315">
        <f t="shared" si="83"/>
        <v>511809.76</v>
      </c>
      <c r="S457" s="315">
        <f t="shared" si="83"/>
        <v>433035.79000000004</v>
      </c>
      <c r="T457" s="315">
        <f t="shared" si="83"/>
        <v>0</v>
      </c>
      <c r="U457" s="315">
        <f t="shared" si="83"/>
        <v>78773.97</v>
      </c>
      <c r="V457" s="315">
        <f t="shared" si="83"/>
        <v>0</v>
      </c>
    </row>
    <row r="458" spans="2:22" ht="48" x14ac:dyDescent="0.25">
      <c r="B458" s="183" t="str">
        <f>'3 priedo 1 lentele'!A458</f>
        <v>3.1.4.1.1</v>
      </c>
      <c r="C458" s="34" t="str">
        <f>'3 priedo 1 lentele'!B458</f>
        <v>R020019-380000-0001</v>
      </c>
      <c r="D458" s="34" t="str">
        <f>'3 priedo 1 lentele'!C458</f>
        <v>Bešeimininkių apleistų pastatų ir įrenginių likvidavimas Raseinių rajono savivaldybėje</v>
      </c>
      <c r="E458" s="34" t="str">
        <f>'3 priedo 1 lentele'!D458</f>
        <v>RRSA</v>
      </c>
      <c r="F458" s="34">
        <f>'3 priedo 1 lentele'!I458</f>
        <v>0</v>
      </c>
      <c r="G458" s="34">
        <f>'3 priedo 1 lentele'!J458</f>
        <v>0</v>
      </c>
      <c r="H458" s="34">
        <f>'3 priedo 1 lentele'!K458</f>
        <v>0</v>
      </c>
      <c r="I458" s="34" t="s">
        <v>2073</v>
      </c>
      <c r="J458" s="121">
        <f>'3 priedo 1 lentele'!O458</f>
        <v>221379.76</v>
      </c>
      <c r="K458" s="121">
        <f>'3 priedo 1 lentele'!P458</f>
        <v>186170.29</v>
      </c>
      <c r="L458" s="121">
        <f>'3 priedo 1 lentele'!Q458</f>
        <v>0</v>
      </c>
      <c r="M458" s="121">
        <f>'3 priedo 1 lentele'!R458</f>
        <v>35209.47</v>
      </c>
      <c r="N458" s="352">
        <f>O458+P458+Q458</f>
        <v>222103.94</v>
      </c>
      <c r="O458" s="352">
        <v>186779.29</v>
      </c>
      <c r="P458" s="352">
        <v>0</v>
      </c>
      <c r="Q458" s="352">
        <v>35324.65</v>
      </c>
      <c r="R458" s="352">
        <f>S458+T458+U458</f>
        <v>221379.76</v>
      </c>
      <c r="S458" s="352">
        <v>186170.29</v>
      </c>
      <c r="T458" s="352">
        <v>0</v>
      </c>
      <c r="U458" s="352">
        <v>35209.47</v>
      </c>
      <c r="V458" s="351"/>
    </row>
    <row r="459" spans="2:22" ht="60" x14ac:dyDescent="0.25">
      <c r="B459" s="183" t="str">
        <f>'3 priedo 1 lentele'!A459</f>
        <v>3.1.4.1.2</v>
      </c>
      <c r="C459" s="142" t="str">
        <f>'3 priedo 1 lentele'!B459</f>
        <v>R020020-400000-0001</v>
      </c>
      <c r="D459" s="54" t="str">
        <f>'3 priedo 1 lentele'!C459</f>
        <v>Užterštos naftos bazės teritorijos Raseinių r. sav., Viduklės geležinkelio stoties teritorijoje, sutvarkymas</v>
      </c>
      <c r="E459" s="54" t="str">
        <f>'3 priedo 1 lentele'!D459</f>
        <v>RRSA</v>
      </c>
      <c r="F459" s="54">
        <f>'3 priedo 1 lentele'!I459</f>
        <v>0</v>
      </c>
      <c r="G459" s="54">
        <f>'3 priedo 1 lentele'!J459</f>
        <v>0</v>
      </c>
      <c r="H459" s="54">
        <f>'3 priedo 1 lentele'!K459</f>
        <v>0</v>
      </c>
      <c r="I459" s="54"/>
      <c r="J459" s="121">
        <f>'3 priedo 1 lentele'!O459</f>
        <v>243230.68000000002</v>
      </c>
      <c r="K459" s="121">
        <f>'3 priedo 1 lentele'!P459</f>
        <v>231069.14</v>
      </c>
      <c r="L459" s="121">
        <f>'3 priedo 1 lentele'!Q459</f>
        <v>0</v>
      </c>
      <c r="M459" s="121">
        <f>'3 priedo 1 lentele'!R459</f>
        <v>12161.54</v>
      </c>
      <c r="N459" s="352"/>
      <c r="O459" s="352"/>
      <c r="P459" s="352"/>
      <c r="Q459" s="352"/>
      <c r="R459" s="352"/>
      <c r="S459" s="352"/>
      <c r="T459" s="352"/>
      <c r="U459" s="352"/>
      <c r="V459" s="351"/>
    </row>
    <row r="460" spans="2:22" ht="48" x14ac:dyDescent="0.25">
      <c r="B460" s="183" t="str">
        <f>'3 priedo 1 lentele'!A460</f>
        <v>3.1.4.1.3</v>
      </c>
      <c r="C460" s="34" t="str">
        <f>'3 priedo 1 lentele'!B460</f>
        <v>R020020-400000-0002</v>
      </c>
      <c r="D460" s="34" t="str">
        <f>'3 priedo 1 lentele'!C460</f>
        <v>Užterštų teritorijų sutvarkymas Kaišiadorių rajono Varkalių ir Pakertų kaimuose</v>
      </c>
      <c r="E460" s="34" t="str">
        <f>'3 priedo 1 lentele'!D460</f>
        <v>KaiRSA</v>
      </c>
      <c r="F460" s="34">
        <f>'3 priedo 1 lentele'!I460</f>
        <v>0</v>
      </c>
      <c r="G460" s="34">
        <f>'3 priedo 1 lentele'!J460</f>
        <v>0</v>
      </c>
      <c r="H460" s="34">
        <f>'3 priedo 1 lentele'!K460</f>
        <v>0</v>
      </c>
      <c r="I460" s="34"/>
      <c r="J460" s="121">
        <f>'3 priedo 1 lentele'!O460</f>
        <v>126727.6</v>
      </c>
      <c r="K460" s="121">
        <f>'3 priedo 1 lentele'!P460</f>
        <v>120391.22</v>
      </c>
      <c r="L460" s="121">
        <f>'3 priedo 1 lentele'!Q460</f>
        <v>0</v>
      </c>
      <c r="M460" s="121">
        <f>'3 priedo 1 lentele'!R460</f>
        <v>6336.38</v>
      </c>
      <c r="N460" s="352"/>
      <c r="O460" s="352"/>
      <c r="P460" s="352"/>
      <c r="Q460" s="352"/>
      <c r="R460" s="352"/>
      <c r="S460" s="352"/>
      <c r="T460" s="352"/>
      <c r="U460" s="352"/>
      <c r="V460" s="351"/>
    </row>
    <row r="461" spans="2:22" ht="60" x14ac:dyDescent="0.25">
      <c r="B461" s="183" t="str">
        <f>'3 priedo 1 lentele'!A461</f>
        <v>3.1.4.1.4</v>
      </c>
      <c r="C461" s="34" t="str">
        <f>'3 priedo 1 lentele'!B461</f>
        <v>R020020-400000-0003</v>
      </c>
      <c r="D461" s="34" t="str">
        <f>'3 priedo 1 lentele'!C461</f>
        <v>Buvusio pesticidų sandėlio teritorijos Kauno r.sav., Taurakiemio sen., Margininkų k., sutvarkymas</v>
      </c>
      <c r="E461" s="34" t="str">
        <f>'3 priedo 1 lentele'!D461</f>
        <v>KauRSA</v>
      </c>
      <c r="F461" s="34">
        <f>'3 priedo 1 lentele'!I461</f>
        <v>0</v>
      </c>
      <c r="G461" s="34">
        <f>'3 priedo 1 lentele'!J461</f>
        <v>0</v>
      </c>
      <c r="H461" s="34">
        <f>'3 priedo 1 lentele'!K461</f>
        <v>0</v>
      </c>
      <c r="I461" s="34"/>
      <c r="J461" s="121">
        <f>'3 priedo 1 lentele'!O461</f>
        <v>272874.38</v>
      </c>
      <c r="K461" s="121">
        <f>'3 priedo 1 lentele'!P461</f>
        <v>259230.66</v>
      </c>
      <c r="L461" s="121">
        <f>'3 priedo 1 lentele'!Q461</f>
        <v>0</v>
      </c>
      <c r="M461" s="121">
        <f>'3 priedo 1 lentele'!R461</f>
        <v>13643.72</v>
      </c>
      <c r="N461" s="352"/>
      <c r="O461" s="352"/>
      <c r="P461" s="352"/>
      <c r="Q461" s="352"/>
      <c r="R461" s="352"/>
      <c r="S461" s="352"/>
      <c r="T461" s="352"/>
      <c r="U461" s="352"/>
      <c r="V461" s="351"/>
    </row>
    <row r="462" spans="2:22" ht="48" x14ac:dyDescent="0.25">
      <c r="B462" s="183" t="str">
        <f>'3 priedo 1 lentele'!A462</f>
        <v>3.1.4.1.5</v>
      </c>
      <c r="C462" s="19" t="str">
        <f>'3 priedo 1 lentele'!B462</f>
        <v>R020019-380000-0002</v>
      </c>
      <c r="D462" s="19" t="str">
        <f>'3 priedo 1 lentele'!C462</f>
        <v xml:space="preserve">Bešeimininkių apleistų pastatų likvidavimas Kėdainių rajone   </v>
      </c>
      <c r="E462" s="19" t="str">
        <f>'3 priedo 1 lentele'!D462</f>
        <v>KėRSA</v>
      </c>
      <c r="F462" s="19">
        <f>'3 priedo 1 lentele'!I462</f>
        <v>0</v>
      </c>
      <c r="G462" s="19">
        <f>'3 priedo 1 lentele'!J462</f>
        <v>0</v>
      </c>
      <c r="H462" s="19">
        <f>'3 priedo 1 lentele'!K462</f>
        <v>0</v>
      </c>
      <c r="I462" s="19" t="s">
        <v>2073</v>
      </c>
      <c r="J462" s="121">
        <f>'3 priedo 1 lentele'!O462</f>
        <v>291220.23</v>
      </c>
      <c r="K462" s="121">
        <f>'3 priedo 1 lentele'!P462</f>
        <v>247537.19</v>
      </c>
      <c r="L462" s="121">
        <f>'3 priedo 1 lentele'!Q462</f>
        <v>0</v>
      </c>
      <c r="M462" s="121">
        <f>'3 priedo 1 lentele'!R462</f>
        <v>43683.040000000001</v>
      </c>
      <c r="N462" s="352">
        <f>O462+P462+Q462</f>
        <v>291220.23</v>
      </c>
      <c r="O462" s="352">
        <v>247537.19</v>
      </c>
      <c r="P462" s="352">
        <v>0</v>
      </c>
      <c r="Q462" s="352">
        <v>43683.040000000001</v>
      </c>
      <c r="R462" s="352">
        <f>S462+T462+U462</f>
        <v>290430</v>
      </c>
      <c r="S462" s="352">
        <v>246865.5</v>
      </c>
      <c r="T462" s="352">
        <v>0</v>
      </c>
      <c r="U462" s="352">
        <v>43564.5</v>
      </c>
      <c r="V462" s="335" t="s">
        <v>2281</v>
      </c>
    </row>
    <row r="463" spans="2:22" ht="36" x14ac:dyDescent="0.25">
      <c r="B463" s="183" t="str">
        <f>'3 priedo 1 lentele'!A463</f>
        <v>3.1.4.1.6</v>
      </c>
      <c r="C463" s="19" t="str">
        <f>'3 priedo 1 lentele'!B463</f>
        <v>R020019-380000-0003</v>
      </c>
      <c r="D463" s="19" t="str">
        <f>'3 priedo 1 lentele'!C463</f>
        <v>Atvirais kasiniais pažeistų žemių sutvarkymas Kėdainių rajone</v>
      </c>
      <c r="E463" s="19" t="str">
        <f>'3 priedo 1 lentele'!D463</f>
        <v>KėRSA</v>
      </c>
      <c r="F463" s="19">
        <f>'3 priedo 1 lentele'!I463</f>
        <v>0</v>
      </c>
      <c r="G463" s="19">
        <f>'3 priedo 1 lentele'!J463</f>
        <v>0</v>
      </c>
      <c r="H463" s="19">
        <f>'3 priedo 1 lentele'!K463</f>
        <v>0</v>
      </c>
      <c r="I463" s="19" t="s">
        <v>2074</v>
      </c>
      <c r="J463" s="121">
        <f>'3 priedo 1 lentele'!O463</f>
        <v>185597.87</v>
      </c>
      <c r="K463" s="121">
        <f>'3 priedo 1 lentele'!P463</f>
        <v>157758.19</v>
      </c>
      <c r="L463" s="121">
        <f>'3 priedo 1 lentele'!Q463</f>
        <v>0</v>
      </c>
      <c r="M463" s="121">
        <f>'3 priedo 1 lentele'!R463</f>
        <v>27839.68</v>
      </c>
      <c r="N463" s="352">
        <v>185597.87</v>
      </c>
      <c r="O463" s="352">
        <v>157758.19</v>
      </c>
      <c r="P463" s="352">
        <v>0</v>
      </c>
      <c r="Q463" s="352">
        <v>27839.68</v>
      </c>
      <c r="R463" s="352"/>
      <c r="S463" s="352"/>
      <c r="T463" s="352"/>
      <c r="U463" s="352"/>
      <c r="V463" s="335"/>
    </row>
    <row r="464" spans="2:22" ht="48" x14ac:dyDescent="0.25">
      <c r="B464" s="183" t="str">
        <f>'3 priedo 1 lentele'!A464</f>
        <v>3.1.4.1.7</v>
      </c>
      <c r="C464" s="19" t="str">
        <f>'3 priedo 1 lentele'!B464</f>
        <v>R020020-400000-4000</v>
      </c>
      <c r="D464" s="19" t="str">
        <f>'3 priedo 1 lentele'!C464</f>
        <v>Užterštos teritorijos Raseinių r. sav., Ariogalos sen., Kilupių k. sutvarkymas</v>
      </c>
      <c r="E464" s="19" t="str">
        <f>'3 priedo 1 lentele'!D464</f>
        <v>RRSA</v>
      </c>
      <c r="F464" s="19">
        <f>'3 priedo 1 lentele'!I464</f>
        <v>0</v>
      </c>
      <c r="G464" s="19">
        <f>'3 priedo 1 lentele'!J464</f>
        <v>0</v>
      </c>
      <c r="H464" s="19">
        <f>'3 priedo 1 lentele'!K464</f>
        <v>0</v>
      </c>
      <c r="I464" s="19"/>
      <c r="J464" s="121">
        <f>'3 priedo 1 lentele'!O464</f>
        <v>282986.98</v>
      </c>
      <c r="K464" s="121">
        <f>'3 priedo 1 lentele'!P464</f>
        <v>268837.63</v>
      </c>
      <c r="L464" s="121">
        <f>'3 priedo 1 lentele'!Q464</f>
        <v>0</v>
      </c>
      <c r="M464" s="121">
        <f>'3 priedo 1 lentele'!R464</f>
        <v>14149.35</v>
      </c>
      <c r="N464" s="352"/>
      <c r="O464" s="352"/>
      <c r="P464" s="352"/>
      <c r="Q464" s="352"/>
      <c r="R464" s="352"/>
      <c r="S464" s="352"/>
      <c r="T464" s="352"/>
      <c r="U464" s="352"/>
      <c r="V464" s="335"/>
    </row>
    <row r="465" spans="2:22" ht="36" x14ac:dyDescent="0.25">
      <c r="B465" s="183" t="str">
        <f>'3 priedo 1 lentele'!A465</f>
        <v>3.1.4.1.8</v>
      </c>
      <c r="C465" s="183" t="str">
        <f>'3 priedo 1 lentele'!B465</f>
        <v>R020019-380000-9995</v>
      </c>
      <c r="D465" s="183" t="str">
        <f>'3 priedo 1 lentele'!C465</f>
        <v>Bešeimininkių apleistų pastatų likvidavimas Kėdainių rajone (II)</v>
      </c>
      <c r="E465" s="183" t="str">
        <f>'3 priedo 1 lentele'!D465</f>
        <v>KėRSA</v>
      </c>
      <c r="F465" s="19">
        <f>'3 priedo 1 lentele'!I465</f>
        <v>0</v>
      </c>
      <c r="G465" s="19">
        <f>'3 priedo 1 lentele'!J465</f>
        <v>0</v>
      </c>
      <c r="H465" s="19">
        <f>'3 priedo 1 lentele'!K465</f>
        <v>0</v>
      </c>
      <c r="I465" s="19"/>
      <c r="J465" s="121">
        <f>'3 priedo 1 lentele'!O465</f>
        <v>110004.56</v>
      </c>
      <c r="K465" s="121">
        <f>'3 priedo 1 lentele'!P465</f>
        <v>93503.88</v>
      </c>
      <c r="L465" s="121">
        <f>'3 priedo 1 lentele'!Q465</f>
        <v>0</v>
      </c>
      <c r="M465" s="121">
        <f>'3 priedo 1 lentele'!R465</f>
        <v>16500.68</v>
      </c>
      <c r="N465" s="352"/>
      <c r="O465" s="352"/>
      <c r="P465" s="352"/>
      <c r="Q465" s="352"/>
      <c r="R465" s="352"/>
      <c r="S465" s="352"/>
      <c r="T465" s="352"/>
      <c r="U465" s="352"/>
      <c r="V465" s="335"/>
    </row>
    <row r="466" spans="2:22" ht="60" x14ac:dyDescent="0.25">
      <c r="B466" s="183" t="str">
        <f>'3 priedo 1 lentele'!A466</f>
        <v>3.1.4.1.9</v>
      </c>
      <c r="C466" s="183" t="str">
        <f>'3 priedo 1 lentele'!B466</f>
        <v>R020019-380000-9996</v>
      </c>
      <c r="D466" s="183" t="str">
        <f>'3 priedo 1 lentele'!C466</f>
        <v>Bešeimininkių apleistų pastatų ir įrenginių likvidavimas Raseinių rajono savivaldybėje, II etapas</v>
      </c>
      <c r="E466" s="183" t="str">
        <f>'3 priedo 1 lentele'!D466</f>
        <v>RRSA</v>
      </c>
      <c r="F466" s="19">
        <f>'3 priedo 1 lentele'!I466</f>
        <v>0</v>
      </c>
      <c r="G466" s="19">
        <f>'3 priedo 1 lentele'!J466</f>
        <v>0</v>
      </c>
      <c r="H466" s="19">
        <f>'3 priedo 1 lentele'!K466</f>
        <v>0</v>
      </c>
      <c r="I466" s="19"/>
      <c r="J466" s="121">
        <f>'3 priedo 1 lentele'!O466</f>
        <v>98378.07</v>
      </c>
      <c r="K466" s="121">
        <f>'3 priedo 1 lentele'!P466</f>
        <v>83621.36</v>
      </c>
      <c r="L466" s="121">
        <f>'3 priedo 1 lentele'!Q466</f>
        <v>0</v>
      </c>
      <c r="M466" s="121">
        <f>'3 priedo 1 lentele'!R466</f>
        <v>14756.71</v>
      </c>
      <c r="N466" s="352"/>
      <c r="O466" s="352"/>
      <c r="P466" s="352"/>
      <c r="Q466" s="352"/>
      <c r="R466" s="352"/>
      <c r="S466" s="352"/>
      <c r="T466" s="352"/>
      <c r="U466" s="352"/>
      <c r="V466" s="335"/>
    </row>
    <row r="467" spans="2:22" ht="72" x14ac:dyDescent="0.25">
      <c r="B467" s="244" t="str">
        <f>'3 priedo 1 lentele'!A467</f>
        <v>3.1.4.2.</v>
      </c>
      <c r="C467" s="244">
        <f>'3 priedo 1 lentele'!B467</f>
        <v>0</v>
      </c>
      <c r="D467" s="244" t="str">
        <f>'3 priedo 1 lentele'!C467</f>
        <v>Priemonė: Miestų, miestelių ir urbanizuotų teritorijų žaliųjų plotų inventorizacija, tvarkymas ir atkūrimas</v>
      </c>
      <c r="E467" s="244">
        <f>'3 priedo 1 lentele'!D467</f>
        <v>0</v>
      </c>
      <c r="F467" s="244">
        <f>'3 priedo 1 lentele'!I467</f>
        <v>0</v>
      </c>
      <c r="G467" s="244">
        <f>'3 priedo 1 lentele'!J467</f>
        <v>0</v>
      </c>
      <c r="H467" s="244">
        <f>'3 priedo 1 lentele'!K467</f>
        <v>0</v>
      </c>
      <c r="I467" s="244"/>
      <c r="J467" s="249">
        <f>'3 priedo 1 lentele'!O467</f>
        <v>0</v>
      </c>
      <c r="K467" s="249">
        <f>'3 priedo 1 lentele'!P467</f>
        <v>0</v>
      </c>
      <c r="L467" s="249">
        <f>'3 priedo 1 lentele'!Q467</f>
        <v>0</v>
      </c>
      <c r="M467" s="249">
        <f>'3 priedo 1 lentele'!R467</f>
        <v>3</v>
      </c>
      <c r="N467" s="315"/>
      <c r="O467" s="315"/>
      <c r="P467" s="315"/>
      <c r="Q467" s="315"/>
      <c r="R467" s="315"/>
      <c r="S467" s="315"/>
      <c r="T467" s="315"/>
      <c r="U467" s="315"/>
      <c r="V467" s="312"/>
    </row>
    <row r="468" spans="2:22" ht="60" x14ac:dyDescent="0.25">
      <c r="B468" s="244" t="str">
        <f>'3 priedo 1 lentele'!A468</f>
        <v>3.1.4.3.</v>
      </c>
      <c r="C468" s="244">
        <f>'3 priedo 1 lentele'!B468</f>
        <v>0</v>
      </c>
      <c r="D468" s="244" t="str">
        <f>'3 priedo 1 lentele'!C468</f>
        <v xml:space="preserve">Priemonė: Gamtos ir kultūros (archeologinio, urbanistikos) paveldo objektų apsauga ir naudojimas </v>
      </c>
      <c r="E468" s="244">
        <f>'3 priedo 1 lentele'!D468</f>
        <v>0</v>
      </c>
      <c r="F468" s="244">
        <f>'3 priedo 1 lentele'!I468</f>
        <v>0</v>
      </c>
      <c r="G468" s="244">
        <f>'3 priedo 1 lentele'!J468</f>
        <v>0</v>
      </c>
      <c r="H468" s="244">
        <f>'3 priedo 1 lentele'!K468</f>
        <v>0</v>
      </c>
      <c r="I468" s="244"/>
      <c r="J468" s="257">
        <f>'3 priedo 1 lentele'!O468</f>
        <v>0</v>
      </c>
      <c r="K468" s="257">
        <f>'3 priedo 1 lentele'!P468</f>
        <v>0</v>
      </c>
      <c r="L468" s="257">
        <f>'3 priedo 1 lentele'!Q468</f>
        <v>0</v>
      </c>
      <c r="M468" s="257">
        <f>'3 priedo 1 lentele'!R468</f>
        <v>0</v>
      </c>
      <c r="N468" s="376"/>
      <c r="O468" s="376"/>
      <c r="P468" s="376"/>
      <c r="Q468" s="376"/>
      <c r="R468" s="376"/>
      <c r="S468" s="376"/>
      <c r="T468" s="376"/>
      <c r="U468" s="376"/>
      <c r="V468" s="312"/>
    </row>
    <row r="469" spans="2:22" ht="72" x14ac:dyDescent="0.25">
      <c r="B469" s="244" t="str">
        <f>'3 priedo 1 lentele'!A469</f>
        <v>3.1.4.4.</v>
      </c>
      <c r="C469" s="244">
        <f>'3 priedo 1 lentele'!B469</f>
        <v>0</v>
      </c>
      <c r="D469" s="244" t="str">
        <f>'3 priedo 1 lentele'!C469</f>
        <v>Priemonė: Kraštovaizdžio formavimas ir ekologinės būklės gerinimas gamtinio karkaso teritorijose</v>
      </c>
      <c r="E469" s="244">
        <f>'3 priedo 1 lentele'!D469</f>
        <v>0</v>
      </c>
      <c r="F469" s="244">
        <f>'3 priedo 1 lentele'!I469</f>
        <v>0</v>
      </c>
      <c r="G469" s="244">
        <f>'3 priedo 1 lentele'!J469</f>
        <v>0</v>
      </c>
      <c r="H469" s="244">
        <f>'3 priedo 1 lentele'!K469</f>
        <v>0</v>
      </c>
      <c r="I469" s="244"/>
      <c r="J469" s="257">
        <f>'3 priedo 1 lentele'!O469</f>
        <v>1184865.4799999997</v>
      </c>
      <c r="K469" s="257">
        <f>'3 priedo 1 lentele'!P469</f>
        <v>1003439.8599999999</v>
      </c>
      <c r="L469" s="257">
        <f>'3 priedo 1 lentele'!Q469</f>
        <v>0</v>
      </c>
      <c r="M469" s="257">
        <f>'3 priedo 1 lentele'!R469</f>
        <v>181425.62</v>
      </c>
      <c r="N469" s="376">
        <f t="shared" ref="N469:V469" si="84">SUM(N470:N474)</f>
        <v>1042845.0199999999</v>
      </c>
      <c r="O469" s="376">
        <f t="shared" si="84"/>
        <v>882537.88000000012</v>
      </c>
      <c r="P469" s="376">
        <f t="shared" si="84"/>
        <v>0</v>
      </c>
      <c r="Q469" s="376">
        <f t="shared" si="84"/>
        <v>160307.14000000001</v>
      </c>
      <c r="R469" s="376">
        <f t="shared" si="84"/>
        <v>746812.30999999994</v>
      </c>
      <c r="S469" s="376">
        <f t="shared" si="84"/>
        <v>631099.18999999994</v>
      </c>
      <c r="T469" s="376">
        <f t="shared" si="84"/>
        <v>0</v>
      </c>
      <c r="U469" s="376">
        <f t="shared" si="84"/>
        <v>115713.12</v>
      </c>
      <c r="V469" s="376">
        <f t="shared" si="84"/>
        <v>0</v>
      </c>
    </row>
    <row r="470" spans="2:22" ht="36" x14ac:dyDescent="0.25">
      <c r="B470" s="183" t="str">
        <f>'3 priedo 1 lentele'!A470</f>
        <v>3.1.4.4.1.</v>
      </c>
      <c r="C470" s="23" t="str">
        <f>'3 priedo 1 lentele'!B470</f>
        <v>R020019-380000-0004</v>
      </c>
      <c r="D470" s="23" t="str">
        <f>'3 priedo 1 lentele'!C470</f>
        <v>Nemuno pakrančių kraštovaizdžio sutvarkymas</v>
      </c>
      <c r="E470" s="23" t="str">
        <f>'3 priedo 1 lentele'!D470</f>
        <v>KauRSA</v>
      </c>
      <c r="F470" s="23">
        <f>'3 priedo 1 lentele'!I470</f>
        <v>0</v>
      </c>
      <c r="G470" s="23">
        <f>'3 priedo 1 lentele'!J470</f>
        <v>0</v>
      </c>
      <c r="H470" s="23">
        <f>'3 priedo 1 lentele'!K470</f>
        <v>0</v>
      </c>
      <c r="I470" s="23" t="s">
        <v>2073</v>
      </c>
      <c r="J470" s="96">
        <f>'3 priedo 1 lentele'!O470</f>
        <v>237052.63999999998</v>
      </c>
      <c r="K470" s="96">
        <f>'3 priedo 1 lentele'!P470</f>
        <v>201494.74</v>
      </c>
      <c r="L470" s="96">
        <f>'3 priedo 1 lentele'!Q470</f>
        <v>0</v>
      </c>
      <c r="M470" s="96">
        <f>'3 priedo 1 lentele'!R470</f>
        <v>35557.9</v>
      </c>
      <c r="N470" s="323">
        <f>O470+P470+Q470</f>
        <v>278901.25</v>
      </c>
      <c r="O470" s="328">
        <v>237066.06</v>
      </c>
      <c r="P470" s="328">
        <v>0</v>
      </c>
      <c r="Q470" s="328">
        <v>41835.19</v>
      </c>
      <c r="R470" s="323">
        <v>237052.63999999998</v>
      </c>
      <c r="S470" s="323">
        <v>201494.74</v>
      </c>
      <c r="T470" s="323">
        <v>0</v>
      </c>
      <c r="U470" s="323">
        <v>35557.9</v>
      </c>
      <c r="V470" s="324"/>
    </row>
    <row r="471" spans="2:22" ht="84" x14ac:dyDescent="0.25">
      <c r="B471" s="183" t="str">
        <f>'3 priedo 1 lentele'!A471</f>
        <v>3.1.4.4.2.</v>
      </c>
      <c r="C471" s="23" t="str">
        <f>'3 priedo 1 lentele'!B471</f>
        <v>R020019-380000-0005</v>
      </c>
      <c r="D471" s="23" t="str">
        <f>'3 priedo 1 lentele'!C471</f>
        <v>Kauno miesto savivaldybės Nemuno ir Nevėžio santakos kraštovaizdžio draustinio kraštovaizdžio formavimas ir ekologinės būklės gerinimas</v>
      </c>
      <c r="E471" s="23" t="str">
        <f>'3 priedo 1 lentele'!D471</f>
        <v>KMSA</v>
      </c>
      <c r="F471" s="23">
        <f>'3 priedo 1 lentele'!I471</f>
        <v>0</v>
      </c>
      <c r="G471" s="23">
        <f>'3 priedo 1 lentele'!J471</f>
        <v>0</v>
      </c>
      <c r="H471" s="23">
        <f>'3 priedo 1 lentele'!K471</f>
        <v>0</v>
      </c>
      <c r="I471" s="23" t="s">
        <v>2073</v>
      </c>
      <c r="J471" s="96">
        <f>'3 priedo 1 lentele'!O471</f>
        <v>340686.69</v>
      </c>
      <c r="K471" s="96">
        <f>'3 priedo 1 lentele'!P471</f>
        <v>285892.42</v>
      </c>
      <c r="L471" s="96">
        <f>'3 priedo 1 lentele'!Q471</f>
        <v>0</v>
      </c>
      <c r="M471" s="96">
        <f>'3 priedo 1 lentele'!R471</f>
        <v>54794.27</v>
      </c>
      <c r="N471" s="323">
        <v>358140.23</v>
      </c>
      <c r="O471" s="328">
        <v>300538.82</v>
      </c>
      <c r="P471" s="328">
        <v>0</v>
      </c>
      <c r="Q471" s="328">
        <v>57601.41</v>
      </c>
      <c r="R471" s="323">
        <v>340686.69</v>
      </c>
      <c r="S471" s="323">
        <v>285892.42</v>
      </c>
      <c r="T471" s="323">
        <v>0</v>
      </c>
      <c r="U471" s="323">
        <v>54794.27</v>
      </c>
      <c r="V471" s="339" t="s">
        <v>2277</v>
      </c>
    </row>
    <row r="472" spans="2:22" ht="48" x14ac:dyDescent="0.25">
      <c r="B472" s="183" t="str">
        <f>'3 priedo 1 lentele'!A472</f>
        <v>3.1.4.4.3</v>
      </c>
      <c r="C472" s="23" t="str">
        <f>'3 priedo 1 lentele'!B472</f>
        <v>R020019-500000-0006</v>
      </c>
      <c r="D472" s="23" t="str">
        <f>'3 priedo 1 lentele'!C472</f>
        <v>Dešiniosios Nemuno pakrantės kraštovaizdžio sutvarkymas Prienų miesto teritorijoje</v>
      </c>
      <c r="E472" s="23" t="str">
        <f>'3 priedo 1 lentele'!D472</f>
        <v>PRSA</v>
      </c>
      <c r="F472" s="23">
        <f>'3 priedo 1 lentele'!I472</f>
        <v>0</v>
      </c>
      <c r="G472" s="23">
        <f>'3 priedo 1 lentele'!J472</f>
        <v>0</v>
      </c>
      <c r="H472" s="23">
        <f>'3 priedo 1 lentele'!K472</f>
        <v>0</v>
      </c>
      <c r="I472" s="23" t="s">
        <v>2074</v>
      </c>
      <c r="J472" s="96">
        <f>'3 priedo 1 lentele'!O472</f>
        <v>131399</v>
      </c>
      <c r="K472" s="104">
        <f>'3 priedo 1 lentele'!P472</f>
        <v>111689.15</v>
      </c>
      <c r="L472" s="104">
        <f>'3 priedo 1 lentele'!Q472</f>
        <v>0</v>
      </c>
      <c r="M472" s="104">
        <f>'3 priedo 1 lentele'!R472</f>
        <v>19709.849999999999</v>
      </c>
      <c r="N472" s="323">
        <f>O472+P472+Q472</f>
        <v>131399</v>
      </c>
      <c r="O472" s="328">
        <v>111689.15</v>
      </c>
      <c r="P472" s="328">
        <v>0</v>
      </c>
      <c r="Q472" s="328">
        <v>19709.849999999999</v>
      </c>
      <c r="R472" s="323"/>
      <c r="S472" s="328"/>
      <c r="T472" s="328"/>
      <c r="U472" s="328"/>
      <c r="V472" s="316"/>
    </row>
    <row r="473" spans="2:22" ht="48" x14ac:dyDescent="0.25">
      <c r="B473" s="183" t="str">
        <f>'3 priedo 1 lentele'!A473</f>
        <v>3.1.4.4.4</v>
      </c>
      <c r="C473" s="28" t="str">
        <f>'3 priedo 1 lentele'!B473</f>
        <v>R020019-290000-0007</v>
      </c>
      <c r="D473" s="28" t="str">
        <f>'3 priedo 1 lentele'!C473</f>
        <v>Kraštovaizdžio formavimas ir ekologinės būklės gerinimas Taurostos parke Jonavoje</v>
      </c>
      <c r="E473" s="28" t="str">
        <f>'3 priedo 1 lentele'!D473</f>
        <v>JRSA</v>
      </c>
      <c r="F473" s="28">
        <f>'3 priedo 1 lentele'!I473</f>
        <v>0</v>
      </c>
      <c r="G473" s="28">
        <f>'3 priedo 1 lentele'!J473</f>
        <v>0</v>
      </c>
      <c r="H473" s="28">
        <f>'3 priedo 1 lentele'!K473</f>
        <v>0</v>
      </c>
      <c r="I473" s="28" t="s">
        <v>2073</v>
      </c>
      <c r="J473" s="96">
        <f>'3 priedo 1 lentele'!O473</f>
        <v>185293.6</v>
      </c>
      <c r="K473" s="103">
        <f>'3 priedo 1 lentele'!P473</f>
        <v>157499.56</v>
      </c>
      <c r="L473" s="103">
        <f>'3 priedo 1 lentele'!Q473</f>
        <v>0</v>
      </c>
      <c r="M473" s="103">
        <f>'3 priedo 1 lentele'!R473</f>
        <v>27794.04</v>
      </c>
      <c r="N473" s="323">
        <v>185293.6</v>
      </c>
      <c r="O473" s="327">
        <v>157499.56</v>
      </c>
      <c r="P473" s="327">
        <v>0</v>
      </c>
      <c r="Q473" s="327">
        <v>27794.04</v>
      </c>
      <c r="R473" s="323">
        <f>S473+T473+U473</f>
        <v>169072.98</v>
      </c>
      <c r="S473" s="327">
        <v>143712.03</v>
      </c>
      <c r="T473" s="327">
        <v>0</v>
      </c>
      <c r="U473" s="327">
        <v>25360.95</v>
      </c>
      <c r="V473" s="339" t="s">
        <v>2277</v>
      </c>
    </row>
    <row r="474" spans="2:22" ht="48" x14ac:dyDescent="0.25">
      <c r="B474" s="183" t="str">
        <f>'3 priedo 1 lentele'!A474</f>
        <v>3.1.4.4.5</v>
      </c>
      <c r="C474" s="28" t="str">
        <f>'3 priedo 1 lentele'!B474</f>
        <v>R020019-380000-1000</v>
      </c>
      <c r="D474" s="28" t="str">
        <f>'3 priedo 1 lentele'!C474</f>
        <v>Kraštovaizdžio formavimas ir tvarkymas Žaslių seniūnijoje, Kaišiadorių rajone</v>
      </c>
      <c r="E474" s="28" t="str">
        <f>'3 priedo 1 lentele'!D474</f>
        <v>KaiRSA</v>
      </c>
      <c r="F474" s="28">
        <f>'3 priedo 1 lentele'!I474</f>
        <v>0</v>
      </c>
      <c r="G474" s="28">
        <f>'3 priedo 1 lentele'!J474</f>
        <v>0</v>
      </c>
      <c r="H474" s="28">
        <f>'3 priedo 1 lentele'!K474</f>
        <v>0</v>
      </c>
      <c r="I474" s="28" t="s">
        <v>2074</v>
      </c>
      <c r="J474" s="96">
        <f>'3 priedo 1 lentele'!O474</f>
        <v>89110.939999999988</v>
      </c>
      <c r="K474" s="102">
        <f>'3 priedo 1 lentele'!P474</f>
        <v>75744.289999999994</v>
      </c>
      <c r="L474" s="103">
        <f>'3 priedo 1 lentele'!Q474</f>
        <v>0</v>
      </c>
      <c r="M474" s="102">
        <f>'3 priedo 1 lentele'!R474</f>
        <v>13366.65</v>
      </c>
      <c r="N474" s="323">
        <v>89110.939999999988</v>
      </c>
      <c r="O474" s="326">
        <v>75744.289999999994</v>
      </c>
      <c r="P474" s="327">
        <v>0</v>
      </c>
      <c r="Q474" s="326">
        <v>13366.65</v>
      </c>
      <c r="R474" s="323"/>
      <c r="S474" s="326"/>
      <c r="T474" s="327"/>
      <c r="U474" s="326"/>
      <c r="V474" s="339"/>
    </row>
    <row r="475" spans="2:22" ht="36" x14ac:dyDescent="0.25">
      <c r="B475" s="183" t="str">
        <f>'3 priedo 1 lentele'!A475</f>
        <v>3.1.4.4.6</v>
      </c>
      <c r="C475" s="28" t="str">
        <f>'3 priedo 1 lentele'!B475</f>
        <v>R020019-380000-1001</v>
      </c>
      <c r="D475" s="28" t="str">
        <f>'3 priedo 1 lentele'!C475</f>
        <v>Kraštovaizdžio tvarkymas Kauno rajono savivaldybėje</v>
      </c>
      <c r="E475" s="28" t="str">
        <f>'3 priedo 1 lentele'!D475</f>
        <v>KauRSA</v>
      </c>
      <c r="F475" s="28">
        <f>'3 priedo 1 lentele'!I475</f>
        <v>0</v>
      </c>
      <c r="G475" s="28">
        <f>'3 priedo 1 lentele'!J475</f>
        <v>0</v>
      </c>
      <c r="H475" s="28">
        <f>'3 priedo 1 lentele'!K475</f>
        <v>0</v>
      </c>
      <c r="I475" s="28"/>
      <c r="J475" s="96">
        <f>'3 priedo 1 lentele'!O475</f>
        <v>125303.2</v>
      </c>
      <c r="K475" s="102">
        <f>'3 priedo 1 lentele'!P475</f>
        <v>106503.2</v>
      </c>
      <c r="L475" s="103">
        <f>'3 priedo 1 lentele'!Q475</f>
        <v>0</v>
      </c>
      <c r="M475" s="102">
        <f>'3 priedo 1 lentele'!R475</f>
        <v>18800</v>
      </c>
      <c r="N475" s="323"/>
      <c r="O475" s="326"/>
      <c r="P475" s="327"/>
      <c r="Q475" s="326"/>
      <c r="R475" s="323"/>
      <c r="S475" s="326"/>
      <c r="T475" s="327"/>
      <c r="U475" s="326"/>
      <c r="V475" s="339"/>
    </row>
    <row r="476" spans="2:22" ht="36" x14ac:dyDescent="0.25">
      <c r="B476" s="183" t="str">
        <f>'3 priedo 1 lentele'!A476</f>
        <v>3.1.4.4.7</v>
      </c>
      <c r="C476" s="28" t="str">
        <f>'3 priedo 1 lentele'!B476</f>
        <v>R020019-280000-1002</v>
      </c>
      <c r="D476" s="28" t="str">
        <f>'3 priedo 1 lentele'!C476</f>
        <v>Kraštovaizdžio ir ekologinės būklės gerinimas Prienų rajone</v>
      </c>
      <c r="E476" s="28" t="str">
        <f>'3 priedo 1 lentele'!D476</f>
        <v>PRSA</v>
      </c>
      <c r="F476" s="28">
        <f>'3 priedo 1 lentele'!I476</f>
        <v>0</v>
      </c>
      <c r="G476" s="28">
        <f>'3 priedo 1 lentele'!J476</f>
        <v>0</v>
      </c>
      <c r="H476" s="28">
        <f>'3 priedo 1 lentele'!K476</f>
        <v>0</v>
      </c>
      <c r="I476" s="28"/>
      <c r="J476" s="96">
        <f>'3 priedo 1 lentele'!O476</f>
        <v>76019.41</v>
      </c>
      <c r="K476" s="102">
        <f>'3 priedo 1 lentele'!P476</f>
        <v>64616.5</v>
      </c>
      <c r="L476" s="103">
        <f>'3 priedo 1 lentele'!Q476</f>
        <v>0</v>
      </c>
      <c r="M476" s="102">
        <f>'3 priedo 1 lentele'!R476</f>
        <v>11402.91</v>
      </c>
      <c r="N476" s="323"/>
      <c r="O476" s="326"/>
      <c r="P476" s="327"/>
      <c r="Q476" s="326"/>
      <c r="R476" s="323"/>
      <c r="S476" s="326"/>
      <c r="T476" s="327"/>
      <c r="U476" s="326"/>
      <c r="V476" s="339"/>
    </row>
    <row r="477" spans="2:22" ht="84" x14ac:dyDescent="0.25">
      <c r="B477" s="232" t="str">
        <f>'3 priedo 1 lentele'!A477</f>
        <v>3.2</v>
      </c>
      <c r="C477" s="223">
        <f>'3 priedo 1 lentele'!B477</f>
        <v>0</v>
      </c>
      <c r="D477" s="223" t="str">
        <f>'3 priedo 1 lentele'!C477</f>
        <v>Tikslas: Parengti regiono įvairių lygmenų teritorijų bei socialinės ekonominės plėtros planavimo dokumentus, diegti ir tobulinti planavimo sistemas</v>
      </c>
      <c r="E477" s="223">
        <f>'3 priedo 1 lentele'!D477</f>
        <v>0</v>
      </c>
      <c r="F477" s="223">
        <f>'3 priedo 1 lentele'!I477</f>
        <v>0</v>
      </c>
      <c r="G477" s="223">
        <f>'3 priedo 1 lentele'!J477</f>
        <v>0</v>
      </c>
      <c r="H477" s="223">
        <f>'3 priedo 1 lentele'!K477</f>
        <v>0</v>
      </c>
      <c r="I477" s="223"/>
      <c r="J477" s="226">
        <f>'3 priedo 1 lentele'!O477</f>
        <v>161074.41</v>
      </c>
      <c r="K477" s="226">
        <f>'3 priedo 1 lentele'!P477</f>
        <v>136913.23000000001</v>
      </c>
      <c r="L477" s="226">
        <f>'3 priedo 1 lentele'!Q477</f>
        <v>0</v>
      </c>
      <c r="M477" s="226">
        <f>'3 priedo 1 lentele'!R477</f>
        <v>24161.18</v>
      </c>
      <c r="N477" s="309">
        <f>N478+N486</f>
        <v>161380.16999999998</v>
      </c>
      <c r="O477" s="309">
        <f t="shared" ref="O477:V477" si="85">O478+O486</f>
        <v>137173.13</v>
      </c>
      <c r="P477" s="309">
        <f t="shared" si="85"/>
        <v>0</v>
      </c>
      <c r="Q477" s="309">
        <f t="shared" si="85"/>
        <v>24207.040000000001</v>
      </c>
      <c r="R477" s="309">
        <f t="shared" si="85"/>
        <v>22990</v>
      </c>
      <c r="S477" s="309">
        <f t="shared" si="85"/>
        <v>19541.490000000002</v>
      </c>
      <c r="T477" s="309">
        <f t="shared" si="85"/>
        <v>0</v>
      </c>
      <c r="U477" s="309">
        <f t="shared" si="85"/>
        <v>3448.51</v>
      </c>
      <c r="V477" s="309">
        <f t="shared" si="85"/>
        <v>0</v>
      </c>
    </row>
    <row r="478" spans="2:22" ht="156" x14ac:dyDescent="0.25">
      <c r="B478" s="212" t="str">
        <f>'3 priedo 1 lentele'!A478</f>
        <v>3.2.1</v>
      </c>
      <c r="C478" s="212">
        <f>'3 priedo 1 lentele'!B478</f>
        <v>0</v>
      </c>
      <c r="D478" s="212"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E478" s="212">
        <f>'3 priedo 1 lentele'!D478</f>
        <v>0</v>
      </c>
      <c r="F478" s="212">
        <f>'3 priedo 1 lentele'!I478</f>
        <v>0</v>
      </c>
      <c r="G478" s="212">
        <f>'3 priedo 1 lentele'!J478</f>
        <v>0</v>
      </c>
      <c r="H478" s="212">
        <f>'3 priedo 1 lentele'!K478</f>
        <v>0</v>
      </c>
      <c r="I478" s="212"/>
      <c r="J478" s="235">
        <f>'3 priedo 1 lentele'!O478</f>
        <v>161074.41</v>
      </c>
      <c r="K478" s="235">
        <f>'3 priedo 1 lentele'!P478</f>
        <v>136913.23000000001</v>
      </c>
      <c r="L478" s="235">
        <f>'3 priedo 1 lentele'!Q478</f>
        <v>0</v>
      </c>
      <c r="M478" s="235">
        <f>'3 priedo 1 lentele'!R478</f>
        <v>24161.18</v>
      </c>
      <c r="N478" s="311">
        <f>N479+N483+N484+N485</f>
        <v>161380.16999999998</v>
      </c>
      <c r="O478" s="311">
        <f t="shared" ref="O478:V478" si="86">O479+O483+O484+O485</f>
        <v>137173.13</v>
      </c>
      <c r="P478" s="311">
        <f t="shared" si="86"/>
        <v>0</v>
      </c>
      <c r="Q478" s="311">
        <f t="shared" si="86"/>
        <v>24207.040000000001</v>
      </c>
      <c r="R478" s="311">
        <f t="shared" si="86"/>
        <v>22990</v>
      </c>
      <c r="S478" s="311">
        <f t="shared" si="86"/>
        <v>19541.490000000002</v>
      </c>
      <c r="T478" s="311">
        <f t="shared" si="86"/>
        <v>0</v>
      </c>
      <c r="U478" s="311">
        <f t="shared" si="86"/>
        <v>3448.51</v>
      </c>
      <c r="V478" s="311">
        <f t="shared" si="86"/>
        <v>0</v>
      </c>
    </row>
    <row r="479" spans="2:22" ht="84" x14ac:dyDescent="0.25">
      <c r="B479" s="244" t="str">
        <f>'3 priedo 1 lentele'!A479</f>
        <v>3.2.1.1.</v>
      </c>
      <c r="C479" s="244">
        <f>'3 priedo 1 lentele'!B479</f>
        <v>0</v>
      </c>
      <c r="D479" s="244" t="str">
        <f>'3 priedo 1 lentele'!C479</f>
        <v>Priemonė: Kauno regiono savivaldybių teritorijų ir jų dalių (miestų ir miestelių) bendrųjų planų parengimas ir atnaujinimas</v>
      </c>
      <c r="E479" s="244">
        <f>'3 priedo 1 lentele'!D479</f>
        <v>0</v>
      </c>
      <c r="F479" s="244">
        <f>'3 priedo 1 lentele'!I479</f>
        <v>0</v>
      </c>
      <c r="G479" s="244">
        <f>'3 priedo 1 lentele'!J479</f>
        <v>0</v>
      </c>
      <c r="H479" s="244">
        <f>'3 priedo 1 lentele'!K479</f>
        <v>0</v>
      </c>
      <c r="I479" s="244"/>
      <c r="J479" s="249">
        <f>'3 priedo 1 lentele'!O479</f>
        <v>161074.41</v>
      </c>
      <c r="K479" s="249">
        <f>'3 priedo 1 lentele'!P479</f>
        <v>136913.23000000001</v>
      </c>
      <c r="L479" s="249">
        <f>'3 priedo 1 lentele'!Q479</f>
        <v>0</v>
      </c>
      <c r="M479" s="249">
        <f>'3 priedo 1 lentele'!R479</f>
        <v>24161.18</v>
      </c>
      <c r="N479" s="315">
        <f>SUM(N480:N482)</f>
        <v>161380.16999999998</v>
      </c>
      <c r="O479" s="315">
        <f t="shared" ref="O479:V479" si="87">SUM(O480:O482)</f>
        <v>137173.13</v>
      </c>
      <c r="P479" s="315">
        <f t="shared" si="87"/>
        <v>0</v>
      </c>
      <c r="Q479" s="315">
        <f t="shared" si="87"/>
        <v>24207.040000000001</v>
      </c>
      <c r="R479" s="315">
        <f t="shared" si="87"/>
        <v>22990</v>
      </c>
      <c r="S479" s="315">
        <f t="shared" si="87"/>
        <v>19541.490000000002</v>
      </c>
      <c r="T479" s="315">
        <f t="shared" si="87"/>
        <v>0</v>
      </c>
      <c r="U479" s="315">
        <f t="shared" si="87"/>
        <v>3448.51</v>
      </c>
      <c r="V479" s="315">
        <f t="shared" si="87"/>
        <v>0</v>
      </c>
    </row>
    <row r="480" spans="2:22" ht="72" x14ac:dyDescent="0.25">
      <c r="B480" s="23" t="str">
        <f>'3 priedo 1 lentele'!A480</f>
        <v>3.2.1.1.1</v>
      </c>
      <c r="C480" s="23" t="str">
        <f>'3 priedo 1 lentele'!B480</f>
        <v>R020019-500000-0009</v>
      </c>
      <c r="D480" s="23" t="str">
        <f>'3 priedo 1 lentele'!C480</f>
        <v>Kraštovaizdžio ir gamtinio karkaso sprendinių keitimas Birštono kurorto ir savivaldybės bendruosiuose planuose</v>
      </c>
      <c r="E480" s="23" t="str">
        <f>'3 priedo 1 lentele'!D480</f>
        <v>BSA</v>
      </c>
      <c r="F480" s="23">
        <f>'3 priedo 1 lentele'!I480</f>
        <v>0</v>
      </c>
      <c r="G480" s="23">
        <f>'3 priedo 1 lentele'!J480</f>
        <v>0</v>
      </c>
      <c r="H480" s="23">
        <f>'3 priedo 1 lentele'!K480</f>
        <v>0</v>
      </c>
      <c r="I480" s="23" t="s">
        <v>2074</v>
      </c>
      <c r="J480" s="104">
        <f>'3 priedo 1 lentele'!O480</f>
        <v>27123</v>
      </c>
      <c r="K480" s="104">
        <f>'3 priedo 1 lentele'!P480</f>
        <v>23054.55</v>
      </c>
      <c r="L480" s="104">
        <f>'3 priedo 1 lentele'!Q480</f>
        <v>0</v>
      </c>
      <c r="M480" s="104">
        <f>'3 priedo 1 lentele'!R480</f>
        <v>4068.45</v>
      </c>
      <c r="N480" s="328">
        <v>27123</v>
      </c>
      <c r="O480" s="328">
        <v>23054.55</v>
      </c>
      <c r="P480" s="328">
        <v>0</v>
      </c>
      <c r="Q480" s="328">
        <v>4068.45</v>
      </c>
      <c r="R480" s="328"/>
      <c r="S480" s="328"/>
      <c r="T480" s="328"/>
      <c r="U480" s="328"/>
      <c r="V480" s="316"/>
    </row>
    <row r="481" spans="2:22" ht="84" x14ac:dyDescent="0.25">
      <c r="B481" s="23" t="str">
        <f>'3 priedo 1 lentele'!A481</f>
        <v>3.2.1.1.2</v>
      </c>
      <c r="C481" s="23" t="str">
        <f>'3 priedo 1 lentele'!B481</f>
        <v>R020019-500000-0010</v>
      </c>
      <c r="D481" s="23" t="str">
        <f>'3 priedo 1 lentele'!C481</f>
        <v>Prienų rajono savivaldybės teritorijos ir Prienų miesto bendrųjų planų koregavimas kraštovaizdžio ir gamtinio karkaso formavimo aspektais</v>
      </c>
      <c r="E481" s="23" t="str">
        <f>'3 priedo 1 lentele'!D481</f>
        <v>PRSA</v>
      </c>
      <c r="F481" s="23">
        <f>'3 priedo 1 lentele'!I481</f>
        <v>0</v>
      </c>
      <c r="G481" s="23">
        <f>'3 priedo 1 lentele'!J481</f>
        <v>0</v>
      </c>
      <c r="H481" s="23">
        <f>'3 priedo 1 lentele'!K481</f>
        <v>0</v>
      </c>
      <c r="I481" s="23" t="s">
        <v>2073</v>
      </c>
      <c r="J481" s="104">
        <f>'3 priedo 1 lentele'!O481</f>
        <v>22990</v>
      </c>
      <c r="K481" s="104">
        <f>'3 priedo 1 lentele'!P481</f>
        <v>19541.490000000002</v>
      </c>
      <c r="L481" s="104">
        <f>'3 priedo 1 lentele'!Q481</f>
        <v>0</v>
      </c>
      <c r="M481" s="104">
        <f>'3 priedo 1 lentele'!R481</f>
        <v>3448.51</v>
      </c>
      <c r="N481" s="328">
        <f>O481+P481+Q481</f>
        <v>23295.759999999998</v>
      </c>
      <c r="O481" s="328">
        <v>19801.39</v>
      </c>
      <c r="P481" s="328">
        <v>0</v>
      </c>
      <c r="Q481" s="328">
        <v>3494.37</v>
      </c>
      <c r="R481" s="328">
        <f>S481+T481+U481</f>
        <v>22990</v>
      </c>
      <c r="S481" s="328">
        <v>19541.490000000002</v>
      </c>
      <c r="T481" s="328">
        <v>0</v>
      </c>
      <c r="U481" s="328">
        <v>3448.51</v>
      </c>
      <c r="V481" s="316"/>
    </row>
    <row r="482" spans="2:22" ht="84" x14ac:dyDescent="0.25">
      <c r="B482" s="23" t="str">
        <f>'3 priedo 1 lentele'!A482</f>
        <v>3.2.1.1.3</v>
      </c>
      <c r="C482" s="23" t="str">
        <f>'3 priedo 1 lentele'!B482</f>
        <v>R020019-500000-0011</v>
      </c>
      <c r="D482" s="23" t="str">
        <f>'3 priedo 1 lentele'!C482</f>
        <v>Kraštovaizdžio ir gamtinio karkaso sprendinių koregavimas arba keitimas Kaišiadorių rajono savivaldybės ir jos dalių bendruosiuose planuose</v>
      </c>
      <c r="E482" s="23" t="str">
        <f>'3 priedo 1 lentele'!D482</f>
        <v>KaiRSA</v>
      </c>
      <c r="F482" s="23">
        <f>'3 priedo 1 lentele'!I482</f>
        <v>0</v>
      </c>
      <c r="G482" s="23">
        <f>'3 priedo 1 lentele'!J482</f>
        <v>0</v>
      </c>
      <c r="H482" s="23">
        <f>'3 priedo 1 lentele'!K482</f>
        <v>0</v>
      </c>
      <c r="I482" s="23" t="s">
        <v>2074</v>
      </c>
      <c r="J482" s="104">
        <f>'3 priedo 1 lentele'!O482</f>
        <v>110961.41</v>
      </c>
      <c r="K482" s="104">
        <f>'3 priedo 1 lentele'!P482</f>
        <v>94317.19</v>
      </c>
      <c r="L482" s="104">
        <f>'3 priedo 1 lentele'!Q482</f>
        <v>0</v>
      </c>
      <c r="M482" s="104">
        <f>'3 priedo 1 lentele'!R482</f>
        <v>16644.22</v>
      </c>
      <c r="N482" s="328">
        <v>110961.41</v>
      </c>
      <c r="O482" s="328">
        <v>94317.19</v>
      </c>
      <c r="P482" s="328">
        <v>0</v>
      </c>
      <c r="Q482" s="328">
        <v>16644.22</v>
      </c>
      <c r="R482" s="328"/>
      <c r="S482" s="328"/>
      <c r="T482" s="328"/>
      <c r="U482" s="328"/>
      <c r="V482" s="316"/>
    </row>
    <row r="483" spans="2:22" ht="84" x14ac:dyDescent="0.25">
      <c r="B483" s="244" t="str">
        <f>'3 priedo 1 lentele'!A483</f>
        <v>3.2.1.2.</v>
      </c>
      <c r="C483" s="244">
        <f>'3 priedo 1 lentele'!B483</f>
        <v>0</v>
      </c>
      <c r="D483" s="244" t="str">
        <f>'3 priedo 1 lentele'!C483</f>
        <v>Priemonė: Kauno regiono savivaldybių teritorijų i ir jų dalių (miestų ir miestelių) išvystymo specialiųjų ir detaliųjų planų parengimas</v>
      </c>
      <c r="E483" s="244">
        <f>'3 priedo 1 lentele'!D483</f>
        <v>0</v>
      </c>
      <c r="F483" s="244">
        <f>'3 priedo 1 lentele'!I483</f>
        <v>0</v>
      </c>
      <c r="G483" s="244">
        <f>'3 priedo 1 lentele'!J483</f>
        <v>0</v>
      </c>
      <c r="H483" s="244">
        <f>'3 priedo 1 lentele'!K483</f>
        <v>0</v>
      </c>
      <c r="I483" s="244"/>
      <c r="J483" s="257">
        <f>'3 priedo 1 lentele'!O483</f>
        <v>0</v>
      </c>
      <c r="K483" s="257">
        <f>'3 priedo 1 lentele'!P483</f>
        <v>0</v>
      </c>
      <c r="L483" s="257">
        <f>'3 priedo 1 lentele'!Q483</f>
        <v>0</v>
      </c>
      <c r="M483" s="257">
        <f>'3 priedo 1 lentele'!R483</f>
        <v>0</v>
      </c>
      <c r="N483" s="376"/>
      <c r="O483" s="376"/>
      <c r="P483" s="376"/>
      <c r="Q483" s="376"/>
      <c r="R483" s="376"/>
      <c r="S483" s="376"/>
      <c r="T483" s="376"/>
      <c r="U483" s="376"/>
      <c r="V483" s="321"/>
    </row>
    <row r="484" spans="2:22" ht="36" x14ac:dyDescent="0.25">
      <c r="B484" s="244" t="str">
        <f>'3 priedo 1 lentele'!A484</f>
        <v>3.2.1.3.</v>
      </c>
      <c r="C484" s="244">
        <f>'3 priedo 1 lentele'!B484</f>
        <v>0</v>
      </c>
      <c r="D484" s="244" t="str">
        <f>'3 priedo 1 lentele'!C484</f>
        <v>Priemonė: Kauno apskrities bendrojo plano atnaujinimas</v>
      </c>
      <c r="E484" s="244">
        <f>'3 priedo 1 lentele'!D484</f>
        <v>0</v>
      </c>
      <c r="F484" s="244">
        <f>'3 priedo 1 lentele'!I484</f>
        <v>0</v>
      </c>
      <c r="G484" s="244">
        <f>'3 priedo 1 lentele'!J484</f>
        <v>0</v>
      </c>
      <c r="H484" s="244">
        <f>'3 priedo 1 lentele'!K484</f>
        <v>0</v>
      </c>
      <c r="I484" s="244"/>
      <c r="J484" s="257">
        <f>'3 priedo 1 lentele'!O484</f>
        <v>0</v>
      </c>
      <c r="K484" s="257">
        <f>'3 priedo 1 lentele'!P484</f>
        <v>0</v>
      </c>
      <c r="L484" s="257">
        <f>'3 priedo 1 lentele'!Q484</f>
        <v>0</v>
      </c>
      <c r="M484" s="257">
        <f>'3 priedo 1 lentele'!R484</f>
        <v>0</v>
      </c>
      <c r="N484" s="376"/>
      <c r="O484" s="376"/>
      <c r="P484" s="376"/>
      <c r="Q484" s="376"/>
      <c r="R484" s="376"/>
      <c r="S484" s="376"/>
      <c r="T484" s="376"/>
      <c r="U484" s="376"/>
      <c r="V484" s="321"/>
    </row>
    <row r="485" spans="2:22" ht="84" x14ac:dyDescent="0.25">
      <c r="B485" s="244" t="str">
        <f>'3 priedo 1 lentele'!A485</f>
        <v>3.2.1.4.</v>
      </c>
      <c r="C485" s="244">
        <f>'3 priedo 1 lentele'!B485</f>
        <v>0</v>
      </c>
      <c r="D485" s="244" t="str">
        <f>'3 priedo 1 lentele'!C485</f>
        <v xml:space="preserve">Priemonė: Kauno regiono savivaldybių strateginių plėtros, veiklos planų ir sektorinių tyrimų dokumentų parengimas ir atnaujinimas </v>
      </c>
      <c r="E485" s="244">
        <f>'3 priedo 1 lentele'!D485</f>
        <v>0</v>
      </c>
      <c r="F485" s="244">
        <f>'3 priedo 1 lentele'!I485</f>
        <v>0</v>
      </c>
      <c r="G485" s="244">
        <f>'3 priedo 1 lentele'!J485</f>
        <v>0</v>
      </c>
      <c r="H485" s="244">
        <f>'3 priedo 1 lentele'!K485</f>
        <v>0</v>
      </c>
      <c r="I485" s="244"/>
      <c r="J485" s="249">
        <f>'3 priedo 1 lentele'!O485</f>
        <v>0</v>
      </c>
      <c r="K485" s="249">
        <f>'3 priedo 1 lentele'!P485</f>
        <v>0</v>
      </c>
      <c r="L485" s="249">
        <f>'3 priedo 1 lentele'!Q485</f>
        <v>0</v>
      </c>
      <c r="M485" s="249">
        <f>'3 priedo 1 lentele'!R485</f>
        <v>0</v>
      </c>
      <c r="N485" s="315"/>
      <c r="O485" s="315"/>
      <c r="P485" s="315"/>
      <c r="Q485" s="315"/>
      <c r="R485" s="315"/>
      <c r="S485" s="315"/>
      <c r="T485" s="315"/>
      <c r="U485" s="315"/>
      <c r="V485" s="321"/>
    </row>
    <row r="486" spans="2:22" ht="60" x14ac:dyDescent="0.25">
      <c r="B486" s="212" t="str">
        <f>'3 priedo 1 lentele'!A486</f>
        <v>3.2.2</v>
      </c>
      <c r="C486" s="212">
        <f>'3 priedo 1 lentele'!B486</f>
        <v>0</v>
      </c>
      <c r="D486" s="212" t="str">
        <f>'3 priedo 1 lentele'!C486</f>
        <v>Uždavinys: Diegti ir tobulinti sistemas, susijusias su viešojo administravimo efektyvumu</v>
      </c>
      <c r="E486" s="212">
        <f>'3 priedo 1 lentele'!D486</f>
        <v>0</v>
      </c>
      <c r="F486" s="212">
        <f>'3 priedo 1 lentele'!I486</f>
        <v>0</v>
      </c>
      <c r="G486" s="212">
        <f>'3 priedo 1 lentele'!J486</f>
        <v>0</v>
      </c>
      <c r="H486" s="212">
        <f>'3 priedo 1 lentele'!K486</f>
        <v>0</v>
      </c>
      <c r="I486" s="212"/>
      <c r="J486" s="235">
        <f>'3 priedo 1 lentele'!O486</f>
        <v>0</v>
      </c>
      <c r="K486" s="235">
        <f>'3 priedo 1 lentele'!P486</f>
        <v>0</v>
      </c>
      <c r="L486" s="235">
        <f>'3 priedo 1 lentele'!Q486</f>
        <v>0</v>
      </c>
      <c r="M486" s="235">
        <f>'3 priedo 1 lentele'!R486</f>
        <v>0</v>
      </c>
      <c r="N486" s="311">
        <f>SUM(N487:N488)</f>
        <v>0</v>
      </c>
      <c r="O486" s="311">
        <f t="shared" ref="O486:V486" si="88">SUM(O487:O488)</f>
        <v>0</v>
      </c>
      <c r="P486" s="311">
        <f t="shared" si="88"/>
        <v>0</v>
      </c>
      <c r="Q486" s="311">
        <f t="shared" si="88"/>
        <v>0</v>
      </c>
      <c r="R486" s="311">
        <f t="shared" si="88"/>
        <v>0</v>
      </c>
      <c r="S486" s="311">
        <f t="shared" si="88"/>
        <v>0</v>
      </c>
      <c r="T486" s="311">
        <f t="shared" si="88"/>
        <v>0</v>
      </c>
      <c r="U486" s="311">
        <f t="shared" si="88"/>
        <v>0</v>
      </c>
      <c r="V486" s="311">
        <f t="shared" si="88"/>
        <v>0</v>
      </c>
    </row>
    <row r="487" spans="2:22" ht="108" x14ac:dyDescent="0.25">
      <c r="B487" s="244" t="str">
        <f>'3 priedo 1 lentele'!A487</f>
        <v>3.2.2.1.</v>
      </c>
      <c r="C487" s="244">
        <f>'3 priedo 1 lentele'!B487</f>
        <v>0</v>
      </c>
      <c r="D487" s="244" t="str">
        <f>'3 priedo 1 lentele'!C487</f>
        <v xml:space="preserve">Priemonė: Veiklos valdymo, finansų apskaitos, viešųjų paslaugų kokybės ir strateginio planavimo sistemos optimizavimas ir modernizavimas Kauno regiono savivaldybėse </v>
      </c>
      <c r="E487" s="244">
        <f>'3 priedo 1 lentele'!D487</f>
        <v>0</v>
      </c>
      <c r="F487" s="244">
        <f>'3 priedo 1 lentele'!I487</f>
        <v>0</v>
      </c>
      <c r="G487" s="244">
        <f>'3 priedo 1 lentele'!J487</f>
        <v>0</v>
      </c>
      <c r="H487" s="244">
        <f>'3 priedo 1 lentele'!K487</f>
        <v>0</v>
      </c>
      <c r="I487" s="244"/>
      <c r="J487" s="257">
        <f>'3 priedo 1 lentele'!O487</f>
        <v>0</v>
      </c>
      <c r="K487" s="257">
        <f>'3 priedo 1 lentele'!P487</f>
        <v>0</v>
      </c>
      <c r="L487" s="257">
        <f>'3 priedo 1 lentele'!Q487</f>
        <v>0</v>
      </c>
      <c r="M487" s="257">
        <f>'3 priedo 1 lentele'!R487</f>
        <v>0</v>
      </c>
      <c r="N487" s="376"/>
      <c r="O487" s="376"/>
      <c r="P487" s="376"/>
      <c r="Q487" s="376"/>
      <c r="R487" s="376"/>
      <c r="S487" s="376"/>
      <c r="T487" s="376"/>
      <c r="U487" s="376"/>
      <c r="V487" s="321"/>
    </row>
    <row r="488" spans="2:22" ht="36" x14ac:dyDescent="0.25">
      <c r="B488" s="244" t="str">
        <f>'3 priedo 1 lentele'!A488</f>
        <v>3.2.2.2.</v>
      </c>
      <c r="C488" s="244">
        <f>'3 priedo 1 lentele'!B488</f>
        <v>0</v>
      </c>
      <c r="D488" s="244" t="str">
        <f>'3 priedo 1 lentele'!C488</f>
        <v xml:space="preserve">Priemonė: Nuotolinio darbo sistemos įdiegimas </v>
      </c>
      <c r="E488" s="244">
        <f>'3 priedo 1 lentele'!D488</f>
        <v>0</v>
      </c>
      <c r="F488" s="244">
        <f>'3 priedo 1 lentele'!I488</f>
        <v>0</v>
      </c>
      <c r="G488" s="244">
        <f>'3 priedo 1 lentele'!J488</f>
        <v>0</v>
      </c>
      <c r="H488" s="244">
        <f>'3 priedo 1 lentele'!K488</f>
        <v>0</v>
      </c>
      <c r="I488" s="244"/>
      <c r="J488" s="257">
        <f>'3 priedo 1 lentele'!O488</f>
        <v>0</v>
      </c>
      <c r="K488" s="257">
        <f>'3 priedo 1 lentele'!P488</f>
        <v>0</v>
      </c>
      <c r="L488" s="257">
        <f>'3 priedo 1 lentele'!Q488</f>
        <v>0</v>
      </c>
      <c r="M488" s="257">
        <f>'3 priedo 1 lentele'!R488</f>
        <v>0</v>
      </c>
      <c r="N488" s="376"/>
      <c r="O488" s="376"/>
      <c r="P488" s="376"/>
      <c r="Q488" s="376"/>
      <c r="R488" s="376"/>
      <c r="S488" s="376"/>
      <c r="T488" s="376"/>
      <c r="U488" s="376"/>
      <c r="V488" s="321"/>
    </row>
    <row r="489" spans="2:22" x14ac:dyDescent="0.25">
      <c r="B489" s="305"/>
      <c r="C489" s="337"/>
      <c r="D489" s="305"/>
      <c r="E489" s="337"/>
      <c r="F489" s="337"/>
      <c r="G489" s="337"/>
      <c r="H489" s="337"/>
      <c r="I489" s="306" t="s">
        <v>183</v>
      </c>
      <c r="J489" s="295">
        <f>'3 priedo 1 lentele'!O489</f>
        <v>389041016.97000003</v>
      </c>
      <c r="K489" s="295">
        <f>'3 priedo 1 lentele'!P489</f>
        <v>232362479.16999999</v>
      </c>
      <c r="L489" s="295">
        <f>'3 priedo 1 lentele'!Q489</f>
        <v>25075273.200000003</v>
      </c>
      <c r="M489" s="295">
        <f>'3 priedo 1 lentele'!R489</f>
        <v>131603267.60000002</v>
      </c>
      <c r="N489" s="307" t="e">
        <f t="shared" ref="N489:V489" si="89">N10+N152+N410</f>
        <v>#REF!</v>
      </c>
      <c r="O489" s="307" t="e">
        <f t="shared" si="89"/>
        <v>#REF!</v>
      </c>
      <c r="P489" s="307" t="e">
        <f t="shared" si="89"/>
        <v>#REF!</v>
      </c>
      <c r="Q489" s="307" t="e">
        <f t="shared" si="89"/>
        <v>#REF!</v>
      </c>
      <c r="R489" s="307" t="e">
        <f t="shared" si="89"/>
        <v>#REF!</v>
      </c>
      <c r="S489" s="307" t="e">
        <f t="shared" si="89"/>
        <v>#REF!</v>
      </c>
      <c r="T489" s="307" t="e">
        <f t="shared" si="89"/>
        <v>#REF!</v>
      </c>
      <c r="U489" s="307" t="e">
        <f t="shared" si="89"/>
        <v>#REF!</v>
      </c>
      <c r="V489" s="307" t="e">
        <f t="shared" si="89"/>
        <v>#REF!</v>
      </c>
    </row>
    <row r="490" spans="2:22" x14ac:dyDescent="0.25">
      <c r="B490" s="382" t="s">
        <v>1883</v>
      </c>
    </row>
    <row r="491" spans="2:22" x14ac:dyDescent="0.25">
      <c r="B491" s="383" t="s">
        <v>1884</v>
      </c>
    </row>
  </sheetData>
  <autoFilter ref="B9:V491"/>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0"/>
  <sheetViews>
    <sheetView topLeftCell="A472" workbookViewId="0">
      <selection activeCell="AH474" sqref="AH474:AJ476"/>
    </sheetView>
  </sheetViews>
  <sheetFormatPr defaultRowHeight="15" x14ac:dyDescent="0.25"/>
  <cols>
    <col min="1" max="1" width="4.42578125" style="301" customWidth="1"/>
    <col min="2" max="2" width="8.140625" style="301" customWidth="1"/>
    <col min="3" max="3" width="9.140625" style="301"/>
    <col min="4" max="4" width="22.7109375" style="301" customWidth="1"/>
    <col min="5" max="7" width="4.28515625" style="301" customWidth="1"/>
    <col min="8" max="8" width="11.7109375" style="301" customWidth="1"/>
    <col min="9" max="9" width="10.140625" style="301" customWidth="1"/>
    <col min="10" max="12" width="11.85546875" style="301" customWidth="1"/>
    <col min="13" max="13" width="11.28515625" style="301" customWidth="1"/>
    <col min="14" max="14" width="9.140625" style="301"/>
    <col min="15" max="15" width="11.5703125" style="301" customWidth="1"/>
    <col min="16" max="16" width="11.85546875" style="301" customWidth="1"/>
    <col min="17" max="17" width="11.5703125" style="301" customWidth="1"/>
    <col min="18" max="18" width="12.7109375" style="301" customWidth="1"/>
    <col min="19" max="19" width="9.140625" style="301"/>
    <col min="20" max="20" width="11.5703125" style="301" customWidth="1"/>
    <col min="21" max="21" width="11.85546875" style="301" customWidth="1"/>
    <col min="22" max="22" width="11.5703125" style="301" customWidth="1"/>
    <col min="23" max="23" width="12.5703125" style="301" customWidth="1"/>
    <col min="24" max="24" width="9.140625" style="301"/>
    <col min="25" max="25" width="12.140625" style="301" customWidth="1"/>
    <col min="26" max="26" width="11.85546875" style="301" customWidth="1"/>
    <col min="27" max="27" width="12.140625" style="301" customWidth="1"/>
    <col min="28" max="28" width="12.28515625" style="301" customWidth="1"/>
    <col min="29" max="29" width="9.140625" style="301"/>
    <col min="30" max="30" width="11.42578125" style="301" customWidth="1"/>
    <col min="31" max="31" width="11.85546875" style="301" customWidth="1"/>
    <col min="32" max="32" width="11.42578125" style="301" customWidth="1"/>
    <col min="33" max="33" width="11.5703125" style="301" customWidth="1"/>
    <col min="34" max="34" width="9.140625" style="301"/>
    <col min="35" max="35" width="11.7109375" style="301" customWidth="1"/>
    <col min="36" max="36" width="11.85546875" style="301" customWidth="1"/>
    <col min="37" max="37" width="11.7109375" style="301" customWidth="1"/>
    <col min="38" max="38" width="11.28515625" style="301" customWidth="1"/>
    <col min="39" max="16384" width="9.140625" style="301"/>
  </cols>
  <sheetData>
    <row r="1" spans="2:38" ht="15.75" customHeight="1" x14ac:dyDescent="0.25">
      <c r="AD1" s="384"/>
      <c r="AF1" s="384"/>
      <c r="AG1" s="384"/>
      <c r="AH1" s="384" t="s">
        <v>1611</v>
      </c>
      <c r="AL1" s="384"/>
    </row>
    <row r="2" spans="2:38" ht="15.75" x14ac:dyDescent="0.25">
      <c r="AD2" s="385"/>
      <c r="AF2" s="385"/>
      <c r="AG2" s="385"/>
      <c r="AH2" s="385" t="s">
        <v>262</v>
      </c>
      <c r="AL2" s="385"/>
    </row>
    <row r="3" spans="2:38" ht="15.75" x14ac:dyDescent="0.25">
      <c r="AD3" s="385"/>
      <c r="AF3" s="385"/>
      <c r="AG3" s="385"/>
      <c r="AH3" s="385" t="s">
        <v>1868</v>
      </c>
      <c r="AL3" s="385"/>
    </row>
    <row r="4" spans="2:38" ht="15.75" x14ac:dyDescent="0.25">
      <c r="AD4" s="385"/>
      <c r="AF4" s="385"/>
      <c r="AG4" s="385"/>
      <c r="AH4" s="385"/>
      <c r="AL4" s="385"/>
    </row>
    <row r="5" spans="2:38" ht="15.75" x14ac:dyDescent="0.25">
      <c r="AD5" s="385"/>
      <c r="AF5" s="385"/>
      <c r="AG5" s="385"/>
      <c r="AH5" s="385"/>
      <c r="AL5" s="385"/>
    </row>
    <row r="6" spans="2:38" ht="15.75" x14ac:dyDescent="0.25">
      <c r="B6" s="386" t="s">
        <v>1869</v>
      </c>
      <c r="AD6" s="385"/>
      <c r="AF6" s="385"/>
      <c r="AG6" s="385"/>
      <c r="AL6" s="385"/>
    </row>
    <row r="7" spans="2:38" ht="15.75" customHeight="1" x14ac:dyDescent="0.25">
      <c r="B7" s="386" t="s">
        <v>1885</v>
      </c>
      <c r="C7" s="303"/>
    </row>
    <row r="8" spans="2:38" ht="15" customHeight="1" thickBot="1" x14ac:dyDescent="0.3">
      <c r="B8" s="562" t="s">
        <v>1871</v>
      </c>
      <c r="C8" s="577" t="s">
        <v>1886</v>
      </c>
      <c r="D8" s="577" t="s">
        <v>1579</v>
      </c>
      <c r="E8" s="577" t="s">
        <v>578</v>
      </c>
      <c r="F8" s="577" t="s">
        <v>1583</v>
      </c>
      <c r="G8" s="577" t="s">
        <v>1584</v>
      </c>
      <c r="H8" s="577" t="s">
        <v>1887</v>
      </c>
      <c r="I8" s="574" t="s">
        <v>1888</v>
      </c>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6"/>
    </row>
    <row r="9" spans="2:38" ht="59.25" customHeight="1" x14ac:dyDescent="0.25">
      <c r="B9" s="564"/>
      <c r="C9" s="578"/>
      <c r="D9" s="578"/>
      <c r="E9" s="573"/>
      <c r="F9" s="573"/>
      <c r="G9" s="578"/>
      <c r="H9" s="579"/>
      <c r="I9" s="387" t="s">
        <v>1889</v>
      </c>
      <c r="J9" s="388" t="s">
        <v>1614</v>
      </c>
      <c r="K9" s="389" t="s">
        <v>1890</v>
      </c>
      <c r="L9" s="389" t="s">
        <v>1891</v>
      </c>
      <c r="M9" s="390" t="s">
        <v>1892</v>
      </c>
      <c r="N9" s="387" t="s">
        <v>1893</v>
      </c>
      <c r="O9" s="388" t="s">
        <v>1616</v>
      </c>
      <c r="P9" s="389" t="s">
        <v>1894</v>
      </c>
      <c r="Q9" s="389" t="s">
        <v>1895</v>
      </c>
      <c r="R9" s="390" t="s">
        <v>1896</v>
      </c>
      <c r="S9" s="387" t="s">
        <v>1897</v>
      </c>
      <c r="T9" s="388" t="s">
        <v>1618</v>
      </c>
      <c r="U9" s="389" t="s">
        <v>1898</v>
      </c>
      <c r="V9" s="389" t="s">
        <v>1899</v>
      </c>
      <c r="W9" s="390" t="s">
        <v>1900</v>
      </c>
      <c r="X9" s="387" t="s">
        <v>1901</v>
      </c>
      <c r="Y9" s="388" t="s">
        <v>1620</v>
      </c>
      <c r="Z9" s="389" t="s">
        <v>1902</v>
      </c>
      <c r="AA9" s="389" t="s">
        <v>1903</v>
      </c>
      <c r="AB9" s="390" t="s">
        <v>1904</v>
      </c>
      <c r="AC9" s="387" t="s">
        <v>1905</v>
      </c>
      <c r="AD9" s="388" t="s">
        <v>1622</v>
      </c>
      <c r="AE9" s="389" t="s">
        <v>1906</v>
      </c>
      <c r="AF9" s="389" t="s">
        <v>1907</v>
      </c>
      <c r="AG9" s="390" t="s">
        <v>1908</v>
      </c>
      <c r="AH9" s="387" t="s">
        <v>1909</v>
      </c>
      <c r="AI9" s="388" t="s">
        <v>1625</v>
      </c>
      <c r="AJ9" s="389" t="s">
        <v>1910</v>
      </c>
      <c r="AK9" s="389" t="s">
        <v>1911</v>
      </c>
      <c r="AL9" s="390" t="s">
        <v>1912</v>
      </c>
    </row>
    <row r="10" spans="2:38" ht="24" x14ac:dyDescent="0.25">
      <c r="B10" s="217" t="str">
        <f>'3 priedo 1 lentele'!A10</f>
        <v>1.</v>
      </c>
      <c r="C10" s="218">
        <f>'3 priedo 1 lentele'!B10</f>
        <v>0</v>
      </c>
      <c r="D10" s="217" t="str">
        <f>'3 priedo 1 lentele'!C10</f>
        <v>PRIORITETAS:                  PAŽANGI EKONOMIKA</v>
      </c>
      <c r="E10" s="219">
        <f>'3 priedo 1 lentele'!I10</f>
        <v>0</v>
      </c>
      <c r="F10" s="219">
        <f>'3 priedo 1 lentele'!J10</f>
        <v>0</v>
      </c>
      <c r="G10" s="219">
        <f>'3 priedo 1 lentele'!K10</f>
        <v>0</v>
      </c>
      <c r="H10" s="306"/>
      <c r="I10" s="258">
        <f>'3 priedo 2 lentele'!D10</f>
        <v>0</v>
      </c>
      <c r="J10" s="258">
        <f>'3 priedo 2 lentele'!E10</f>
        <v>0</v>
      </c>
      <c r="K10" s="259">
        <f>'3 priedo 2 lentele'!F10</f>
        <v>0</v>
      </c>
      <c r="L10" s="426"/>
      <c r="M10" s="306"/>
      <c r="N10" s="258">
        <f>'3 priedo 2 lentele'!G10</f>
        <v>0</v>
      </c>
      <c r="O10" s="258">
        <f>'3 priedo 2 lentele'!H10</f>
        <v>0</v>
      </c>
      <c r="P10" s="259">
        <f>'3 priedo 2 lentele'!I10</f>
        <v>0</v>
      </c>
      <c r="Q10" s="443"/>
      <c r="R10" s="306"/>
      <c r="S10" s="258">
        <f>'3 priedo 2 lentele'!J10</f>
        <v>0</v>
      </c>
      <c r="T10" s="258">
        <f>'3 priedo 2 lentele'!K10</f>
        <v>0</v>
      </c>
      <c r="U10" s="259">
        <f>'3 priedo 2 lentele'!L10</f>
        <v>0</v>
      </c>
      <c r="V10" s="443"/>
      <c r="W10" s="306"/>
      <c r="X10" s="258">
        <f>'3 priedo 2 lentele'!M10</f>
        <v>0</v>
      </c>
      <c r="Y10" s="258">
        <f>'3 priedo 2 lentele'!N10</f>
        <v>0</v>
      </c>
      <c r="Z10" s="259">
        <f>'3 priedo 2 lentele'!O10</f>
        <v>0</v>
      </c>
      <c r="AA10" s="468"/>
      <c r="AB10" s="306"/>
      <c r="AC10" s="258">
        <f>'3 priedo 2 lentele'!P10</f>
        <v>0</v>
      </c>
      <c r="AD10" s="258">
        <f>'3 priedo 2 lentele'!Q10</f>
        <v>0</v>
      </c>
      <c r="AE10" s="259">
        <f>'3 priedo 2 lentele'!R10</f>
        <v>0</v>
      </c>
      <c r="AF10" s="468"/>
      <c r="AG10" s="306"/>
      <c r="AH10" s="258">
        <f>'3 priedo 2 lentele'!S10</f>
        <v>0</v>
      </c>
      <c r="AI10" s="258">
        <f>'3 priedo 2 lentele'!T10</f>
        <v>0</v>
      </c>
      <c r="AJ10" s="259">
        <f>'3 priedo 2 lentele'!U10</f>
        <v>0</v>
      </c>
      <c r="AK10" s="306"/>
      <c r="AL10" s="306"/>
    </row>
    <row r="11" spans="2:38" ht="60" x14ac:dyDescent="0.25">
      <c r="B11" s="223" t="str">
        <f>'3 priedo 1 lentele'!A11</f>
        <v>1.1</v>
      </c>
      <c r="C11" s="224">
        <f>'3 priedo 1 lentele'!B11</f>
        <v>0</v>
      </c>
      <c r="D11" s="223" t="str">
        <f>'3 priedo 1 lentele'!C11</f>
        <v xml:space="preserve">Tikslas: Plėtoti Kauno regioną kaip mokslo ir verlo partneryste pagrįstą aukštos pridėtinės vertės pramonės kraštą </v>
      </c>
      <c r="E11" s="224">
        <f>'3 priedo 1 lentele'!I11</f>
        <v>0</v>
      </c>
      <c r="F11" s="224">
        <f>'3 priedo 1 lentele'!J11</f>
        <v>0</v>
      </c>
      <c r="G11" s="224">
        <f>'3 priedo 1 lentele'!K11</f>
        <v>0</v>
      </c>
      <c r="H11" s="308"/>
      <c r="I11" s="74">
        <f>'3 priedo 2 lentele'!D11</f>
        <v>0</v>
      </c>
      <c r="J11" s="74">
        <f>'3 priedo 2 lentele'!E11</f>
        <v>0</v>
      </c>
      <c r="K11" s="143">
        <f>'3 priedo 2 lentele'!F11</f>
        <v>0</v>
      </c>
      <c r="L11" s="427"/>
      <c r="M11" s="308"/>
      <c r="N11" s="74">
        <f>'3 priedo 2 lentele'!G11</f>
        <v>0</v>
      </c>
      <c r="O11" s="74">
        <f>'3 priedo 2 lentele'!H11</f>
        <v>0</v>
      </c>
      <c r="P11" s="143">
        <f>'3 priedo 2 lentele'!I11</f>
        <v>0</v>
      </c>
      <c r="Q11" s="444"/>
      <c r="R11" s="308"/>
      <c r="S11" s="74">
        <f>'3 priedo 2 lentele'!J11</f>
        <v>0</v>
      </c>
      <c r="T11" s="74">
        <f>'3 priedo 2 lentele'!K11</f>
        <v>0</v>
      </c>
      <c r="U11" s="143">
        <f>'3 priedo 2 lentele'!L11</f>
        <v>0</v>
      </c>
      <c r="V11" s="444"/>
      <c r="W11" s="308"/>
      <c r="X11" s="74">
        <f>'3 priedo 2 lentele'!M11</f>
        <v>0</v>
      </c>
      <c r="Y11" s="74">
        <f>'3 priedo 2 lentele'!N11</f>
        <v>0</v>
      </c>
      <c r="Z11" s="143">
        <f>'3 priedo 2 lentele'!O11</f>
        <v>0</v>
      </c>
      <c r="AA11" s="469"/>
      <c r="AB11" s="308"/>
      <c r="AC11" s="74">
        <f>'3 priedo 2 lentele'!P11</f>
        <v>0</v>
      </c>
      <c r="AD11" s="74">
        <f>'3 priedo 2 lentele'!Q11</f>
        <v>0</v>
      </c>
      <c r="AE11" s="143">
        <f>'3 priedo 2 lentele'!R11</f>
        <v>0</v>
      </c>
      <c r="AF11" s="469"/>
      <c r="AG11" s="308"/>
      <c r="AH11" s="74">
        <f>'3 priedo 2 lentele'!S11</f>
        <v>0</v>
      </c>
      <c r="AI11" s="74">
        <f>'3 priedo 2 lentele'!T11</f>
        <v>0</v>
      </c>
      <c r="AJ11" s="143">
        <f>'3 priedo 2 lentele'!U11</f>
        <v>0</v>
      </c>
      <c r="AK11" s="308"/>
      <c r="AL11" s="308"/>
    </row>
    <row r="12" spans="2:38" ht="72" x14ac:dyDescent="0.25">
      <c r="B12" s="212" t="str">
        <f>'3 priedo 1 lentele'!A12</f>
        <v>1.1.1</v>
      </c>
      <c r="C12" s="233">
        <f>'3 priedo 1 lentele'!B12</f>
        <v>0</v>
      </c>
      <c r="D12" s="234" t="str">
        <f>'3 priedo 1 lentele'!C12</f>
        <v>Uždavinys: Šalies ir tarptautiniu mastu įtvirtinti Kauno regiono, kaip modernios ir konkurencingos pramonės krašto, įvaizdį.</v>
      </c>
      <c r="E12" s="233">
        <f>'3 priedo 1 lentele'!I12</f>
        <v>0</v>
      </c>
      <c r="F12" s="233">
        <f>'3 priedo 1 lentele'!J12</f>
        <v>0</v>
      </c>
      <c r="G12" s="233">
        <f>'3 priedo 1 lentele'!K12</f>
        <v>0</v>
      </c>
      <c r="H12" s="310"/>
      <c r="I12" s="76">
        <f>'3 priedo 2 lentele'!D12</f>
        <v>0</v>
      </c>
      <c r="J12" s="76">
        <f>'3 priedo 2 lentele'!E12</f>
        <v>0</v>
      </c>
      <c r="K12" s="144">
        <f>'3 priedo 2 lentele'!F12</f>
        <v>0</v>
      </c>
      <c r="L12" s="428"/>
      <c r="M12" s="310"/>
      <c r="N12" s="76">
        <f>'3 priedo 2 lentele'!G12</f>
        <v>0</v>
      </c>
      <c r="O12" s="76">
        <f>'3 priedo 2 lentele'!H12</f>
        <v>0</v>
      </c>
      <c r="P12" s="144">
        <f>'3 priedo 2 lentele'!I12</f>
        <v>0</v>
      </c>
      <c r="Q12" s="445"/>
      <c r="R12" s="310"/>
      <c r="S12" s="76">
        <f>'3 priedo 2 lentele'!J12</f>
        <v>0</v>
      </c>
      <c r="T12" s="76">
        <f>'3 priedo 2 lentele'!K12</f>
        <v>0</v>
      </c>
      <c r="U12" s="144">
        <f>'3 priedo 2 lentele'!L12</f>
        <v>0</v>
      </c>
      <c r="V12" s="445"/>
      <c r="W12" s="310"/>
      <c r="X12" s="76">
        <f>'3 priedo 2 lentele'!M12</f>
        <v>0</v>
      </c>
      <c r="Y12" s="76">
        <f>'3 priedo 2 lentele'!N12</f>
        <v>0</v>
      </c>
      <c r="Z12" s="144">
        <f>'3 priedo 2 lentele'!O12</f>
        <v>0</v>
      </c>
      <c r="AA12" s="470"/>
      <c r="AB12" s="310"/>
      <c r="AC12" s="76">
        <f>'3 priedo 2 lentele'!P12</f>
        <v>0</v>
      </c>
      <c r="AD12" s="76">
        <f>'3 priedo 2 lentele'!Q12</f>
        <v>0</v>
      </c>
      <c r="AE12" s="144">
        <f>'3 priedo 2 lentele'!R12</f>
        <v>0</v>
      </c>
      <c r="AF12" s="470"/>
      <c r="AG12" s="310"/>
      <c r="AH12" s="76">
        <f>'3 priedo 2 lentele'!S12</f>
        <v>0</v>
      </c>
      <c r="AI12" s="76">
        <f>'3 priedo 2 lentele'!T12</f>
        <v>0</v>
      </c>
      <c r="AJ12" s="144">
        <f>'3 priedo 2 lentele'!U12</f>
        <v>0</v>
      </c>
      <c r="AK12" s="310"/>
      <c r="AL12" s="310"/>
    </row>
    <row r="13" spans="2:38" ht="84" x14ac:dyDescent="0.25">
      <c r="B13" s="244" t="str">
        <f>'3 priedo 1 lentele'!A13</f>
        <v>1.1.1.1.</v>
      </c>
      <c r="C13" s="245">
        <f>'3 priedo 1 lentele'!B13</f>
        <v>0</v>
      </c>
      <c r="D13" s="244" t="str">
        <f>'3 priedo 1 lentele'!C13</f>
        <v>Priemonė: Aukštųjų, profesinio rengimo mokyklų, mokslo institucijų, verslo, savivaldos ir kitų institucijų bendradarbiavimo plėtra</v>
      </c>
      <c r="E13" s="245">
        <f>'3 priedo 1 lentele'!I13</f>
        <v>0</v>
      </c>
      <c r="F13" s="245">
        <f>'3 priedo 1 lentele'!J13</f>
        <v>0</v>
      </c>
      <c r="G13" s="245">
        <f>'3 priedo 1 lentele'!K13</f>
        <v>0</v>
      </c>
      <c r="H13" s="312"/>
      <c r="I13" s="264">
        <f>'3 priedo 2 lentele'!D13</f>
        <v>0</v>
      </c>
      <c r="J13" s="264">
        <f>'3 priedo 2 lentele'!E13</f>
        <v>0</v>
      </c>
      <c r="K13" s="265">
        <f>'3 priedo 2 lentele'!F13</f>
        <v>0</v>
      </c>
      <c r="L13" s="429"/>
      <c r="M13" s="312"/>
      <c r="N13" s="264">
        <f>'3 priedo 2 lentele'!G13</f>
        <v>0</v>
      </c>
      <c r="O13" s="264">
        <f>'3 priedo 2 lentele'!H13</f>
        <v>0</v>
      </c>
      <c r="P13" s="265">
        <f>'3 priedo 2 lentele'!I13</f>
        <v>0</v>
      </c>
      <c r="Q13" s="446"/>
      <c r="R13" s="312"/>
      <c r="S13" s="264">
        <f>'3 priedo 2 lentele'!J13</f>
        <v>0</v>
      </c>
      <c r="T13" s="264">
        <f>'3 priedo 2 lentele'!K13</f>
        <v>0</v>
      </c>
      <c r="U13" s="265">
        <f>'3 priedo 2 lentele'!L13</f>
        <v>0</v>
      </c>
      <c r="V13" s="446"/>
      <c r="W13" s="312"/>
      <c r="X13" s="264">
        <f>'3 priedo 2 lentele'!M13</f>
        <v>0</v>
      </c>
      <c r="Y13" s="264">
        <f>'3 priedo 2 lentele'!N13</f>
        <v>0</v>
      </c>
      <c r="Z13" s="265">
        <f>'3 priedo 2 lentele'!O13</f>
        <v>0</v>
      </c>
      <c r="AA13" s="471"/>
      <c r="AB13" s="312"/>
      <c r="AC13" s="264">
        <f>'3 priedo 2 lentele'!P13</f>
        <v>0</v>
      </c>
      <c r="AD13" s="264">
        <f>'3 priedo 2 lentele'!Q13</f>
        <v>0</v>
      </c>
      <c r="AE13" s="265">
        <f>'3 priedo 2 lentele'!R13</f>
        <v>0</v>
      </c>
      <c r="AF13" s="471"/>
      <c r="AG13" s="312"/>
      <c r="AH13" s="264">
        <f>'3 priedo 2 lentele'!S13</f>
        <v>0</v>
      </c>
      <c r="AI13" s="264">
        <f>'3 priedo 2 lentele'!T13</f>
        <v>0</v>
      </c>
      <c r="AJ13" s="265">
        <f>'3 priedo 2 lentele'!U13</f>
        <v>0</v>
      </c>
      <c r="AK13" s="312"/>
      <c r="AL13" s="312"/>
    </row>
    <row r="14" spans="2:38" ht="48" x14ac:dyDescent="0.25">
      <c r="B14" s="244" t="str">
        <f>'3 priedo 1 lentele'!A14</f>
        <v>1.1.1.2.</v>
      </c>
      <c r="C14" s="245">
        <f>'3 priedo 1 lentele'!B14</f>
        <v>0</v>
      </c>
      <c r="D14" s="244" t="str">
        <f>'3 priedo 1 lentele'!C14</f>
        <v>Priemonė: Bendrų verslo įmonių, mokslo ir studijų institucijų projektų rengimas ir įgyvendinimas</v>
      </c>
      <c r="E14" s="245">
        <f>'3 priedo 1 lentele'!I14</f>
        <v>0</v>
      </c>
      <c r="F14" s="245">
        <f>'3 priedo 1 lentele'!J14</f>
        <v>0</v>
      </c>
      <c r="G14" s="245">
        <f>'3 priedo 1 lentele'!K14</f>
        <v>0</v>
      </c>
      <c r="H14" s="312"/>
      <c r="I14" s="264">
        <f>'3 priedo 2 lentele'!D14</f>
        <v>0</v>
      </c>
      <c r="J14" s="264">
        <f>'3 priedo 2 lentele'!E14</f>
        <v>0</v>
      </c>
      <c r="K14" s="265">
        <f>'3 priedo 2 lentele'!F14</f>
        <v>0</v>
      </c>
      <c r="L14" s="429"/>
      <c r="M14" s="312"/>
      <c r="N14" s="264">
        <f>'3 priedo 2 lentele'!G14</f>
        <v>0</v>
      </c>
      <c r="O14" s="264">
        <f>'3 priedo 2 lentele'!H14</f>
        <v>0</v>
      </c>
      <c r="P14" s="265">
        <f>'3 priedo 2 lentele'!I14</f>
        <v>0</v>
      </c>
      <c r="Q14" s="446"/>
      <c r="R14" s="312"/>
      <c r="S14" s="264">
        <f>'3 priedo 2 lentele'!J14</f>
        <v>0</v>
      </c>
      <c r="T14" s="264">
        <f>'3 priedo 2 lentele'!K14</f>
        <v>0</v>
      </c>
      <c r="U14" s="265">
        <f>'3 priedo 2 lentele'!L14</f>
        <v>0</v>
      </c>
      <c r="V14" s="446"/>
      <c r="W14" s="312"/>
      <c r="X14" s="264">
        <f>'3 priedo 2 lentele'!M14</f>
        <v>0</v>
      </c>
      <c r="Y14" s="264">
        <f>'3 priedo 2 lentele'!N14</f>
        <v>0</v>
      </c>
      <c r="Z14" s="265">
        <f>'3 priedo 2 lentele'!O14</f>
        <v>0</v>
      </c>
      <c r="AA14" s="471"/>
      <c r="AB14" s="312"/>
      <c r="AC14" s="264">
        <f>'3 priedo 2 lentele'!P14</f>
        <v>0</v>
      </c>
      <c r="AD14" s="264">
        <f>'3 priedo 2 lentele'!Q14</f>
        <v>0</v>
      </c>
      <c r="AE14" s="265">
        <f>'3 priedo 2 lentele'!R14</f>
        <v>0</v>
      </c>
      <c r="AF14" s="471"/>
      <c r="AG14" s="312"/>
      <c r="AH14" s="264">
        <f>'3 priedo 2 lentele'!S14</f>
        <v>0</v>
      </c>
      <c r="AI14" s="264">
        <f>'3 priedo 2 lentele'!T14</f>
        <v>0</v>
      </c>
      <c r="AJ14" s="265">
        <f>'3 priedo 2 lentele'!U14</f>
        <v>0</v>
      </c>
      <c r="AK14" s="312"/>
      <c r="AL14" s="312"/>
    </row>
    <row r="15" spans="2:38" ht="60" x14ac:dyDescent="0.25">
      <c r="B15" s="244" t="str">
        <f>'3 priedo 1 lentele'!A15</f>
        <v>1.1.1.3.</v>
      </c>
      <c r="C15" s="245">
        <f>'3 priedo 1 lentele'!B15</f>
        <v>0</v>
      </c>
      <c r="D15" s="244" t="str">
        <f>'3 priedo 1 lentele'!C15</f>
        <v>Priemonė: Regiono verslo įmonių teigiamo įvaizdžio formavimas ir bendradarbiavimo skatinimas</v>
      </c>
      <c r="E15" s="245">
        <f>'3 priedo 1 lentele'!I15</f>
        <v>0</v>
      </c>
      <c r="F15" s="245">
        <f>'3 priedo 1 lentele'!J15</f>
        <v>0</v>
      </c>
      <c r="G15" s="245">
        <f>'3 priedo 1 lentele'!K15</f>
        <v>0</v>
      </c>
      <c r="H15" s="312"/>
      <c r="I15" s="264">
        <f>'3 priedo 2 lentele'!D15</f>
        <v>0</v>
      </c>
      <c r="J15" s="264">
        <f>'3 priedo 2 lentele'!E15</f>
        <v>0</v>
      </c>
      <c r="K15" s="265">
        <f>'3 priedo 2 lentele'!F15</f>
        <v>0</v>
      </c>
      <c r="L15" s="429"/>
      <c r="M15" s="312"/>
      <c r="N15" s="264">
        <f>'3 priedo 2 lentele'!G15</f>
        <v>0</v>
      </c>
      <c r="O15" s="264">
        <f>'3 priedo 2 lentele'!H15</f>
        <v>0</v>
      </c>
      <c r="P15" s="265">
        <f>'3 priedo 2 lentele'!I15</f>
        <v>0</v>
      </c>
      <c r="Q15" s="446"/>
      <c r="R15" s="312"/>
      <c r="S15" s="264">
        <f>'3 priedo 2 lentele'!J15</f>
        <v>0</v>
      </c>
      <c r="T15" s="264">
        <f>'3 priedo 2 lentele'!K15</f>
        <v>0</v>
      </c>
      <c r="U15" s="265">
        <f>'3 priedo 2 lentele'!L15</f>
        <v>0</v>
      </c>
      <c r="V15" s="446"/>
      <c r="W15" s="312"/>
      <c r="X15" s="264">
        <f>'3 priedo 2 lentele'!M15</f>
        <v>0</v>
      </c>
      <c r="Y15" s="264">
        <f>'3 priedo 2 lentele'!N15</f>
        <v>0</v>
      </c>
      <c r="Z15" s="265">
        <f>'3 priedo 2 lentele'!O15</f>
        <v>0</v>
      </c>
      <c r="AA15" s="471"/>
      <c r="AB15" s="312"/>
      <c r="AC15" s="264">
        <f>'3 priedo 2 lentele'!P15</f>
        <v>0</v>
      </c>
      <c r="AD15" s="264">
        <f>'3 priedo 2 lentele'!Q15</f>
        <v>0</v>
      </c>
      <c r="AE15" s="265">
        <f>'3 priedo 2 lentele'!R15</f>
        <v>0</v>
      </c>
      <c r="AF15" s="471"/>
      <c r="AG15" s="312"/>
      <c r="AH15" s="264">
        <f>'3 priedo 2 lentele'!S15</f>
        <v>0</v>
      </c>
      <c r="AI15" s="264">
        <f>'3 priedo 2 lentele'!T15</f>
        <v>0</v>
      </c>
      <c r="AJ15" s="265">
        <f>'3 priedo 2 lentele'!U15</f>
        <v>0</v>
      </c>
      <c r="AK15" s="312"/>
      <c r="AL15" s="312"/>
    </row>
    <row r="16" spans="2:38" ht="108" x14ac:dyDescent="0.25">
      <c r="B16" s="212" t="str">
        <f>'3 priedo 1 lentele'!A16</f>
        <v>1.1.2</v>
      </c>
      <c r="C16" s="233">
        <f>'3 priedo 1 lentele'!B16</f>
        <v>0</v>
      </c>
      <c r="D16" s="234" t="str">
        <f>'3 priedo 1 lentele'!C16</f>
        <v>Uždavinys: Sudaryti sąlygas modernios bei konkurencingos pramonės plėtotei, investicijoms, kuriant darbo vietas, socialiai atsakingą verslą, užtikrinant darnią ir kompleksišką regiono plėtrą.</v>
      </c>
      <c r="E16" s="233">
        <f>'3 priedo 1 lentele'!I16</f>
        <v>0</v>
      </c>
      <c r="F16" s="233">
        <f>'3 priedo 1 lentele'!J16</f>
        <v>0</v>
      </c>
      <c r="G16" s="233">
        <f>'3 priedo 1 lentele'!K16</f>
        <v>0</v>
      </c>
      <c r="H16" s="310"/>
      <c r="I16" s="76">
        <f>'3 priedo 2 lentele'!D16</f>
        <v>0</v>
      </c>
      <c r="J16" s="76">
        <f>'3 priedo 2 lentele'!E16</f>
        <v>0</v>
      </c>
      <c r="K16" s="144">
        <f>'3 priedo 2 lentele'!F16</f>
        <v>0</v>
      </c>
      <c r="L16" s="428"/>
      <c r="M16" s="310"/>
      <c r="N16" s="76">
        <f>'3 priedo 2 lentele'!G16</f>
        <v>0</v>
      </c>
      <c r="O16" s="76">
        <f>'3 priedo 2 lentele'!H16</f>
        <v>0</v>
      </c>
      <c r="P16" s="144">
        <f>'3 priedo 2 lentele'!I16</f>
        <v>0</v>
      </c>
      <c r="Q16" s="445"/>
      <c r="R16" s="310"/>
      <c r="S16" s="76">
        <f>'3 priedo 2 lentele'!J16</f>
        <v>0</v>
      </c>
      <c r="T16" s="76">
        <f>'3 priedo 2 lentele'!K16</f>
        <v>0</v>
      </c>
      <c r="U16" s="144">
        <f>'3 priedo 2 lentele'!L16</f>
        <v>0</v>
      </c>
      <c r="V16" s="445"/>
      <c r="W16" s="310"/>
      <c r="X16" s="76">
        <f>'3 priedo 2 lentele'!M16</f>
        <v>0</v>
      </c>
      <c r="Y16" s="76">
        <f>'3 priedo 2 lentele'!N16</f>
        <v>0</v>
      </c>
      <c r="Z16" s="144">
        <f>'3 priedo 2 lentele'!O16</f>
        <v>0</v>
      </c>
      <c r="AA16" s="470"/>
      <c r="AB16" s="310"/>
      <c r="AC16" s="76">
        <f>'3 priedo 2 lentele'!P16</f>
        <v>0</v>
      </c>
      <c r="AD16" s="76">
        <f>'3 priedo 2 lentele'!Q16</f>
        <v>0</v>
      </c>
      <c r="AE16" s="144">
        <f>'3 priedo 2 lentele'!R16</f>
        <v>0</v>
      </c>
      <c r="AF16" s="470"/>
      <c r="AG16" s="310"/>
      <c r="AH16" s="76">
        <f>'3 priedo 2 lentele'!S16</f>
        <v>0</v>
      </c>
      <c r="AI16" s="76">
        <f>'3 priedo 2 lentele'!T16</f>
        <v>0</v>
      </c>
      <c r="AJ16" s="144">
        <f>'3 priedo 2 lentele'!U16</f>
        <v>0</v>
      </c>
      <c r="AK16" s="310"/>
      <c r="AL16" s="310"/>
    </row>
    <row r="17" spans="2:38" ht="48" x14ac:dyDescent="0.25">
      <c r="B17" s="244" t="str">
        <f>'3 priedo 1 lentele'!A17</f>
        <v>1.1.2.1.</v>
      </c>
      <c r="C17" s="245">
        <f>'3 priedo 1 lentele'!B17</f>
        <v>0</v>
      </c>
      <c r="D17" s="244" t="str">
        <f>'3 priedo 1 lentele'!C17</f>
        <v>Priemonė: Investicijų skatinimas ir investicijų pritraukimui reikalingos infrastruktūros kūrimas</v>
      </c>
      <c r="E17" s="248">
        <f>'3 priedo 1 lentele'!I17</f>
        <v>0</v>
      </c>
      <c r="F17" s="248">
        <f>'3 priedo 1 lentele'!J17</f>
        <v>0</v>
      </c>
      <c r="G17" s="248">
        <f>'3 priedo 1 lentele'!K17</f>
        <v>0</v>
      </c>
      <c r="H17" s="314"/>
      <c r="I17" s="264">
        <f>'3 priedo 2 lentele'!D17</f>
        <v>0</v>
      </c>
      <c r="J17" s="264">
        <f>'3 priedo 2 lentele'!E17</f>
        <v>0</v>
      </c>
      <c r="K17" s="265">
        <f>'3 priedo 2 lentele'!F17</f>
        <v>0</v>
      </c>
      <c r="L17" s="429"/>
      <c r="M17" s="314"/>
      <c r="N17" s="264">
        <f>'3 priedo 2 lentele'!G17</f>
        <v>0</v>
      </c>
      <c r="O17" s="264">
        <f>'3 priedo 2 lentele'!H17</f>
        <v>0</v>
      </c>
      <c r="P17" s="265">
        <f>'3 priedo 2 lentele'!I17</f>
        <v>0</v>
      </c>
      <c r="Q17" s="446"/>
      <c r="R17" s="314"/>
      <c r="S17" s="264">
        <f>'3 priedo 2 lentele'!J17</f>
        <v>0</v>
      </c>
      <c r="T17" s="264">
        <f>'3 priedo 2 lentele'!K17</f>
        <v>0</v>
      </c>
      <c r="U17" s="265">
        <f>'3 priedo 2 lentele'!L17</f>
        <v>0</v>
      </c>
      <c r="V17" s="446"/>
      <c r="W17" s="314"/>
      <c r="X17" s="264">
        <f>'3 priedo 2 lentele'!M17</f>
        <v>0</v>
      </c>
      <c r="Y17" s="264">
        <f>'3 priedo 2 lentele'!N17</f>
        <v>0</v>
      </c>
      <c r="Z17" s="265">
        <f>'3 priedo 2 lentele'!O17</f>
        <v>0</v>
      </c>
      <c r="AA17" s="471"/>
      <c r="AB17" s="314"/>
      <c r="AC17" s="264">
        <f>'3 priedo 2 lentele'!P17</f>
        <v>0</v>
      </c>
      <c r="AD17" s="264">
        <f>'3 priedo 2 lentele'!Q17</f>
        <v>0</v>
      </c>
      <c r="AE17" s="265">
        <f>'3 priedo 2 lentele'!R17</f>
        <v>0</v>
      </c>
      <c r="AF17" s="471"/>
      <c r="AG17" s="314"/>
      <c r="AH17" s="264">
        <f>'3 priedo 2 lentele'!S17</f>
        <v>0</v>
      </c>
      <c r="AI17" s="264">
        <f>'3 priedo 2 lentele'!T17</f>
        <v>0</v>
      </c>
      <c r="AJ17" s="265">
        <f>'3 priedo 2 lentele'!U17</f>
        <v>0</v>
      </c>
      <c r="AK17" s="314"/>
      <c r="AL17" s="314"/>
    </row>
    <row r="18" spans="2:38" ht="60" x14ac:dyDescent="0.25">
      <c r="B18" s="40" t="str">
        <f>'3 priedo 1 lentele'!A18</f>
        <v>1.1.2.1.1</v>
      </c>
      <c r="C18" s="272"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6"/>
      <c r="I18" s="23" t="str">
        <f>'3 priedo 2 lentele'!D18</f>
        <v>P.B.238</v>
      </c>
      <c r="J18" s="23" t="str">
        <f>'3 priedo 2 lentele'!E18</f>
        <v xml:space="preserve">Sukurtos arba atnaujintos atviros erdvės miestų vietovėse m2 </v>
      </c>
      <c r="K18" s="48">
        <f>'3 priedo 2 lentele'!F18</f>
        <v>296960</v>
      </c>
      <c r="L18" s="48">
        <v>296960</v>
      </c>
      <c r="M18" s="316"/>
      <c r="N18" s="23">
        <f>'3 priedo 2 lentele'!G18</f>
        <v>0</v>
      </c>
      <c r="O18" s="23">
        <f>'3 priedo 2 lentele'!H18</f>
        <v>0</v>
      </c>
      <c r="P18" s="48">
        <f>'3 priedo 2 lentele'!I18</f>
        <v>0</v>
      </c>
      <c r="Q18" s="447"/>
      <c r="R18" s="316"/>
      <c r="S18" s="23">
        <f>'3 priedo 2 lentele'!J18</f>
        <v>0</v>
      </c>
      <c r="T18" s="23">
        <f>'3 priedo 2 lentele'!K18</f>
        <v>0</v>
      </c>
      <c r="U18" s="48">
        <f>'3 priedo 2 lentele'!L18</f>
        <v>0</v>
      </c>
      <c r="V18" s="447"/>
      <c r="W18" s="316"/>
      <c r="X18" s="23">
        <f>'3 priedo 2 lentele'!M18</f>
        <v>0</v>
      </c>
      <c r="Y18" s="23">
        <f>'3 priedo 2 lentele'!N18</f>
        <v>0</v>
      </c>
      <c r="Z18" s="48">
        <f>'3 priedo 2 lentele'!O18</f>
        <v>0</v>
      </c>
      <c r="AA18" s="472"/>
      <c r="AB18" s="316"/>
      <c r="AC18" s="23">
        <f>'3 priedo 2 lentele'!P18</f>
        <v>0</v>
      </c>
      <c r="AD18" s="23">
        <f>'3 priedo 2 lentele'!Q18</f>
        <v>0</v>
      </c>
      <c r="AE18" s="48">
        <f>'3 priedo 2 lentele'!R18</f>
        <v>0</v>
      </c>
      <c r="AF18" s="472"/>
      <c r="AG18" s="316"/>
      <c r="AH18" s="23">
        <f>'3 priedo 2 lentele'!S18</f>
        <v>0</v>
      </c>
      <c r="AI18" s="23">
        <f>'3 priedo 2 lentele'!T18</f>
        <v>0</v>
      </c>
      <c r="AJ18" s="48">
        <f>'3 priedo 2 lentele'!U18</f>
        <v>0</v>
      </c>
      <c r="AK18" s="316"/>
      <c r="AL18" s="316"/>
    </row>
    <row r="19" spans="2:38" ht="60" x14ac:dyDescent="0.25">
      <c r="B19" s="40" t="str">
        <f>'3 priedo 1 lentele'!A19</f>
        <v>1.1.2.1.2</v>
      </c>
      <c r="C19" s="272"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8"/>
      <c r="I19" s="23" t="str">
        <f>'3 priedo 2 lentele'!D19</f>
        <v>V.7</v>
      </c>
      <c r="J19" s="23" t="str">
        <f>'3 priedo 2 lentele'!E19</f>
        <v>Rekonstruotas sporto objektas (stadionas), vnt.</v>
      </c>
      <c r="K19" s="48">
        <f>'3 priedo 2 lentele'!F19</f>
        <v>1</v>
      </c>
      <c r="L19" s="48"/>
      <c r="M19" s="318"/>
      <c r="N19" s="23">
        <f>'3 priedo 2 lentele'!G19</f>
        <v>0</v>
      </c>
      <c r="O19" s="23">
        <f>'3 priedo 2 lentele'!H19</f>
        <v>0</v>
      </c>
      <c r="P19" s="48">
        <f>'3 priedo 2 lentele'!I19</f>
        <v>0</v>
      </c>
      <c r="Q19" s="447"/>
      <c r="R19" s="318"/>
      <c r="S19" s="23">
        <f>'3 priedo 2 lentele'!J19</f>
        <v>0</v>
      </c>
      <c r="T19" s="23">
        <f>'3 priedo 2 lentele'!K19</f>
        <v>0</v>
      </c>
      <c r="U19" s="48">
        <f>'3 priedo 2 lentele'!L19</f>
        <v>0</v>
      </c>
      <c r="V19" s="447"/>
      <c r="W19" s="318"/>
      <c r="X19" s="23">
        <f>'3 priedo 2 lentele'!M19</f>
        <v>0</v>
      </c>
      <c r="Y19" s="23">
        <f>'3 priedo 2 lentele'!N19</f>
        <v>0</v>
      </c>
      <c r="Z19" s="48">
        <f>'3 priedo 2 lentele'!O19</f>
        <v>0</v>
      </c>
      <c r="AA19" s="472"/>
      <c r="AB19" s="318"/>
      <c r="AC19" s="23">
        <f>'3 priedo 2 lentele'!P19</f>
        <v>0</v>
      </c>
      <c r="AD19" s="23">
        <f>'3 priedo 2 lentele'!Q19</f>
        <v>0</v>
      </c>
      <c r="AE19" s="48">
        <f>'3 priedo 2 lentele'!R19</f>
        <v>0</v>
      </c>
      <c r="AF19" s="472"/>
      <c r="AG19" s="318"/>
      <c r="AH19" s="23">
        <f>'3 priedo 2 lentele'!S19</f>
        <v>0</v>
      </c>
      <c r="AI19" s="23">
        <f>'3 priedo 2 lentele'!T19</f>
        <v>0</v>
      </c>
      <c r="AJ19" s="48">
        <f>'3 priedo 2 lentele'!U19</f>
        <v>0</v>
      </c>
      <c r="AK19" s="318"/>
      <c r="AL19" s="318"/>
    </row>
    <row r="20" spans="2:38" ht="84" x14ac:dyDescent="0.25">
      <c r="B20" s="244" t="str">
        <f>'3 priedo 1 lentele'!A20</f>
        <v>1.1.2.2.</v>
      </c>
      <c r="C20" s="245">
        <f>'3 priedo 1 lentele'!B20</f>
        <v>0</v>
      </c>
      <c r="D20" s="244" t="str">
        <f>'3 priedo 1 lentele'!C20</f>
        <v>Priemonė: Infrastruktūros laisvosiose ekonominėse zonose ir pramoniniuose parkuose, esamose ir numatomose kurti pramoninėse teritorijose kūrimas ir plėtra</v>
      </c>
      <c r="E20" s="245">
        <f>'3 priedo 1 lentele'!I20</f>
        <v>0</v>
      </c>
      <c r="F20" s="245">
        <f>'3 priedo 1 lentele'!J20</f>
        <v>0</v>
      </c>
      <c r="G20" s="245">
        <f>'3 priedo 1 lentele'!K20</f>
        <v>0</v>
      </c>
      <c r="H20" s="312"/>
      <c r="I20" s="267">
        <f>'3 priedo 2 lentele'!D20</f>
        <v>0</v>
      </c>
      <c r="J20" s="267">
        <f>'3 priedo 2 lentele'!E20</f>
        <v>0</v>
      </c>
      <c r="K20" s="268">
        <f>'3 priedo 2 lentele'!F20</f>
        <v>0</v>
      </c>
      <c r="L20" s="430"/>
      <c r="M20" s="312"/>
      <c r="N20" s="267">
        <f>'3 priedo 2 lentele'!G20</f>
        <v>0</v>
      </c>
      <c r="O20" s="267">
        <f>'3 priedo 2 lentele'!H20</f>
        <v>0</v>
      </c>
      <c r="P20" s="268">
        <f>'3 priedo 2 lentele'!I20</f>
        <v>0</v>
      </c>
      <c r="Q20" s="448"/>
      <c r="R20" s="312"/>
      <c r="S20" s="267">
        <f>'3 priedo 2 lentele'!J20</f>
        <v>0</v>
      </c>
      <c r="T20" s="267">
        <f>'3 priedo 2 lentele'!K20</f>
        <v>0</v>
      </c>
      <c r="U20" s="268">
        <f>'3 priedo 2 lentele'!L20</f>
        <v>0</v>
      </c>
      <c r="V20" s="448"/>
      <c r="W20" s="312"/>
      <c r="X20" s="267">
        <f>'3 priedo 2 lentele'!M20</f>
        <v>0</v>
      </c>
      <c r="Y20" s="267">
        <f>'3 priedo 2 lentele'!N20</f>
        <v>0</v>
      </c>
      <c r="Z20" s="268">
        <f>'3 priedo 2 lentele'!O20</f>
        <v>0</v>
      </c>
      <c r="AA20" s="473"/>
      <c r="AB20" s="312"/>
      <c r="AC20" s="267">
        <f>'3 priedo 2 lentele'!P20</f>
        <v>0</v>
      </c>
      <c r="AD20" s="267">
        <f>'3 priedo 2 lentele'!Q20</f>
        <v>0</v>
      </c>
      <c r="AE20" s="268">
        <f>'3 priedo 2 lentele'!R20</f>
        <v>0</v>
      </c>
      <c r="AF20" s="473"/>
      <c r="AG20" s="312"/>
      <c r="AH20" s="267">
        <f>'3 priedo 2 lentele'!S20</f>
        <v>0</v>
      </c>
      <c r="AI20" s="267">
        <f>'3 priedo 2 lentele'!T20</f>
        <v>0</v>
      </c>
      <c r="AJ20" s="268">
        <f>'3 priedo 2 lentele'!U20</f>
        <v>0</v>
      </c>
      <c r="AK20" s="312"/>
      <c r="AL20" s="312"/>
    </row>
    <row r="21" spans="2:38" ht="48" x14ac:dyDescent="0.25">
      <c r="B21" s="244" t="str">
        <f>'3 priedo 1 lentele'!A21</f>
        <v>1.1.2.3.</v>
      </c>
      <c r="C21" s="245">
        <f>'3 priedo 1 lentele'!B21</f>
        <v>0</v>
      </c>
      <c r="D21" s="244" t="str">
        <f>'3 priedo 1 lentele'!C21</f>
        <v>Priemonė: Verslo inkubatorių, mokslo ir technologijų parkų ir kompetencijos centrų plėtra</v>
      </c>
      <c r="E21" s="245">
        <f>'3 priedo 1 lentele'!I21</f>
        <v>0</v>
      </c>
      <c r="F21" s="245">
        <f>'3 priedo 1 lentele'!J21</f>
        <v>0</v>
      </c>
      <c r="G21" s="245">
        <f>'3 priedo 1 lentele'!K21</f>
        <v>0</v>
      </c>
      <c r="H21" s="312"/>
      <c r="I21" s="267">
        <f>'3 priedo 2 lentele'!D21</f>
        <v>0</v>
      </c>
      <c r="J21" s="267">
        <f>'3 priedo 2 lentele'!E21</f>
        <v>0</v>
      </c>
      <c r="K21" s="268">
        <f>'3 priedo 2 lentele'!F21</f>
        <v>0</v>
      </c>
      <c r="L21" s="430"/>
      <c r="M21" s="312"/>
      <c r="N21" s="267">
        <f>'3 priedo 2 lentele'!G21</f>
        <v>0</v>
      </c>
      <c r="O21" s="267">
        <f>'3 priedo 2 lentele'!H21</f>
        <v>0</v>
      </c>
      <c r="P21" s="268">
        <f>'3 priedo 2 lentele'!I21</f>
        <v>0</v>
      </c>
      <c r="Q21" s="448"/>
      <c r="R21" s="312"/>
      <c r="S21" s="267">
        <f>'3 priedo 2 lentele'!J21</f>
        <v>0</v>
      </c>
      <c r="T21" s="267">
        <f>'3 priedo 2 lentele'!K21</f>
        <v>0</v>
      </c>
      <c r="U21" s="268">
        <f>'3 priedo 2 lentele'!L21</f>
        <v>0</v>
      </c>
      <c r="V21" s="448"/>
      <c r="W21" s="312"/>
      <c r="X21" s="267">
        <f>'3 priedo 2 lentele'!M21</f>
        <v>0</v>
      </c>
      <c r="Y21" s="267">
        <f>'3 priedo 2 lentele'!N21</f>
        <v>0</v>
      </c>
      <c r="Z21" s="268">
        <f>'3 priedo 2 lentele'!O21</f>
        <v>0</v>
      </c>
      <c r="AA21" s="473"/>
      <c r="AB21" s="312"/>
      <c r="AC21" s="267">
        <f>'3 priedo 2 lentele'!P21</f>
        <v>0</v>
      </c>
      <c r="AD21" s="267">
        <f>'3 priedo 2 lentele'!Q21</f>
        <v>0</v>
      </c>
      <c r="AE21" s="268">
        <f>'3 priedo 2 lentele'!R21</f>
        <v>0</v>
      </c>
      <c r="AF21" s="473"/>
      <c r="AG21" s="312"/>
      <c r="AH21" s="267">
        <f>'3 priedo 2 lentele'!S21</f>
        <v>0</v>
      </c>
      <c r="AI21" s="267">
        <f>'3 priedo 2 lentele'!T21</f>
        <v>0</v>
      </c>
      <c r="AJ21" s="268">
        <f>'3 priedo 2 lentele'!U21</f>
        <v>0</v>
      </c>
      <c r="AK21" s="312"/>
      <c r="AL21" s="312"/>
    </row>
    <row r="22" spans="2:38" ht="24" x14ac:dyDescent="0.25">
      <c r="B22" s="244" t="str">
        <f>'3 priedo 1 lentele'!A22</f>
        <v>1.1.2.4.</v>
      </c>
      <c r="C22" s="245">
        <f>'3 priedo 1 lentele'!B22</f>
        <v>0</v>
      </c>
      <c r="D22" s="244" t="str">
        <f>'3 priedo 1 lentele'!C22</f>
        <v>Priemonė: Kūrybinių industrijų plėtra</v>
      </c>
      <c r="E22" s="245">
        <f>'3 priedo 1 lentele'!I22</f>
        <v>0</v>
      </c>
      <c r="F22" s="245">
        <f>'3 priedo 1 lentele'!J22</f>
        <v>0</v>
      </c>
      <c r="G22" s="245">
        <f>'3 priedo 1 lentele'!K22</f>
        <v>0</v>
      </c>
      <c r="H22" s="312"/>
      <c r="I22" s="267">
        <f>'3 priedo 2 lentele'!D22</f>
        <v>0</v>
      </c>
      <c r="J22" s="267">
        <f>'3 priedo 2 lentele'!E22</f>
        <v>0</v>
      </c>
      <c r="K22" s="268">
        <f>'3 priedo 2 lentele'!F22</f>
        <v>0</v>
      </c>
      <c r="L22" s="430"/>
      <c r="M22" s="312"/>
      <c r="N22" s="267">
        <f>'3 priedo 2 lentele'!G22</f>
        <v>0</v>
      </c>
      <c r="O22" s="267">
        <f>'3 priedo 2 lentele'!H22</f>
        <v>0</v>
      </c>
      <c r="P22" s="268">
        <f>'3 priedo 2 lentele'!I22</f>
        <v>0</v>
      </c>
      <c r="Q22" s="448"/>
      <c r="R22" s="312"/>
      <c r="S22" s="267">
        <f>'3 priedo 2 lentele'!J22</f>
        <v>0</v>
      </c>
      <c r="T22" s="267">
        <f>'3 priedo 2 lentele'!K22</f>
        <v>0</v>
      </c>
      <c r="U22" s="268">
        <f>'3 priedo 2 lentele'!L22</f>
        <v>0</v>
      </c>
      <c r="V22" s="448"/>
      <c r="W22" s="312"/>
      <c r="X22" s="267">
        <f>'3 priedo 2 lentele'!M22</f>
        <v>0</v>
      </c>
      <c r="Y22" s="267">
        <f>'3 priedo 2 lentele'!N22</f>
        <v>0</v>
      </c>
      <c r="Z22" s="268">
        <f>'3 priedo 2 lentele'!O22</f>
        <v>0</v>
      </c>
      <c r="AA22" s="473"/>
      <c r="AB22" s="312"/>
      <c r="AC22" s="267">
        <f>'3 priedo 2 lentele'!P22</f>
        <v>0</v>
      </c>
      <c r="AD22" s="267">
        <f>'3 priedo 2 lentele'!Q22</f>
        <v>0</v>
      </c>
      <c r="AE22" s="268">
        <f>'3 priedo 2 lentele'!R22</f>
        <v>0</v>
      </c>
      <c r="AF22" s="473"/>
      <c r="AG22" s="312"/>
      <c r="AH22" s="267">
        <f>'3 priedo 2 lentele'!S22</f>
        <v>0</v>
      </c>
      <c r="AI22" s="267">
        <f>'3 priedo 2 lentele'!T22</f>
        <v>0</v>
      </c>
      <c r="AJ22" s="268">
        <f>'3 priedo 2 lentele'!U22</f>
        <v>0</v>
      </c>
      <c r="AK22" s="312"/>
      <c r="AL22" s="312"/>
    </row>
    <row r="23" spans="2:38" ht="72" x14ac:dyDescent="0.25">
      <c r="B23" s="223" t="str">
        <f>'3 priedo 1 lentele'!A23</f>
        <v>1.2</v>
      </c>
      <c r="C23" s="228">
        <f>'3 priedo 1 lentele'!B23</f>
        <v>0</v>
      </c>
      <c r="D23" s="223" t="str">
        <f>'3 priedo 1 lentele'!C23</f>
        <v>Tikslas: Padidinti gyventojų verslumą ir užimtumą, kuriant ir išlaikant darbo vietas, didinant verslo įvairovę ir darbo vietų pasiekiamumą</v>
      </c>
      <c r="E23" s="229">
        <f>'3 priedo 1 lentele'!I23</f>
        <v>0</v>
      </c>
      <c r="F23" s="229">
        <f>'3 priedo 1 lentele'!J23</f>
        <v>0</v>
      </c>
      <c r="G23" s="229">
        <f>'3 priedo 1 lentele'!K23</f>
        <v>0</v>
      </c>
      <c r="H23" s="319"/>
      <c r="I23" s="78">
        <f>'3 priedo 2 lentele'!D23</f>
        <v>0</v>
      </c>
      <c r="J23" s="78">
        <f>'3 priedo 2 lentele'!E23</f>
        <v>0</v>
      </c>
      <c r="K23" s="145">
        <f>'3 priedo 2 lentele'!F23</f>
        <v>0</v>
      </c>
      <c r="L23" s="431"/>
      <c r="M23" s="319"/>
      <c r="N23" s="78">
        <f>'3 priedo 2 lentele'!G23</f>
        <v>0</v>
      </c>
      <c r="O23" s="78">
        <f>'3 priedo 2 lentele'!H23</f>
        <v>0</v>
      </c>
      <c r="P23" s="145">
        <f>'3 priedo 2 lentele'!I23</f>
        <v>0</v>
      </c>
      <c r="Q23" s="449"/>
      <c r="R23" s="319"/>
      <c r="S23" s="78">
        <f>'3 priedo 2 lentele'!J23</f>
        <v>0</v>
      </c>
      <c r="T23" s="78">
        <f>'3 priedo 2 lentele'!K23</f>
        <v>0</v>
      </c>
      <c r="U23" s="145">
        <f>'3 priedo 2 lentele'!L23</f>
        <v>0</v>
      </c>
      <c r="V23" s="449"/>
      <c r="W23" s="319"/>
      <c r="X23" s="78">
        <f>'3 priedo 2 lentele'!M23</f>
        <v>0</v>
      </c>
      <c r="Y23" s="78">
        <f>'3 priedo 2 lentele'!N23</f>
        <v>0</v>
      </c>
      <c r="Z23" s="145">
        <f>'3 priedo 2 lentele'!O23</f>
        <v>0</v>
      </c>
      <c r="AA23" s="474"/>
      <c r="AB23" s="319"/>
      <c r="AC23" s="78">
        <f>'3 priedo 2 lentele'!P23</f>
        <v>0</v>
      </c>
      <c r="AD23" s="78">
        <f>'3 priedo 2 lentele'!Q23</f>
        <v>0</v>
      </c>
      <c r="AE23" s="145">
        <f>'3 priedo 2 lentele'!R23</f>
        <v>0</v>
      </c>
      <c r="AF23" s="474"/>
      <c r="AG23" s="319"/>
      <c r="AH23" s="78">
        <f>'3 priedo 2 lentele'!S23</f>
        <v>0</v>
      </c>
      <c r="AI23" s="78">
        <f>'3 priedo 2 lentele'!T23</f>
        <v>0</v>
      </c>
      <c r="AJ23" s="145">
        <f>'3 priedo 2 lentele'!U23</f>
        <v>0</v>
      </c>
      <c r="AK23" s="319"/>
      <c r="AL23" s="319"/>
    </row>
    <row r="24" spans="2:38" ht="72" x14ac:dyDescent="0.25">
      <c r="B24" s="212" t="str">
        <f>'3 priedo 1 lentele'!A24</f>
        <v>1.2.1</v>
      </c>
      <c r="C24" s="237">
        <f>'3 priedo 1 lentele'!B24</f>
        <v>0</v>
      </c>
      <c r="D24" s="212" t="str">
        <f>'3 priedo 1 lentele'!C24</f>
        <v>Uždavinys: Skatinti verslumą ir ūkio įvairovę, pritaikant viešuosius statinius verslo ir bendruomeniniams poreikiams</v>
      </c>
      <c r="E24" s="213">
        <f>'3 priedo 1 lentele'!I24</f>
        <v>0</v>
      </c>
      <c r="F24" s="213">
        <f>'3 priedo 1 lentele'!J24</f>
        <v>0</v>
      </c>
      <c r="G24" s="213">
        <f>'3 priedo 1 lentele'!K24</f>
        <v>0</v>
      </c>
      <c r="H24" s="320"/>
      <c r="I24" s="81">
        <f>'3 priedo 2 lentele'!D24</f>
        <v>0</v>
      </c>
      <c r="J24" s="81">
        <f>'3 priedo 2 lentele'!E24</f>
        <v>0</v>
      </c>
      <c r="K24" s="146">
        <f>'3 priedo 2 lentele'!F24</f>
        <v>0</v>
      </c>
      <c r="L24" s="432"/>
      <c r="M24" s="320"/>
      <c r="N24" s="81">
        <f>'3 priedo 2 lentele'!G24</f>
        <v>0</v>
      </c>
      <c r="O24" s="81">
        <f>'3 priedo 2 lentele'!H24</f>
        <v>0</v>
      </c>
      <c r="P24" s="146">
        <f>'3 priedo 2 lentele'!I24</f>
        <v>0</v>
      </c>
      <c r="Q24" s="450"/>
      <c r="R24" s="320"/>
      <c r="S24" s="81">
        <f>'3 priedo 2 lentele'!J24</f>
        <v>0</v>
      </c>
      <c r="T24" s="81">
        <f>'3 priedo 2 lentele'!K24</f>
        <v>0</v>
      </c>
      <c r="U24" s="146">
        <f>'3 priedo 2 lentele'!L24</f>
        <v>0</v>
      </c>
      <c r="V24" s="450"/>
      <c r="W24" s="320"/>
      <c r="X24" s="81">
        <f>'3 priedo 2 lentele'!M24</f>
        <v>0</v>
      </c>
      <c r="Y24" s="81">
        <f>'3 priedo 2 lentele'!N24</f>
        <v>0</v>
      </c>
      <c r="Z24" s="146">
        <f>'3 priedo 2 lentele'!O24</f>
        <v>0</v>
      </c>
      <c r="AA24" s="475"/>
      <c r="AB24" s="320"/>
      <c r="AC24" s="81">
        <f>'3 priedo 2 lentele'!P24</f>
        <v>0</v>
      </c>
      <c r="AD24" s="81">
        <f>'3 priedo 2 lentele'!Q24</f>
        <v>0</v>
      </c>
      <c r="AE24" s="146">
        <f>'3 priedo 2 lentele'!R24</f>
        <v>0</v>
      </c>
      <c r="AF24" s="475"/>
      <c r="AG24" s="320"/>
      <c r="AH24" s="81">
        <f>'3 priedo 2 lentele'!S24</f>
        <v>0</v>
      </c>
      <c r="AI24" s="81">
        <f>'3 priedo 2 lentele'!T24</f>
        <v>0</v>
      </c>
      <c r="AJ24" s="146">
        <f>'3 priedo 2 lentele'!U24</f>
        <v>0</v>
      </c>
      <c r="AK24" s="320"/>
      <c r="AL24" s="320"/>
    </row>
    <row r="25" spans="2:38" ht="36" x14ac:dyDescent="0.25">
      <c r="B25" s="250" t="str">
        <f>'3 priedo 1 lentele'!A25</f>
        <v>1.2.1.1</v>
      </c>
      <c r="C25" s="251">
        <f>'3 priedo 1 lentele'!B25</f>
        <v>0</v>
      </c>
      <c r="D25" s="250" t="str">
        <f>'3 priedo 1 lentele'!C25</f>
        <v>Priemonė: Naujų, miesto gyventojams aktualių, paslaugų kūrimas ir plėtra</v>
      </c>
      <c r="E25" s="252">
        <f>'3 priedo 1 lentele'!I25</f>
        <v>0</v>
      </c>
      <c r="F25" s="252">
        <f>'3 priedo 1 lentele'!J25</f>
        <v>0</v>
      </c>
      <c r="G25" s="252">
        <f>'3 priedo 1 lentele'!K25</f>
        <v>0</v>
      </c>
      <c r="H25" s="321"/>
      <c r="I25" s="267">
        <f>'3 priedo 2 lentele'!D25</f>
        <v>0</v>
      </c>
      <c r="J25" s="267">
        <f>'3 priedo 2 lentele'!E25</f>
        <v>0</v>
      </c>
      <c r="K25" s="268">
        <f>'3 priedo 2 lentele'!F25</f>
        <v>0</v>
      </c>
      <c r="L25" s="430"/>
      <c r="M25" s="321"/>
      <c r="N25" s="267">
        <f>'3 priedo 2 lentele'!G25</f>
        <v>0</v>
      </c>
      <c r="O25" s="267">
        <f>'3 priedo 2 lentele'!H25</f>
        <v>0</v>
      </c>
      <c r="P25" s="268">
        <f>'3 priedo 2 lentele'!I25</f>
        <v>0</v>
      </c>
      <c r="Q25" s="448"/>
      <c r="R25" s="321"/>
      <c r="S25" s="267">
        <f>'3 priedo 2 lentele'!J25</f>
        <v>0</v>
      </c>
      <c r="T25" s="267">
        <f>'3 priedo 2 lentele'!K25</f>
        <v>0</v>
      </c>
      <c r="U25" s="268">
        <f>'3 priedo 2 lentele'!L25</f>
        <v>0</v>
      </c>
      <c r="V25" s="448"/>
      <c r="W25" s="321"/>
      <c r="X25" s="267">
        <f>'3 priedo 2 lentele'!M25</f>
        <v>0</v>
      </c>
      <c r="Y25" s="267">
        <f>'3 priedo 2 lentele'!N25</f>
        <v>0</v>
      </c>
      <c r="Z25" s="268">
        <f>'3 priedo 2 lentele'!O25</f>
        <v>0</v>
      </c>
      <c r="AA25" s="473"/>
      <c r="AB25" s="321"/>
      <c r="AC25" s="267">
        <f>'3 priedo 2 lentele'!P25</f>
        <v>0</v>
      </c>
      <c r="AD25" s="267">
        <f>'3 priedo 2 lentele'!Q25</f>
        <v>0</v>
      </c>
      <c r="AE25" s="268">
        <f>'3 priedo 2 lentele'!R25</f>
        <v>0</v>
      </c>
      <c r="AF25" s="473"/>
      <c r="AG25" s="321"/>
      <c r="AH25" s="267">
        <f>'3 priedo 2 lentele'!S25</f>
        <v>0</v>
      </c>
      <c r="AI25" s="267">
        <f>'3 priedo 2 lentele'!T25</f>
        <v>0</v>
      </c>
      <c r="AJ25" s="268">
        <f>'3 priedo 2 lentele'!U25</f>
        <v>0</v>
      </c>
      <c r="AK25" s="321"/>
      <c r="AL25" s="321"/>
    </row>
    <row r="26" spans="2:38" ht="72" x14ac:dyDescent="0.25">
      <c r="B26" s="37" t="str">
        <f>'3 priedo 1 lentele'!A26</f>
        <v>1.2.1.1.1</v>
      </c>
      <c r="C26" s="160" t="str">
        <f>'3 priedo 1 lentele'!B26</f>
        <v>R028000-360000-0001</v>
      </c>
      <c r="D26" s="37" t="str">
        <f>'3 priedo 1 lentele'!C26</f>
        <v>Kaišiadorių miesto turgaus paviljono statyba</v>
      </c>
      <c r="E26" s="67">
        <f>'3 priedo 1 lentele'!I26</f>
        <v>0</v>
      </c>
      <c r="F26" s="67">
        <f>'3 priedo 1 lentele'!J26</f>
        <v>0</v>
      </c>
      <c r="G26" s="67">
        <f>'3 priedo 1 lentele'!K26</f>
        <v>0</v>
      </c>
      <c r="H26" s="322"/>
      <c r="I26" s="147" t="str">
        <f>'3 priedo 2 lentele'!D26</f>
        <v>P.B.239</v>
      </c>
      <c r="J26" s="147" t="str">
        <f>'3 priedo 2 lentele'!E26</f>
        <v>Pastatyti arba atnaujinti viešieji arba komerciniai pastatai miestų vietovėse,  m2</v>
      </c>
      <c r="K26" s="148">
        <f>'3 priedo 2 lentele'!F26</f>
        <v>3073</v>
      </c>
      <c r="L26" s="433">
        <v>3073</v>
      </c>
      <c r="M26" s="322"/>
      <c r="N26" s="147">
        <f>'3 priedo 2 lentele'!G26</f>
        <v>0</v>
      </c>
      <c r="O26" s="147">
        <f>'3 priedo 2 lentele'!H26</f>
        <v>0</v>
      </c>
      <c r="P26" s="148">
        <f>'3 priedo 2 lentele'!I26</f>
        <v>0</v>
      </c>
      <c r="Q26" s="435"/>
      <c r="R26" s="322"/>
      <c r="S26" s="147">
        <f>'3 priedo 2 lentele'!J26</f>
        <v>0</v>
      </c>
      <c r="T26" s="147">
        <f>'3 priedo 2 lentele'!K26</f>
        <v>0</v>
      </c>
      <c r="U26" s="148">
        <f>'3 priedo 2 lentele'!L26</f>
        <v>0</v>
      </c>
      <c r="V26" s="435"/>
      <c r="W26" s="322"/>
      <c r="X26" s="147">
        <f>'3 priedo 2 lentele'!M26</f>
        <v>0</v>
      </c>
      <c r="Y26" s="147">
        <f>'3 priedo 2 lentele'!N26</f>
        <v>0</v>
      </c>
      <c r="Z26" s="148">
        <f>'3 priedo 2 lentele'!O26</f>
        <v>0</v>
      </c>
      <c r="AA26" s="458"/>
      <c r="AB26" s="322"/>
      <c r="AC26" s="147">
        <f>'3 priedo 2 lentele'!P26</f>
        <v>0</v>
      </c>
      <c r="AD26" s="147">
        <f>'3 priedo 2 lentele'!Q26</f>
        <v>0</v>
      </c>
      <c r="AE26" s="148">
        <f>'3 priedo 2 lentele'!R26</f>
        <v>0</v>
      </c>
      <c r="AF26" s="458"/>
      <c r="AG26" s="322"/>
      <c r="AH26" s="147">
        <f>'3 priedo 2 lentele'!S26</f>
        <v>0</v>
      </c>
      <c r="AI26" s="147">
        <f>'3 priedo 2 lentele'!T26</f>
        <v>0</v>
      </c>
      <c r="AJ26" s="148">
        <f>'3 priedo 2 lentele'!U26</f>
        <v>0</v>
      </c>
      <c r="AK26" s="322"/>
      <c r="AL26" s="322"/>
    </row>
    <row r="27" spans="2:38" ht="60" x14ac:dyDescent="0.25">
      <c r="B27" s="40" t="str">
        <f>'3 priedo 1 lentele'!A27</f>
        <v>1.2.1.1.2</v>
      </c>
      <c r="C27" s="160"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4"/>
      <c r="I27" s="42" t="str">
        <f>'3 priedo 2 lentele'!D27</f>
        <v>P.B.238</v>
      </c>
      <c r="J27" s="41" t="str">
        <f>'3 priedo 2 lentele'!E27</f>
        <v>Sukurtos arba atnaujintos atviros erdvės miestų vietovėse</v>
      </c>
      <c r="K27" s="148">
        <f>'3 priedo 2 lentele'!F27</f>
        <v>69385</v>
      </c>
      <c r="L27" s="48">
        <v>69385</v>
      </c>
      <c r="M27" s="324"/>
      <c r="N27" s="42">
        <f>'3 priedo 2 lentele'!G27</f>
        <v>0</v>
      </c>
      <c r="O27" s="41">
        <f>'3 priedo 2 lentele'!H27</f>
        <v>0</v>
      </c>
      <c r="P27" s="148">
        <f>'3 priedo 2 lentele'!I27</f>
        <v>0</v>
      </c>
      <c r="Q27" s="435"/>
      <c r="R27" s="324"/>
      <c r="S27" s="42">
        <f>'3 priedo 2 lentele'!J27</f>
        <v>0</v>
      </c>
      <c r="T27" s="41">
        <f>'3 priedo 2 lentele'!K27</f>
        <v>0</v>
      </c>
      <c r="U27" s="148">
        <f>'3 priedo 2 lentele'!L27</f>
        <v>0</v>
      </c>
      <c r="V27" s="435"/>
      <c r="W27" s="324"/>
      <c r="X27" s="42">
        <f>'3 priedo 2 lentele'!M27</f>
        <v>0</v>
      </c>
      <c r="Y27" s="41">
        <f>'3 priedo 2 lentele'!N27</f>
        <v>0</v>
      </c>
      <c r="Z27" s="148">
        <f>'3 priedo 2 lentele'!O27</f>
        <v>0</v>
      </c>
      <c r="AA27" s="458"/>
      <c r="AB27" s="324"/>
      <c r="AC27" s="42">
        <f>'3 priedo 2 lentele'!P27</f>
        <v>0</v>
      </c>
      <c r="AD27" s="41">
        <f>'3 priedo 2 lentele'!Q27</f>
        <v>0</v>
      </c>
      <c r="AE27" s="148">
        <f>'3 priedo 2 lentele'!R27</f>
        <v>0</v>
      </c>
      <c r="AF27" s="458"/>
      <c r="AG27" s="324"/>
      <c r="AH27" s="42">
        <f>'3 priedo 2 lentele'!S27</f>
        <v>0</v>
      </c>
      <c r="AI27" s="41">
        <f>'3 priedo 2 lentele'!T27</f>
        <v>0</v>
      </c>
      <c r="AJ27" s="148">
        <f>'3 priedo 2 lentele'!U27</f>
        <v>0</v>
      </c>
      <c r="AK27" s="324"/>
      <c r="AL27" s="324"/>
    </row>
    <row r="28" spans="2:38" ht="48" x14ac:dyDescent="0.25">
      <c r="B28" s="40" t="str">
        <f>'3 priedo 1 lentele'!A28</f>
        <v>1.2.1.1.3</v>
      </c>
      <c r="C28" s="160"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4" t="s">
        <v>2083</v>
      </c>
      <c r="I28" s="40" t="str">
        <f>'3 priedo 2 lentele'!D28</f>
        <v>P.N.304</v>
      </c>
      <c r="J28" s="40" t="str">
        <f>'3 priedo 2 lentele'!E28</f>
        <v>Modernizuoti kultūros infrastruktūros objektai (vnt.)</v>
      </c>
      <c r="K28" s="148">
        <f>'3 priedo 2 lentele'!F28</f>
        <v>1</v>
      </c>
      <c r="L28" s="48">
        <v>1</v>
      </c>
      <c r="M28" s="48">
        <v>1</v>
      </c>
      <c r="N28" s="40">
        <f>'3 priedo 2 lentele'!G28</f>
        <v>0</v>
      </c>
      <c r="O28" s="40">
        <f>'3 priedo 2 lentele'!H28</f>
        <v>0</v>
      </c>
      <c r="P28" s="148">
        <f>'3 priedo 2 lentele'!I28</f>
        <v>0</v>
      </c>
      <c r="Q28" s="435"/>
      <c r="R28" s="324"/>
      <c r="S28" s="40">
        <f>'3 priedo 2 lentele'!J28</f>
        <v>0</v>
      </c>
      <c r="T28" s="40">
        <f>'3 priedo 2 lentele'!K28</f>
        <v>0</v>
      </c>
      <c r="U28" s="148">
        <f>'3 priedo 2 lentele'!L28</f>
        <v>0</v>
      </c>
      <c r="V28" s="435"/>
      <c r="W28" s="324"/>
      <c r="X28" s="40">
        <f>'3 priedo 2 lentele'!M28</f>
        <v>0</v>
      </c>
      <c r="Y28" s="40">
        <f>'3 priedo 2 lentele'!N28</f>
        <v>0</v>
      </c>
      <c r="Z28" s="148">
        <f>'3 priedo 2 lentele'!O28</f>
        <v>0</v>
      </c>
      <c r="AA28" s="458"/>
      <c r="AB28" s="324"/>
      <c r="AC28" s="40">
        <f>'3 priedo 2 lentele'!P28</f>
        <v>0</v>
      </c>
      <c r="AD28" s="40">
        <f>'3 priedo 2 lentele'!Q28</f>
        <v>0</v>
      </c>
      <c r="AE28" s="148">
        <f>'3 priedo 2 lentele'!R28</f>
        <v>0</v>
      </c>
      <c r="AF28" s="458"/>
      <c r="AG28" s="324"/>
      <c r="AH28" s="40">
        <f>'3 priedo 2 lentele'!S28</f>
        <v>0</v>
      </c>
      <c r="AI28" s="40">
        <f>'3 priedo 2 lentele'!T28</f>
        <v>0</v>
      </c>
      <c r="AJ28" s="148">
        <f>'3 priedo 2 lentele'!U28</f>
        <v>0</v>
      </c>
      <c r="AK28" s="324"/>
      <c r="AL28" s="324"/>
    </row>
    <row r="29" spans="2:38" ht="72" x14ac:dyDescent="0.25">
      <c r="B29" s="40" t="str">
        <f>'3 priedo 1 lentele'!A29</f>
        <v>1.2.1.1.4</v>
      </c>
      <c r="C29" s="160" t="str">
        <f>'3 priedo 1 lentele'!B29</f>
        <v>R029905-340000-0002</v>
      </c>
      <c r="D29" s="37"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2"/>
      <c r="I29" s="147" t="str">
        <f>'3 priedo 2 lentele'!D29</f>
        <v>P.B.239</v>
      </c>
      <c r="J29" s="147" t="str">
        <f>'3 priedo 2 lentele'!E29</f>
        <v>Pastatyti arba atnaujinti viešieji arba komerciniai pastatai miestų vietovėse,  m2</v>
      </c>
      <c r="K29" s="148">
        <f>'3 priedo 2 lentele'!F29</f>
        <v>948.09</v>
      </c>
      <c r="L29" s="48">
        <v>948.09</v>
      </c>
      <c r="M29" s="322"/>
      <c r="N29" s="147">
        <f>'3 priedo 2 lentele'!G29</f>
        <v>0</v>
      </c>
      <c r="O29" s="147">
        <f>'3 priedo 2 lentele'!H29</f>
        <v>0</v>
      </c>
      <c r="P29" s="148">
        <f>'3 priedo 2 lentele'!I29</f>
        <v>0</v>
      </c>
      <c r="Q29" s="435"/>
      <c r="R29" s="322"/>
      <c r="S29" s="147">
        <f>'3 priedo 2 lentele'!J29</f>
        <v>0</v>
      </c>
      <c r="T29" s="147">
        <f>'3 priedo 2 lentele'!K29</f>
        <v>0</v>
      </c>
      <c r="U29" s="148">
        <f>'3 priedo 2 lentele'!L29</f>
        <v>0</v>
      </c>
      <c r="V29" s="435"/>
      <c r="W29" s="322"/>
      <c r="X29" s="147">
        <f>'3 priedo 2 lentele'!M29</f>
        <v>0</v>
      </c>
      <c r="Y29" s="147">
        <f>'3 priedo 2 lentele'!N29</f>
        <v>0</v>
      </c>
      <c r="Z29" s="148">
        <f>'3 priedo 2 lentele'!O29</f>
        <v>0</v>
      </c>
      <c r="AA29" s="458"/>
      <c r="AB29" s="322"/>
      <c r="AC29" s="147">
        <f>'3 priedo 2 lentele'!P29</f>
        <v>0</v>
      </c>
      <c r="AD29" s="147">
        <f>'3 priedo 2 lentele'!Q29</f>
        <v>0</v>
      </c>
      <c r="AE29" s="148">
        <f>'3 priedo 2 lentele'!R29</f>
        <v>0</v>
      </c>
      <c r="AF29" s="458"/>
      <c r="AG29" s="322"/>
      <c r="AH29" s="147">
        <f>'3 priedo 2 lentele'!S29</f>
        <v>0</v>
      </c>
      <c r="AI29" s="147">
        <f>'3 priedo 2 lentele'!T29</f>
        <v>0</v>
      </c>
      <c r="AJ29" s="148">
        <f>'3 priedo 2 lentele'!U29</f>
        <v>0</v>
      </c>
      <c r="AK29" s="322"/>
      <c r="AL29" s="322"/>
    </row>
    <row r="30" spans="2:38" ht="84" x14ac:dyDescent="0.25">
      <c r="B30" s="40" t="str">
        <f>'3 priedo 1 lentele'!A30</f>
        <v>1.2.1.1.5</v>
      </c>
      <c r="C30" s="160" t="str">
        <f>'3 priedo 1 lentele'!B30</f>
        <v>R023305-330000-0002</v>
      </c>
      <c r="D30" s="37"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2" t="s">
        <v>2084</v>
      </c>
      <c r="I30" s="147" t="str">
        <f>'3 priedo 2 lentele'!D30</f>
        <v>P.N.304</v>
      </c>
      <c r="J30" s="147" t="str">
        <f>'3 priedo 2 lentele'!E30</f>
        <v>Modernizuoti kultūros infrastruktūros objektai (vnt.)</v>
      </c>
      <c r="K30" s="148">
        <f>'3 priedo 2 lentele'!F30</f>
        <v>1</v>
      </c>
      <c r="L30" s="48">
        <v>1</v>
      </c>
      <c r="M30" s="48">
        <v>1</v>
      </c>
      <c r="N30" s="147">
        <f>'3 priedo 2 lentele'!G30</f>
        <v>0</v>
      </c>
      <c r="O30" s="147">
        <f>'3 priedo 2 lentele'!H30</f>
        <v>0</v>
      </c>
      <c r="P30" s="148">
        <f>'3 priedo 2 lentele'!I30</f>
        <v>0</v>
      </c>
      <c r="Q30" s="435"/>
      <c r="R30" s="322"/>
      <c r="S30" s="147">
        <f>'3 priedo 2 lentele'!J30</f>
        <v>0</v>
      </c>
      <c r="T30" s="147">
        <f>'3 priedo 2 lentele'!K30</f>
        <v>0</v>
      </c>
      <c r="U30" s="148">
        <f>'3 priedo 2 lentele'!L30</f>
        <v>0</v>
      </c>
      <c r="V30" s="435"/>
      <c r="W30" s="322"/>
      <c r="X30" s="147">
        <f>'3 priedo 2 lentele'!M30</f>
        <v>0</v>
      </c>
      <c r="Y30" s="147">
        <f>'3 priedo 2 lentele'!N30</f>
        <v>0</v>
      </c>
      <c r="Z30" s="148">
        <f>'3 priedo 2 lentele'!O30</f>
        <v>0</v>
      </c>
      <c r="AA30" s="458"/>
      <c r="AB30" s="322"/>
      <c r="AC30" s="147">
        <f>'3 priedo 2 lentele'!P30</f>
        <v>0</v>
      </c>
      <c r="AD30" s="147">
        <f>'3 priedo 2 lentele'!Q30</f>
        <v>0</v>
      </c>
      <c r="AE30" s="148">
        <f>'3 priedo 2 lentele'!R30</f>
        <v>0</v>
      </c>
      <c r="AF30" s="458"/>
      <c r="AG30" s="322"/>
      <c r="AH30" s="147">
        <f>'3 priedo 2 lentele'!S30</f>
        <v>0</v>
      </c>
      <c r="AI30" s="147">
        <f>'3 priedo 2 lentele'!T30</f>
        <v>0</v>
      </c>
      <c r="AJ30" s="148">
        <f>'3 priedo 2 lentele'!U30</f>
        <v>0</v>
      </c>
      <c r="AK30" s="322"/>
      <c r="AL30" s="322"/>
    </row>
    <row r="31" spans="2:38" ht="72" x14ac:dyDescent="0.25">
      <c r="B31" s="40" t="str">
        <f>'3 priedo 1 lentele'!A31</f>
        <v>1.2.1.1.6</v>
      </c>
      <c r="C31" s="160" t="str">
        <f>'3 priedo 1 lentele'!B31</f>
        <v>R023305-332900-0003</v>
      </c>
      <c r="D31" s="54"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6" t="s">
        <v>2085</v>
      </c>
      <c r="I31" s="25" t="str">
        <f>'3 priedo 2 lentele'!D31</f>
        <v>P.N.304</v>
      </c>
      <c r="J31" s="23" t="str">
        <f>'3 priedo 2 lentele'!E31</f>
        <v>Modernizuoti kultūros infrastruktūros objektai (vnt.)</v>
      </c>
      <c r="K31" s="148">
        <f>'3 priedo 2 lentele'!F31</f>
        <v>1</v>
      </c>
      <c r="L31" s="48">
        <v>1</v>
      </c>
      <c r="M31" s="48">
        <v>1</v>
      </c>
      <c r="N31" s="25">
        <f>'3 priedo 2 lentele'!G31</f>
        <v>0</v>
      </c>
      <c r="O31" s="23">
        <f>'3 priedo 2 lentele'!H31</f>
        <v>0</v>
      </c>
      <c r="P31" s="148">
        <f>'3 priedo 2 lentele'!I31</f>
        <v>0</v>
      </c>
      <c r="Q31" s="435"/>
      <c r="R31" s="316"/>
      <c r="S31" s="25">
        <f>'3 priedo 2 lentele'!J31</f>
        <v>0</v>
      </c>
      <c r="T31" s="23">
        <f>'3 priedo 2 lentele'!K31</f>
        <v>0</v>
      </c>
      <c r="U31" s="148">
        <f>'3 priedo 2 lentele'!L31</f>
        <v>0</v>
      </c>
      <c r="V31" s="435"/>
      <c r="W31" s="316"/>
      <c r="X31" s="25">
        <f>'3 priedo 2 lentele'!M31</f>
        <v>0</v>
      </c>
      <c r="Y31" s="23">
        <f>'3 priedo 2 lentele'!N31</f>
        <v>0</v>
      </c>
      <c r="Z31" s="148">
        <f>'3 priedo 2 lentele'!O31</f>
        <v>0</v>
      </c>
      <c r="AA31" s="458"/>
      <c r="AB31" s="316"/>
      <c r="AC31" s="25">
        <f>'3 priedo 2 lentele'!P31</f>
        <v>0</v>
      </c>
      <c r="AD31" s="23">
        <f>'3 priedo 2 lentele'!Q31</f>
        <v>0</v>
      </c>
      <c r="AE31" s="148">
        <f>'3 priedo 2 lentele'!R31</f>
        <v>0</v>
      </c>
      <c r="AF31" s="458"/>
      <c r="AG31" s="316"/>
      <c r="AH31" s="25">
        <f>'3 priedo 2 lentele'!S31</f>
        <v>0</v>
      </c>
      <c r="AI31" s="23">
        <f>'3 priedo 2 lentele'!T31</f>
        <v>0</v>
      </c>
      <c r="AJ31" s="148">
        <f>'3 priedo 2 lentele'!U31</f>
        <v>0</v>
      </c>
      <c r="AK31" s="316"/>
      <c r="AL31" s="316"/>
    </row>
    <row r="32" spans="2:38" ht="72" x14ac:dyDescent="0.25">
      <c r="B32" s="40" t="str">
        <f>'3 priedo 1 lentele'!A32</f>
        <v>1.2.1.1.7</v>
      </c>
      <c r="C32" s="160" t="str">
        <f>'3 priedo 1 lentele'!B32</f>
        <v>R029905-320000-0003</v>
      </c>
      <c r="D32" s="37"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2"/>
      <c r="I32" s="41" t="str">
        <f>'3 priedo 2 lentele'!D32</f>
        <v>P.B.239</v>
      </c>
      <c r="J32" s="41" t="str">
        <f>'3 priedo 2 lentele'!E32</f>
        <v>Pastatyti arba atnaujinti viešieji arba komerciniai pastatai miestų vietovėse,  m2</v>
      </c>
      <c r="K32" s="148">
        <f>'3 priedo 2 lentele'!F32</f>
        <v>564.71</v>
      </c>
      <c r="L32" s="48">
        <v>564.71</v>
      </c>
      <c r="M32" s="322"/>
      <c r="N32" s="41" t="str">
        <f>'3 priedo 2 lentele'!G32</f>
        <v>P.B.238</v>
      </c>
      <c r="O32" s="41" t="str">
        <f>'3 priedo 2 lentele'!H32</f>
        <v>Sukurtos arba atnaujintos atviros erdvės miestų vietovėse</v>
      </c>
      <c r="P32" s="148">
        <f>'3 priedo 2 lentele'!I32</f>
        <v>634</v>
      </c>
      <c r="Q32" s="48">
        <v>634</v>
      </c>
      <c r="R32" s="322"/>
      <c r="S32" s="41">
        <f>'3 priedo 2 lentele'!J32</f>
        <v>0</v>
      </c>
      <c r="T32" s="41">
        <f>'3 priedo 2 lentele'!K32</f>
        <v>0</v>
      </c>
      <c r="U32" s="148">
        <f>'3 priedo 2 lentele'!L32</f>
        <v>0</v>
      </c>
      <c r="V32" s="435"/>
      <c r="W32" s="322"/>
      <c r="X32" s="41">
        <f>'3 priedo 2 lentele'!M32</f>
        <v>0</v>
      </c>
      <c r="Y32" s="41">
        <f>'3 priedo 2 lentele'!N32</f>
        <v>0</v>
      </c>
      <c r="Z32" s="148">
        <f>'3 priedo 2 lentele'!O32</f>
        <v>0</v>
      </c>
      <c r="AA32" s="458"/>
      <c r="AB32" s="322"/>
      <c r="AC32" s="41">
        <f>'3 priedo 2 lentele'!P32</f>
        <v>0</v>
      </c>
      <c r="AD32" s="41">
        <f>'3 priedo 2 lentele'!Q32</f>
        <v>0</v>
      </c>
      <c r="AE32" s="148">
        <f>'3 priedo 2 lentele'!R32</f>
        <v>0</v>
      </c>
      <c r="AF32" s="458"/>
      <c r="AG32" s="322"/>
      <c r="AH32" s="41">
        <f>'3 priedo 2 lentele'!S32</f>
        <v>0</v>
      </c>
      <c r="AI32" s="41">
        <f>'3 priedo 2 lentele'!T32</f>
        <v>0</v>
      </c>
      <c r="AJ32" s="148">
        <f>'3 priedo 2 lentele'!U32</f>
        <v>0</v>
      </c>
      <c r="AK32" s="322"/>
      <c r="AL32" s="322"/>
    </row>
    <row r="33" spans="2:38" ht="48" x14ac:dyDescent="0.25">
      <c r="B33" s="40" t="str">
        <f>'3 priedo 1 lentele'!A33</f>
        <v>1.2.1.1.8</v>
      </c>
      <c r="C33" s="160" t="str">
        <f>'3 priedo 1 lentele'!B33</f>
        <v>R023305-330000-0004</v>
      </c>
      <c r="D33" s="37" t="str">
        <f>'3 priedo 1 lentele'!C33</f>
        <v>Prienų krašto muziejaus modernizavimas</v>
      </c>
      <c r="E33" s="67" t="str">
        <f>'3 priedo 1 lentele'!I33</f>
        <v xml:space="preserve">ITI </v>
      </c>
      <c r="F33" s="67">
        <f>'3 priedo 1 lentele'!J33</f>
        <v>0</v>
      </c>
      <c r="G33" s="67">
        <f>'3 priedo 1 lentele'!K33</f>
        <v>0</v>
      </c>
      <c r="H33" s="322" t="s">
        <v>2086</v>
      </c>
      <c r="I33" s="41" t="str">
        <f>'3 priedo 2 lentele'!D33</f>
        <v>P.N.304</v>
      </c>
      <c r="J33" s="41" t="str">
        <f>'3 priedo 2 lentele'!E33</f>
        <v>Modernizuoti kultūros infrastruktūros objektai (vnt.)</v>
      </c>
      <c r="K33" s="148">
        <f>'3 priedo 2 lentele'!F33</f>
        <v>1</v>
      </c>
      <c r="L33" s="433">
        <v>1</v>
      </c>
      <c r="M33" s="433">
        <v>1</v>
      </c>
      <c r="N33" s="41">
        <f>'3 priedo 2 lentele'!G33</f>
        <v>0</v>
      </c>
      <c r="O33" s="41">
        <f>'3 priedo 2 lentele'!H33</f>
        <v>0</v>
      </c>
      <c r="P33" s="148">
        <f>'3 priedo 2 lentele'!I33</f>
        <v>0</v>
      </c>
      <c r="Q33" s="435"/>
      <c r="R33" s="322"/>
      <c r="S33" s="41">
        <f>'3 priedo 2 lentele'!J33</f>
        <v>0</v>
      </c>
      <c r="T33" s="41">
        <f>'3 priedo 2 lentele'!K33</f>
        <v>0</v>
      </c>
      <c r="U33" s="148">
        <f>'3 priedo 2 lentele'!L33</f>
        <v>0</v>
      </c>
      <c r="V33" s="435"/>
      <c r="W33" s="322"/>
      <c r="X33" s="41">
        <f>'3 priedo 2 lentele'!M33</f>
        <v>0</v>
      </c>
      <c r="Y33" s="41">
        <f>'3 priedo 2 lentele'!N33</f>
        <v>0</v>
      </c>
      <c r="Z33" s="148">
        <f>'3 priedo 2 lentele'!O33</f>
        <v>0</v>
      </c>
      <c r="AA33" s="458"/>
      <c r="AB33" s="322"/>
      <c r="AC33" s="41">
        <f>'3 priedo 2 lentele'!P33</f>
        <v>0</v>
      </c>
      <c r="AD33" s="41">
        <f>'3 priedo 2 lentele'!Q33</f>
        <v>0</v>
      </c>
      <c r="AE33" s="148">
        <f>'3 priedo 2 lentele'!R33</f>
        <v>0</v>
      </c>
      <c r="AF33" s="458"/>
      <c r="AG33" s="322"/>
      <c r="AH33" s="41">
        <f>'3 priedo 2 lentele'!S33</f>
        <v>0</v>
      </c>
      <c r="AI33" s="41">
        <f>'3 priedo 2 lentele'!T33</f>
        <v>0</v>
      </c>
      <c r="AJ33" s="148">
        <f>'3 priedo 2 lentele'!U33</f>
        <v>0</v>
      </c>
      <c r="AK33" s="322"/>
      <c r="AL33" s="322"/>
    </row>
    <row r="34" spans="2:38" ht="48" x14ac:dyDescent="0.25">
      <c r="B34" s="40" t="str">
        <f>'3 priedo 1 lentele'!A34</f>
        <v>1.2.1.1.9</v>
      </c>
      <c r="C34" s="160" t="str">
        <f>'3 priedo 1 lentele'!B34</f>
        <v>R023305-330000-0005</v>
      </c>
      <c r="D34" s="37" t="str">
        <f>'3 priedo 1 lentele'!C34</f>
        <v>Prienų kultūros centro pastato Prienuose, Vytauto g. 35, rekonstravimas</v>
      </c>
      <c r="E34" s="67" t="str">
        <f>'3 priedo 1 lentele'!I34</f>
        <v xml:space="preserve">ITI </v>
      </c>
      <c r="F34" s="67">
        <f>'3 priedo 1 lentele'!J34</f>
        <v>0</v>
      </c>
      <c r="G34" s="67">
        <f>'3 priedo 1 lentele'!K34</f>
        <v>0</v>
      </c>
      <c r="H34" s="322" t="s">
        <v>2087</v>
      </c>
      <c r="I34" s="41" t="str">
        <f>'3 priedo 2 lentele'!D34</f>
        <v>P.N.304</v>
      </c>
      <c r="J34" s="41" t="str">
        <f>'3 priedo 2 lentele'!E34</f>
        <v>Modernizuoti kultūros infrastruktūros objektai (vnt.)</v>
      </c>
      <c r="K34" s="148">
        <f>'3 priedo 2 lentele'!F34</f>
        <v>1</v>
      </c>
      <c r="L34" s="433">
        <v>1</v>
      </c>
      <c r="M34" s="433">
        <v>1</v>
      </c>
      <c r="N34" s="41">
        <f>'3 priedo 2 lentele'!G34</f>
        <v>0</v>
      </c>
      <c r="O34" s="41">
        <f>'3 priedo 2 lentele'!H34</f>
        <v>0</v>
      </c>
      <c r="P34" s="148">
        <f>'3 priedo 2 lentele'!I34</f>
        <v>0</v>
      </c>
      <c r="Q34" s="435"/>
      <c r="R34" s="322"/>
      <c r="S34" s="41">
        <f>'3 priedo 2 lentele'!J34</f>
        <v>0</v>
      </c>
      <c r="T34" s="41">
        <f>'3 priedo 2 lentele'!K34</f>
        <v>0</v>
      </c>
      <c r="U34" s="148">
        <f>'3 priedo 2 lentele'!L34</f>
        <v>0</v>
      </c>
      <c r="V34" s="435"/>
      <c r="W34" s="322"/>
      <c r="X34" s="41">
        <f>'3 priedo 2 lentele'!M34</f>
        <v>0</v>
      </c>
      <c r="Y34" s="41">
        <f>'3 priedo 2 lentele'!N34</f>
        <v>0</v>
      </c>
      <c r="Z34" s="148">
        <f>'3 priedo 2 lentele'!O34</f>
        <v>0</v>
      </c>
      <c r="AA34" s="458"/>
      <c r="AB34" s="322"/>
      <c r="AC34" s="41">
        <f>'3 priedo 2 lentele'!P34</f>
        <v>0</v>
      </c>
      <c r="AD34" s="41">
        <f>'3 priedo 2 lentele'!Q34</f>
        <v>0</v>
      </c>
      <c r="AE34" s="148">
        <f>'3 priedo 2 lentele'!R34</f>
        <v>0</v>
      </c>
      <c r="AF34" s="458"/>
      <c r="AG34" s="322"/>
      <c r="AH34" s="41">
        <f>'3 priedo 2 lentele'!S34</f>
        <v>0</v>
      </c>
      <c r="AI34" s="41">
        <f>'3 priedo 2 lentele'!T34</f>
        <v>0</v>
      </c>
      <c r="AJ34" s="148">
        <f>'3 priedo 2 lentele'!U34</f>
        <v>0</v>
      </c>
      <c r="AK34" s="322"/>
      <c r="AL34" s="322"/>
    </row>
    <row r="35" spans="2:38" ht="72" x14ac:dyDescent="0.25">
      <c r="B35" s="40" t="str">
        <f>'3 priedo 1 lentele'!A35</f>
        <v>1.2.1.1.10</v>
      </c>
      <c r="C35" s="160"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4" t="s">
        <v>2088</v>
      </c>
      <c r="I35" s="23" t="str">
        <f>'3 priedo 2 lentele'!D35</f>
        <v>P.N.304</v>
      </c>
      <c r="J35" s="23" t="str">
        <f>'3 priedo 2 lentele'!E35</f>
        <v>Modernizuoti kultūros infrastruktūros objektai (vnt.)</v>
      </c>
      <c r="K35" s="148">
        <f>'3 priedo 2 lentele'!F35</f>
        <v>1</v>
      </c>
      <c r="L35" s="433">
        <v>1</v>
      </c>
      <c r="M35" s="324"/>
      <c r="N35" s="23">
        <f>'3 priedo 2 lentele'!G35</f>
        <v>0</v>
      </c>
      <c r="O35" s="23">
        <f>'3 priedo 2 lentele'!H35</f>
        <v>0</v>
      </c>
      <c r="P35" s="148">
        <f>'3 priedo 2 lentele'!I35</f>
        <v>0</v>
      </c>
      <c r="Q35" s="435"/>
      <c r="R35" s="324"/>
      <c r="S35" s="23">
        <f>'3 priedo 2 lentele'!J35</f>
        <v>0</v>
      </c>
      <c r="T35" s="23">
        <f>'3 priedo 2 lentele'!K35</f>
        <v>0</v>
      </c>
      <c r="U35" s="148">
        <f>'3 priedo 2 lentele'!L35</f>
        <v>0</v>
      </c>
      <c r="V35" s="435"/>
      <c r="W35" s="324"/>
      <c r="X35" s="23">
        <f>'3 priedo 2 lentele'!M35</f>
        <v>0</v>
      </c>
      <c r="Y35" s="23">
        <f>'3 priedo 2 lentele'!N35</f>
        <v>0</v>
      </c>
      <c r="Z35" s="148">
        <f>'3 priedo 2 lentele'!O35</f>
        <v>0</v>
      </c>
      <c r="AA35" s="458"/>
      <c r="AB35" s="324"/>
      <c r="AC35" s="23">
        <f>'3 priedo 2 lentele'!P35</f>
        <v>0</v>
      </c>
      <c r="AD35" s="23">
        <f>'3 priedo 2 lentele'!Q35</f>
        <v>0</v>
      </c>
      <c r="AE35" s="148">
        <f>'3 priedo 2 lentele'!R35</f>
        <v>0</v>
      </c>
      <c r="AF35" s="458"/>
      <c r="AG35" s="324"/>
      <c r="AH35" s="23">
        <f>'3 priedo 2 lentele'!S35</f>
        <v>0</v>
      </c>
      <c r="AI35" s="23">
        <f>'3 priedo 2 lentele'!T35</f>
        <v>0</v>
      </c>
      <c r="AJ35" s="148">
        <f>'3 priedo 2 lentele'!U35</f>
        <v>0</v>
      </c>
      <c r="AK35" s="324"/>
      <c r="AL35" s="324"/>
    </row>
    <row r="36" spans="2:38" ht="72" x14ac:dyDescent="0.25">
      <c r="B36" s="250" t="str">
        <f>'3 priedo 1 lentele'!A36</f>
        <v>1.2.1.2</v>
      </c>
      <c r="C36" s="252">
        <f>'3 priedo 1 lentele'!B36</f>
        <v>0</v>
      </c>
      <c r="D36" s="250" t="str">
        <f>'3 priedo 1 lentele'!C36</f>
        <v>Priemonė: Verslo subjektų skatinimas teikti bendruomenei aktualias paslaugas, didinti gamybos pajėgumus ir eksporto apimtis</v>
      </c>
      <c r="E36" s="252">
        <f>'3 priedo 1 lentele'!I36</f>
        <v>0</v>
      </c>
      <c r="F36" s="252">
        <f>'3 priedo 1 lentele'!J36</f>
        <v>0</v>
      </c>
      <c r="G36" s="252">
        <f>'3 priedo 1 lentele'!K36</f>
        <v>0</v>
      </c>
      <c r="H36" s="321"/>
      <c r="I36" s="267">
        <f>'3 priedo 2 lentele'!D36</f>
        <v>0</v>
      </c>
      <c r="J36" s="267">
        <f>'3 priedo 2 lentele'!E36</f>
        <v>0</v>
      </c>
      <c r="K36" s="268">
        <f>'3 priedo 2 lentele'!F36</f>
        <v>0</v>
      </c>
      <c r="L36" s="430"/>
      <c r="M36" s="321"/>
      <c r="N36" s="267">
        <f>'3 priedo 2 lentele'!G36</f>
        <v>0</v>
      </c>
      <c r="O36" s="267">
        <f>'3 priedo 2 lentele'!H36</f>
        <v>0</v>
      </c>
      <c r="P36" s="268">
        <f>'3 priedo 2 lentele'!I36</f>
        <v>0</v>
      </c>
      <c r="Q36" s="448"/>
      <c r="R36" s="321"/>
      <c r="S36" s="267">
        <f>'3 priedo 2 lentele'!J36</f>
        <v>0</v>
      </c>
      <c r="T36" s="267">
        <f>'3 priedo 2 lentele'!K36</f>
        <v>0</v>
      </c>
      <c r="U36" s="268">
        <f>'3 priedo 2 lentele'!L36</f>
        <v>0</v>
      </c>
      <c r="V36" s="448"/>
      <c r="W36" s="321"/>
      <c r="X36" s="267">
        <f>'3 priedo 2 lentele'!M36</f>
        <v>0</v>
      </c>
      <c r="Y36" s="267">
        <f>'3 priedo 2 lentele'!N36</f>
        <v>0</v>
      </c>
      <c r="Z36" s="268">
        <f>'3 priedo 2 lentele'!O36</f>
        <v>0</v>
      </c>
      <c r="AA36" s="473"/>
      <c r="AB36" s="321"/>
      <c r="AC36" s="267">
        <f>'3 priedo 2 lentele'!P36</f>
        <v>0</v>
      </c>
      <c r="AD36" s="267">
        <f>'3 priedo 2 lentele'!Q36</f>
        <v>0</v>
      </c>
      <c r="AE36" s="268">
        <f>'3 priedo 2 lentele'!R36</f>
        <v>0</v>
      </c>
      <c r="AF36" s="473"/>
      <c r="AG36" s="321"/>
      <c r="AH36" s="267">
        <f>'3 priedo 2 lentele'!S36</f>
        <v>0</v>
      </c>
      <c r="AI36" s="267">
        <f>'3 priedo 2 lentele'!T36</f>
        <v>0</v>
      </c>
      <c r="AJ36" s="268">
        <f>'3 priedo 2 lentele'!U36</f>
        <v>0</v>
      </c>
      <c r="AK36" s="321"/>
      <c r="AL36" s="321"/>
    </row>
    <row r="37" spans="2:38" ht="72" x14ac:dyDescent="0.25">
      <c r="B37" s="212" t="str">
        <f>'3 priedo 1 lentele'!A37</f>
        <v>1.2.2</v>
      </c>
      <c r="C37" s="213">
        <f>'3 priedo 1 lentele'!B37</f>
        <v>0</v>
      </c>
      <c r="D37" s="212" t="str">
        <f>'3 priedo 1 lentele'!C37</f>
        <v>Uždavinys. Kurti naujas darbo vietas, pritraukiant investicijas į viešąsias (apleistas, nenaudojamas ir nepakankamai naudojamas) erdves</v>
      </c>
      <c r="E37" s="213">
        <f>'3 priedo 1 lentele'!I37</f>
        <v>0</v>
      </c>
      <c r="F37" s="213">
        <f>'3 priedo 1 lentele'!J37</f>
        <v>0</v>
      </c>
      <c r="G37" s="213">
        <f>'3 priedo 1 lentele'!K37</f>
        <v>0</v>
      </c>
      <c r="H37" s="320"/>
      <c r="I37" s="81">
        <f>'3 priedo 2 lentele'!D37</f>
        <v>0</v>
      </c>
      <c r="J37" s="81">
        <f>'3 priedo 2 lentele'!E37</f>
        <v>0</v>
      </c>
      <c r="K37" s="146">
        <f>'3 priedo 2 lentele'!F37</f>
        <v>0</v>
      </c>
      <c r="L37" s="432"/>
      <c r="M37" s="320"/>
      <c r="N37" s="81">
        <f>'3 priedo 2 lentele'!G37</f>
        <v>0</v>
      </c>
      <c r="O37" s="81">
        <f>'3 priedo 2 lentele'!H37</f>
        <v>0</v>
      </c>
      <c r="P37" s="146">
        <f>'3 priedo 2 lentele'!I37</f>
        <v>0</v>
      </c>
      <c r="Q37" s="450"/>
      <c r="R37" s="320"/>
      <c r="S37" s="81">
        <f>'3 priedo 2 lentele'!J37</f>
        <v>0</v>
      </c>
      <c r="T37" s="81">
        <f>'3 priedo 2 lentele'!K37</f>
        <v>0</v>
      </c>
      <c r="U37" s="146">
        <f>'3 priedo 2 lentele'!L37</f>
        <v>0</v>
      </c>
      <c r="V37" s="450"/>
      <c r="W37" s="320"/>
      <c r="X37" s="81">
        <f>'3 priedo 2 lentele'!M37</f>
        <v>0</v>
      </c>
      <c r="Y37" s="81">
        <f>'3 priedo 2 lentele'!N37</f>
        <v>0</v>
      </c>
      <c r="Z37" s="146">
        <f>'3 priedo 2 lentele'!O37</f>
        <v>0</v>
      </c>
      <c r="AA37" s="475"/>
      <c r="AB37" s="320"/>
      <c r="AC37" s="81">
        <f>'3 priedo 2 lentele'!P37</f>
        <v>0</v>
      </c>
      <c r="AD37" s="81">
        <f>'3 priedo 2 lentele'!Q37</f>
        <v>0</v>
      </c>
      <c r="AE37" s="146">
        <f>'3 priedo 2 lentele'!R37</f>
        <v>0</v>
      </c>
      <c r="AF37" s="475"/>
      <c r="AG37" s="320"/>
      <c r="AH37" s="81">
        <f>'3 priedo 2 lentele'!S37</f>
        <v>0</v>
      </c>
      <c r="AI37" s="81">
        <f>'3 priedo 2 lentele'!T37</f>
        <v>0</v>
      </c>
      <c r="AJ37" s="146">
        <f>'3 priedo 2 lentele'!U37</f>
        <v>0</v>
      </c>
      <c r="AK37" s="320"/>
      <c r="AL37" s="320"/>
    </row>
    <row r="38" spans="2:38" ht="60" x14ac:dyDescent="0.25">
      <c r="B38" s="250" t="str">
        <f>'3 priedo 1 lentele'!A38</f>
        <v>1.2.2.1</v>
      </c>
      <c r="C38" s="252">
        <f>'3 priedo 1 lentele'!B38</f>
        <v>0</v>
      </c>
      <c r="D38" s="250" t="str">
        <f>'3 priedo 1 lentele'!C38</f>
        <v>Priemonė: Miestų viešosios infrastruktūros sutvarkymas, gerinant sąlygas naujam verslui ir darbo vietų kūrimui</v>
      </c>
      <c r="E38" s="252">
        <f>'3 priedo 1 lentele'!I38</f>
        <v>0</v>
      </c>
      <c r="F38" s="252">
        <f>'3 priedo 1 lentele'!J38</f>
        <v>0</v>
      </c>
      <c r="G38" s="252">
        <f>'3 priedo 1 lentele'!K38</f>
        <v>0</v>
      </c>
      <c r="H38" s="321"/>
      <c r="I38" s="267">
        <f>'3 priedo 2 lentele'!D38</f>
        <v>0</v>
      </c>
      <c r="J38" s="267">
        <f>'3 priedo 2 lentele'!E38</f>
        <v>0</v>
      </c>
      <c r="K38" s="268">
        <f>'3 priedo 2 lentele'!F38</f>
        <v>0</v>
      </c>
      <c r="L38" s="430"/>
      <c r="M38" s="321"/>
      <c r="N38" s="267">
        <f>'3 priedo 2 lentele'!G38</f>
        <v>0</v>
      </c>
      <c r="O38" s="267">
        <f>'3 priedo 2 lentele'!H38</f>
        <v>0</v>
      </c>
      <c r="P38" s="268">
        <f>'3 priedo 2 lentele'!I38</f>
        <v>0</v>
      </c>
      <c r="Q38" s="448"/>
      <c r="R38" s="321"/>
      <c r="S38" s="267">
        <f>'3 priedo 2 lentele'!J38</f>
        <v>0</v>
      </c>
      <c r="T38" s="267">
        <f>'3 priedo 2 lentele'!K38</f>
        <v>0</v>
      </c>
      <c r="U38" s="268">
        <f>'3 priedo 2 lentele'!L38</f>
        <v>0</v>
      </c>
      <c r="V38" s="448"/>
      <c r="W38" s="321"/>
      <c r="X38" s="267">
        <f>'3 priedo 2 lentele'!M38</f>
        <v>0</v>
      </c>
      <c r="Y38" s="267">
        <f>'3 priedo 2 lentele'!N38</f>
        <v>0</v>
      </c>
      <c r="Z38" s="268">
        <f>'3 priedo 2 lentele'!O38</f>
        <v>0</v>
      </c>
      <c r="AA38" s="473"/>
      <c r="AB38" s="321"/>
      <c r="AC38" s="267">
        <f>'3 priedo 2 lentele'!P38</f>
        <v>0</v>
      </c>
      <c r="AD38" s="267">
        <f>'3 priedo 2 lentele'!Q38</f>
        <v>0</v>
      </c>
      <c r="AE38" s="268">
        <f>'3 priedo 2 lentele'!R38</f>
        <v>0</v>
      </c>
      <c r="AF38" s="473"/>
      <c r="AG38" s="321"/>
      <c r="AH38" s="267">
        <f>'3 priedo 2 lentele'!S38</f>
        <v>0</v>
      </c>
      <c r="AI38" s="267">
        <f>'3 priedo 2 lentele'!T38</f>
        <v>0</v>
      </c>
      <c r="AJ38" s="268">
        <f>'3 priedo 2 lentele'!U38</f>
        <v>0</v>
      </c>
      <c r="AK38" s="321"/>
      <c r="AL38" s="321"/>
    </row>
    <row r="39" spans="2:38" ht="60" x14ac:dyDescent="0.25">
      <c r="B39" s="40" t="str">
        <f>'3 priedo 1 lentele'!A39</f>
        <v>1.2.2.1.1</v>
      </c>
      <c r="C39" s="160" t="str">
        <f>'3 priedo 1 lentele'!B39</f>
        <v>R029905-303800-0004</v>
      </c>
      <c r="D39" s="37" t="str">
        <f>'3 priedo 1 lentele'!C39</f>
        <v>Garliavos miesto parko sutvarkymas (įrengimas)</v>
      </c>
      <c r="E39" s="67" t="str">
        <f>'3 priedo 1 lentele'!I39</f>
        <v xml:space="preserve">ITI </v>
      </c>
      <c r="F39" s="67">
        <f>'3 priedo 1 lentele'!J39</f>
        <v>0</v>
      </c>
      <c r="G39" s="67">
        <f>'3 priedo 1 lentele'!K39</f>
        <v>0</v>
      </c>
      <c r="H39" s="322" t="s">
        <v>2199</v>
      </c>
      <c r="I39" s="147" t="str">
        <f>'3 priedo 2 lentele'!D39</f>
        <v>P.B.238</v>
      </c>
      <c r="J39" s="147" t="str">
        <f>'3 priedo 2 lentele'!E39</f>
        <v>Sukurtos arba atnaujintos atviros erdvės miestų vietovėse, m2</v>
      </c>
      <c r="K39" s="48">
        <f>'3 priedo 2 lentele'!F39</f>
        <v>45254.62</v>
      </c>
      <c r="L39" s="434">
        <v>45254.62</v>
      </c>
      <c r="M39" s="434">
        <v>45254.62</v>
      </c>
      <c r="N39" s="147">
        <f>'3 priedo 2 lentele'!G39</f>
        <v>0</v>
      </c>
      <c r="O39" s="147">
        <f>'3 priedo 2 lentele'!H39</f>
        <v>0</v>
      </c>
      <c r="P39" s="48">
        <f>'3 priedo 2 lentele'!I39</f>
        <v>0</v>
      </c>
      <c r="Q39" s="447"/>
      <c r="R39" s="322"/>
      <c r="S39" s="147">
        <f>'3 priedo 2 lentele'!J39</f>
        <v>0</v>
      </c>
      <c r="T39" s="147">
        <f>'3 priedo 2 lentele'!K39</f>
        <v>0</v>
      </c>
      <c r="U39" s="48">
        <f>'3 priedo 2 lentele'!L39</f>
        <v>0</v>
      </c>
      <c r="V39" s="447"/>
      <c r="W39" s="322"/>
      <c r="X39" s="147">
        <f>'3 priedo 2 lentele'!M39</f>
        <v>0</v>
      </c>
      <c r="Y39" s="147">
        <f>'3 priedo 2 lentele'!N39</f>
        <v>0</v>
      </c>
      <c r="Z39" s="48">
        <f>'3 priedo 2 lentele'!O39</f>
        <v>0</v>
      </c>
      <c r="AA39" s="458"/>
      <c r="AB39" s="322"/>
      <c r="AC39" s="147">
        <f>'3 priedo 2 lentele'!P39</f>
        <v>0</v>
      </c>
      <c r="AD39" s="147">
        <f>'3 priedo 2 lentele'!Q39</f>
        <v>0</v>
      </c>
      <c r="AE39" s="48">
        <f>'3 priedo 2 lentele'!R39</f>
        <v>0</v>
      </c>
      <c r="AF39" s="458"/>
      <c r="AG39" s="322"/>
      <c r="AH39" s="147">
        <f>'3 priedo 2 lentele'!S39</f>
        <v>0</v>
      </c>
      <c r="AI39" s="147">
        <f>'3 priedo 2 lentele'!T39</f>
        <v>0</v>
      </c>
      <c r="AJ39" s="48">
        <f>'3 priedo 2 lentele'!U39</f>
        <v>0</v>
      </c>
      <c r="AK39" s="322"/>
      <c r="AL39" s="322"/>
    </row>
    <row r="40" spans="2:38" ht="60" x14ac:dyDescent="0.25">
      <c r="B40" s="40" t="str">
        <f>'3 priedo 1 lentele'!A40</f>
        <v>1.2.2.1.2</v>
      </c>
      <c r="C40" s="160" t="str">
        <f>'3 priedo 1 lentele'!B40</f>
        <v>R029905-141932-0005</v>
      </c>
      <c r="D40" s="37" t="str">
        <f>'3 priedo 1 lentele'!C40</f>
        <v>Garliavos miesto viešųjų erdvių kompleksiškas sutvarkymas ir pritaikymas bendruomenei ir verslui</v>
      </c>
      <c r="E40" s="67" t="str">
        <f>'3 priedo 1 lentele'!I40</f>
        <v>ITI</v>
      </c>
      <c r="F40" s="67">
        <f>'3 priedo 1 lentele'!J40</f>
        <v>0</v>
      </c>
      <c r="G40" s="67">
        <f>'3 priedo 1 lentele'!K40</f>
        <v>0</v>
      </c>
      <c r="H40" s="322"/>
      <c r="I40" s="149" t="str">
        <f>'3 priedo 2 lentele'!D40</f>
        <v>P.B.238</v>
      </c>
      <c r="J40" s="147" t="str">
        <f>'3 priedo 2 lentele'!E40</f>
        <v>Sukurtos arba atnaujintos atviros erdvės miestų vietovėse, m2</v>
      </c>
      <c r="K40" s="48">
        <f>'3 priedo 2 lentele'!F40</f>
        <v>88169</v>
      </c>
      <c r="L40" s="48">
        <v>88169</v>
      </c>
      <c r="M40" s="322"/>
      <c r="N40" s="149">
        <f>'3 priedo 2 lentele'!G40</f>
        <v>0</v>
      </c>
      <c r="O40" s="147">
        <f>'3 priedo 2 lentele'!H40</f>
        <v>0</v>
      </c>
      <c r="P40" s="48">
        <f>'3 priedo 2 lentele'!I40</f>
        <v>0</v>
      </c>
      <c r="Q40" s="447"/>
      <c r="R40" s="322"/>
      <c r="S40" s="149">
        <f>'3 priedo 2 lentele'!J40</f>
        <v>0</v>
      </c>
      <c r="T40" s="147">
        <f>'3 priedo 2 lentele'!K40</f>
        <v>0</v>
      </c>
      <c r="U40" s="48">
        <f>'3 priedo 2 lentele'!L40</f>
        <v>0</v>
      </c>
      <c r="V40" s="447"/>
      <c r="W40" s="322"/>
      <c r="X40" s="149">
        <f>'3 priedo 2 lentele'!M40</f>
        <v>0</v>
      </c>
      <c r="Y40" s="147">
        <f>'3 priedo 2 lentele'!N40</f>
        <v>0</v>
      </c>
      <c r="Z40" s="48">
        <f>'3 priedo 2 lentele'!O40</f>
        <v>0</v>
      </c>
      <c r="AA40" s="458"/>
      <c r="AB40" s="322"/>
      <c r="AC40" s="149">
        <f>'3 priedo 2 lentele'!P40</f>
        <v>0</v>
      </c>
      <c r="AD40" s="147">
        <f>'3 priedo 2 lentele'!Q40</f>
        <v>0</v>
      </c>
      <c r="AE40" s="48">
        <f>'3 priedo 2 lentele'!R40</f>
        <v>0</v>
      </c>
      <c r="AF40" s="458"/>
      <c r="AG40" s="322"/>
      <c r="AH40" s="149">
        <f>'3 priedo 2 lentele'!S40</f>
        <v>0</v>
      </c>
      <c r="AI40" s="147">
        <f>'3 priedo 2 lentele'!T40</f>
        <v>0</v>
      </c>
      <c r="AJ40" s="48">
        <f>'3 priedo 2 lentele'!U40</f>
        <v>0</v>
      </c>
      <c r="AK40" s="322"/>
      <c r="AL40" s="322"/>
    </row>
    <row r="41" spans="2:38" ht="60" x14ac:dyDescent="0.25">
      <c r="B41" s="40" t="str">
        <f>'3 priedo 1 lentele'!A41</f>
        <v>1.2.2.1.3</v>
      </c>
      <c r="C41" s="160"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4"/>
      <c r="I41" s="150" t="str">
        <f>'3 priedo 2 lentele'!D41</f>
        <v>P.B.238</v>
      </c>
      <c r="J41" s="40" t="str">
        <f>'3 priedo 2 lentele'!E41</f>
        <v>Sukurtos arba atnaujintos atviros erdvės miestų vietovėse (m2)</v>
      </c>
      <c r="K41" s="48">
        <f>'3 priedo 2 lentele'!F41</f>
        <v>12872</v>
      </c>
      <c r="L41" s="48">
        <v>12872</v>
      </c>
      <c r="M41" s="48">
        <v>12872</v>
      </c>
      <c r="N41" s="150">
        <f>'3 priedo 2 lentele'!G41</f>
        <v>0</v>
      </c>
      <c r="O41" s="40">
        <f>'3 priedo 2 lentele'!H41</f>
        <v>0</v>
      </c>
      <c r="P41" s="48">
        <f>'3 priedo 2 lentele'!I41</f>
        <v>0</v>
      </c>
      <c r="Q41" s="435"/>
      <c r="R41" s="324"/>
      <c r="S41" s="150">
        <f>'3 priedo 2 lentele'!J41</f>
        <v>0</v>
      </c>
      <c r="T41" s="40">
        <f>'3 priedo 2 lentele'!K41</f>
        <v>0</v>
      </c>
      <c r="U41" s="48">
        <f>'3 priedo 2 lentele'!L41</f>
        <v>0</v>
      </c>
      <c r="V41" s="435"/>
      <c r="W41" s="324"/>
      <c r="X41" s="150">
        <f>'3 priedo 2 lentele'!M41</f>
        <v>0</v>
      </c>
      <c r="Y41" s="40">
        <f>'3 priedo 2 lentele'!N41</f>
        <v>0</v>
      </c>
      <c r="Z41" s="48">
        <f>'3 priedo 2 lentele'!O41</f>
        <v>0</v>
      </c>
      <c r="AA41" s="458"/>
      <c r="AB41" s="324"/>
      <c r="AC41" s="150">
        <f>'3 priedo 2 lentele'!P41</f>
        <v>0</v>
      </c>
      <c r="AD41" s="40">
        <f>'3 priedo 2 lentele'!Q41</f>
        <v>0</v>
      </c>
      <c r="AE41" s="48">
        <f>'3 priedo 2 lentele'!R41</f>
        <v>0</v>
      </c>
      <c r="AF41" s="458"/>
      <c r="AG41" s="324"/>
      <c r="AH41" s="150">
        <f>'3 priedo 2 lentele'!S41</f>
        <v>0</v>
      </c>
      <c r="AI41" s="40">
        <f>'3 priedo 2 lentele'!T41</f>
        <v>0</v>
      </c>
      <c r="AJ41" s="48">
        <f>'3 priedo 2 lentele'!U41</f>
        <v>0</v>
      </c>
      <c r="AK41" s="324"/>
      <c r="AL41" s="324"/>
    </row>
    <row r="42" spans="2:38" ht="60" x14ac:dyDescent="0.25">
      <c r="B42" s="40" t="str">
        <f>'3 priedo 1 lentele'!A42</f>
        <v>1.2.2.1.4</v>
      </c>
      <c r="C42" s="160"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4" t="s">
        <v>2200</v>
      </c>
      <c r="I42" s="147" t="str">
        <f>'3 priedo 2 lentele'!D42</f>
        <v>P.B.238</v>
      </c>
      <c r="J42" s="147" t="str">
        <f>'3 priedo 2 lentele'!E42</f>
        <v>Sukurtos arba atnaujintos atviros erdvės miestų vietovėse (m2)</v>
      </c>
      <c r="K42" s="48">
        <f>'3 priedo 2 lentele'!F42</f>
        <v>28930</v>
      </c>
      <c r="L42" s="48">
        <v>28930</v>
      </c>
      <c r="M42" s="48">
        <v>28930</v>
      </c>
      <c r="N42" s="147">
        <f>'3 priedo 2 lentele'!G42</f>
        <v>0</v>
      </c>
      <c r="O42" s="147">
        <f>'3 priedo 2 lentele'!H42</f>
        <v>0</v>
      </c>
      <c r="P42" s="48">
        <f>'3 priedo 2 lentele'!I42</f>
        <v>0</v>
      </c>
      <c r="Q42" s="435"/>
      <c r="R42" s="324"/>
      <c r="S42" s="147">
        <f>'3 priedo 2 lentele'!J42</f>
        <v>0</v>
      </c>
      <c r="T42" s="147">
        <f>'3 priedo 2 lentele'!K42</f>
        <v>0</v>
      </c>
      <c r="U42" s="48">
        <f>'3 priedo 2 lentele'!L42</f>
        <v>0</v>
      </c>
      <c r="V42" s="435"/>
      <c r="W42" s="324"/>
      <c r="X42" s="147">
        <f>'3 priedo 2 lentele'!M42</f>
        <v>0</v>
      </c>
      <c r="Y42" s="147">
        <f>'3 priedo 2 lentele'!N42</f>
        <v>0</v>
      </c>
      <c r="Z42" s="48">
        <f>'3 priedo 2 lentele'!O42</f>
        <v>0</v>
      </c>
      <c r="AA42" s="458"/>
      <c r="AB42" s="324"/>
      <c r="AC42" s="147">
        <f>'3 priedo 2 lentele'!P42</f>
        <v>0</v>
      </c>
      <c r="AD42" s="147">
        <f>'3 priedo 2 lentele'!Q42</f>
        <v>0</v>
      </c>
      <c r="AE42" s="48">
        <f>'3 priedo 2 lentele'!R42</f>
        <v>0</v>
      </c>
      <c r="AF42" s="458"/>
      <c r="AG42" s="324"/>
      <c r="AH42" s="147">
        <f>'3 priedo 2 lentele'!S42</f>
        <v>0</v>
      </c>
      <c r="AI42" s="147">
        <f>'3 priedo 2 lentele'!T42</f>
        <v>0</v>
      </c>
      <c r="AJ42" s="48">
        <f>'3 priedo 2 lentele'!U42</f>
        <v>0</v>
      </c>
      <c r="AK42" s="324"/>
      <c r="AL42" s="324"/>
    </row>
    <row r="43" spans="2:38" ht="60" x14ac:dyDescent="0.25">
      <c r="B43" s="40" t="str">
        <f>'3 priedo 1 lentele'!A43</f>
        <v>1.2.2.1.5</v>
      </c>
      <c r="C43" s="160" t="str">
        <f>'3 priedo 1 lentele'!B43</f>
        <v>R029905-142950-0007</v>
      </c>
      <c r="D43" s="37" t="str">
        <f>'3 priedo 1 lentele'!C43</f>
        <v>Kaišiadorių miesto Gedimino g. prieigų sutvarkymas</v>
      </c>
      <c r="E43" s="67" t="str">
        <f>'3 priedo 1 lentele'!I43</f>
        <v xml:space="preserve">ITI </v>
      </c>
      <c r="F43" s="67">
        <f>'3 priedo 1 lentele'!J43</f>
        <v>0</v>
      </c>
      <c r="G43" s="67">
        <f>'3 priedo 1 lentele'!K43</f>
        <v>0</v>
      </c>
      <c r="H43" s="322"/>
      <c r="I43" s="147" t="str">
        <f>'3 priedo 2 lentele'!D43</f>
        <v>P.B.238</v>
      </c>
      <c r="J43" s="147" t="str">
        <f>'3 priedo 2 lentele'!E43</f>
        <v>Sukurtos arba atnaujintos atviros erdvės miestų vietovėse (m2)</v>
      </c>
      <c r="K43" s="48">
        <f>'3 priedo 2 lentele'!F43</f>
        <v>29305</v>
      </c>
      <c r="L43" s="48">
        <v>29305</v>
      </c>
      <c r="M43" s="322"/>
      <c r="N43" s="147">
        <f>'3 priedo 2 lentele'!G43</f>
        <v>0</v>
      </c>
      <c r="O43" s="147">
        <f>'3 priedo 2 lentele'!H43</f>
        <v>0</v>
      </c>
      <c r="P43" s="48">
        <f>'3 priedo 2 lentele'!I43</f>
        <v>0</v>
      </c>
      <c r="Q43" s="435"/>
      <c r="R43" s="322"/>
      <c r="S43" s="147">
        <f>'3 priedo 2 lentele'!J43</f>
        <v>0</v>
      </c>
      <c r="T43" s="147">
        <f>'3 priedo 2 lentele'!K43</f>
        <v>0</v>
      </c>
      <c r="U43" s="48">
        <f>'3 priedo 2 lentele'!L43</f>
        <v>0</v>
      </c>
      <c r="V43" s="435"/>
      <c r="W43" s="322"/>
      <c r="X43" s="147">
        <f>'3 priedo 2 lentele'!M43</f>
        <v>0</v>
      </c>
      <c r="Y43" s="147">
        <f>'3 priedo 2 lentele'!N43</f>
        <v>0</v>
      </c>
      <c r="Z43" s="48">
        <f>'3 priedo 2 lentele'!O43</f>
        <v>0</v>
      </c>
      <c r="AA43" s="458"/>
      <c r="AB43" s="322"/>
      <c r="AC43" s="147">
        <f>'3 priedo 2 lentele'!P43</f>
        <v>0</v>
      </c>
      <c r="AD43" s="147">
        <f>'3 priedo 2 lentele'!Q43</f>
        <v>0</v>
      </c>
      <c r="AE43" s="48">
        <f>'3 priedo 2 lentele'!R43</f>
        <v>0</v>
      </c>
      <c r="AF43" s="458"/>
      <c r="AG43" s="322"/>
      <c r="AH43" s="147">
        <f>'3 priedo 2 lentele'!S43</f>
        <v>0</v>
      </c>
      <c r="AI43" s="147">
        <f>'3 priedo 2 lentele'!T43</f>
        <v>0</v>
      </c>
      <c r="AJ43" s="48">
        <f>'3 priedo 2 lentele'!U43</f>
        <v>0</v>
      </c>
      <c r="AK43" s="322"/>
      <c r="AL43" s="322"/>
    </row>
    <row r="44" spans="2:38" ht="84" x14ac:dyDescent="0.25">
      <c r="B44" s="40" t="str">
        <f>'3 priedo 1 lentele'!A44</f>
        <v>1.2.2.1.6</v>
      </c>
      <c r="C44" s="160" t="str">
        <f>'3 priedo 1 lentele'!B44</f>
        <v>R029905-280000-0008</v>
      </c>
      <c r="D44" s="37"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2"/>
      <c r="I44" s="147" t="str">
        <f>'3 priedo 2 lentele'!D44</f>
        <v>P.B.238</v>
      </c>
      <c r="J44" s="147" t="str">
        <f>'3 priedo 2 lentele'!E44</f>
        <v>Sukurtos arba atnaujintos atviros erdvės miestų vietovėse</v>
      </c>
      <c r="K44" s="48">
        <f>'3 priedo 2 lentele'!F44</f>
        <v>19419</v>
      </c>
      <c r="L44" s="48">
        <v>19419</v>
      </c>
      <c r="M44" s="322" t="s">
        <v>2287</v>
      </c>
      <c r="N44" s="147" t="str">
        <f>'3 priedo 2 lentele'!G44</f>
        <v>P.B.239</v>
      </c>
      <c r="O44" s="147" t="str">
        <f>'3 priedo 2 lentele'!H44</f>
        <v>Pastatyti arba atnaujinti viešieji arba komerciniai pastatai miestų vietovėse,  m2</v>
      </c>
      <c r="P44" s="48">
        <f>'3 priedo 2 lentele'!I44</f>
        <v>16</v>
      </c>
      <c r="Q44" s="435">
        <v>16</v>
      </c>
      <c r="R44" s="322" t="s">
        <v>2286</v>
      </c>
      <c r="S44" s="147">
        <f>'3 priedo 2 lentele'!J44</f>
        <v>0</v>
      </c>
      <c r="T44" s="147">
        <f>'3 priedo 2 lentele'!K44</f>
        <v>0</v>
      </c>
      <c r="U44" s="48">
        <f>'3 priedo 2 lentele'!L44</f>
        <v>0</v>
      </c>
      <c r="V44" s="435"/>
      <c r="W44" s="322"/>
      <c r="X44" s="147">
        <f>'3 priedo 2 lentele'!M44</f>
        <v>0</v>
      </c>
      <c r="Y44" s="147">
        <f>'3 priedo 2 lentele'!N44</f>
        <v>0</v>
      </c>
      <c r="Z44" s="48">
        <f>'3 priedo 2 lentele'!O44</f>
        <v>0</v>
      </c>
      <c r="AA44" s="458"/>
      <c r="AB44" s="322"/>
      <c r="AC44" s="147">
        <f>'3 priedo 2 lentele'!P44</f>
        <v>0</v>
      </c>
      <c r="AD44" s="147">
        <f>'3 priedo 2 lentele'!Q44</f>
        <v>0</v>
      </c>
      <c r="AE44" s="48">
        <f>'3 priedo 2 lentele'!R44</f>
        <v>0</v>
      </c>
      <c r="AF44" s="458"/>
      <c r="AG44" s="322"/>
      <c r="AH44" s="147">
        <f>'3 priedo 2 lentele'!S44</f>
        <v>0</v>
      </c>
      <c r="AI44" s="147">
        <f>'3 priedo 2 lentele'!T44</f>
        <v>0</v>
      </c>
      <c r="AJ44" s="48">
        <f>'3 priedo 2 lentele'!U44</f>
        <v>0</v>
      </c>
      <c r="AK44" s="322"/>
      <c r="AL44" s="322"/>
    </row>
    <row r="45" spans="2:38" ht="60" x14ac:dyDescent="0.25">
      <c r="B45" s="40" t="str">
        <f>'3 priedo 1 lentele'!A45</f>
        <v>1.2.2.1.7</v>
      </c>
      <c r="C45" s="160"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6" t="s">
        <v>2203</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35"/>
      <c r="R45" s="316"/>
      <c r="S45" s="25">
        <f>'3 priedo 2 lentele'!J45</f>
        <v>0</v>
      </c>
      <c r="T45" s="23">
        <f>'3 priedo 2 lentele'!K45</f>
        <v>0</v>
      </c>
      <c r="U45" s="48">
        <f>'3 priedo 2 lentele'!L45</f>
        <v>0</v>
      </c>
      <c r="V45" s="435"/>
      <c r="W45" s="316"/>
      <c r="X45" s="25">
        <f>'3 priedo 2 lentele'!M45</f>
        <v>0</v>
      </c>
      <c r="Y45" s="23">
        <f>'3 priedo 2 lentele'!N45</f>
        <v>0</v>
      </c>
      <c r="Z45" s="48">
        <f>'3 priedo 2 lentele'!O45</f>
        <v>0</v>
      </c>
      <c r="AA45" s="458"/>
      <c r="AB45" s="316"/>
      <c r="AC45" s="25">
        <f>'3 priedo 2 lentele'!P45</f>
        <v>0</v>
      </c>
      <c r="AD45" s="23">
        <f>'3 priedo 2 lentele'!Q45</f>
        <v>0</v>
      </c>
      <c r="AE45" s="48">
        <f>'3 priedo 2 lentele'!R45</f>
        <v>0</v>
      </c>
      <c r="AF45" s="458"/>
      <c r="AG45" s="316"/>
      <c r="AH45" s="25">
        <f>'3 priedo 2 lentele'!S45</f>
        <v>0</v>
      </c>
      <c r="AI45" s="23">
        <f>'3 priedo 2 lentele'!T45</f>
        <v>0</v>
      </c>
      <c r="AJ45" s="48">
        <f>'3 priedo 2 lentele'!U45</f>
        <v>0</v>
      </c>
      <c r="AK45" s="316"/>
      <c r="AL45" s="316"/>
    </row>
    <row r="46" spans="2:38" ht="60" x14ac:dyDescent="0.25">
      <c r="B46" s="40" t="str">
        <f>'3 priedo 1 lentele'!A46</f>
        <v>1.2.2.1.8</v>
      </c>
      <c r="C46" s="160"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6"/>
      <c r="I46" s="25" t="str">
        <f>'3 priedo 2 lentele'!D46</f>
        <v>P.B.238</v>
      </c>
      <c r="J46" s="23" t="str">
        <f>'3 priedo 2 lentele'!E46</f>
        <v>Sukurtos arba atnaujintos atviros erdvės miestų vietovėse, m2</v>
      </c>
      <c r="K46" s="48">
        <f>'3 priedo 2 lentele'!F46</f>
        <v>8821.7199999999993</v>
      </c>
      <c r="L46" s="48">
        <v>8821.7199999999993</v>
      </c>
      <c r="M46" s="316"/>
      <c r="N46" s="25">
        <f>'3 priedo 2 lentele'!G46</f>
        <v>0</v>
      </c>
      <c r="O46" s="23">
        <f>'3 priedo 2 lentele'!H46</f>
        <v>0</v>
      </c>
      <c r="P46" s="48">
        <f>'3 priedo 2 lentele'!I46</f>
        <v>0</v>
      </c>
      <c r="Q46" s="435"/>
      <c r="R46" s="316"/>
      <c r="S46" s="25">
        <f>'3 priedo 2 lentele'!J46</f>
        <v>0</v>
      </c>
      <c r="T46" s="23">
        <f>'3 priedo 2 lentele'!K46</f>
        <v>0</v>
      </c>
      <c r="U46" s="48">
        <f>'3 priedo 2 lentele'!L46</f>
        <v>0</v>
      </c>
      <c r="V46" s="435"/>
      <c r="W46" s="316"/>
      <c r="X46" s="25">
        <f>'3 priedo 2 lentele'!M46</f>
        <v>0</v>
      </c>
      <c r="Y46" s="23">
        <f>'3 priedo 2 lentele'!N46</f>
        <v>0</v>
      </c>
      <c r="Z46" s="48">
        <f>'3 priedo 2 lentele'!O46</f>
        <v>0</v>
      </c>
      <c r="AA46" s="458"/>
      <c r="AB46" s="316"/>
      <c r="AC46" s="25">
        <f>'3 priedo 2 lentele'!P46</f>
        <v>0</v>
      </c>
      <c r="AD46" s="23">
        <f>'3 priedo 2 lentele'!Q46</f>
        <v>0</v>
      </c>
      <c r="AE46" s="48">
        <f>'3 priedo 2 lentele'!R46</f>
        <v>0</v>
      </c>
      <c r="AF46" s="458"/>
      <c r="AG46" s="316"/>
      <c r="AH46" s="25">
        <f>'3 priedo 2 lentele'!S46</f>
        <v>0</v>
      </c>
      <c r="AI46" s="23">
        <f>'3 priedo 2 lentele'!T46</f>
        <v>0</v>
      </c>
      <c r="AJ46" s="48">
        <f>'3 priedo 2 lentele'!U46</f>
        <v>0</v>
      </c>
      <c r="AK46" s="316"/>
      <c r="AL46" s="316"/>
    </row>
    <row r="47" spans="2:38" ht="96" x14ac:dyDescent="0.25">
      <c r="B47" s="40" t="str">
        <f>'3 priedo 1 lentele'!A47</f>
        <v>1.2.2.1.9</v>
      </c>
      <c r="C47" s="160"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6"/>
      <c r="I47" s="25" t="str">
        <f>'3 priedo 2 lentele'!D47</f>
        <v>P.B.238</v>
      </c>
      <c r="J47" s="23" t="str">
        <f>'3 priedo 2 lentele'!E47</f>
        <v>Sukurtos arba atnaujintos atviros erdvės miestų vietovėse, m2</v>
      </c>
      <c r="K47" s="48">
        <f>'3 priedo 2 lentele'!F47</f>
        <v>509583.14</v>
      </c>
      <c r="L47" s="48">
        <v>509583.14</v>
      </c>
      <c r="M47" s="316"/>
      <c r="N47" s="25">
        <f>'3 priedo 2 lentele'!G47</f>
        <v>0</v>
      </c>
      <c r="O47" s="23">
        <f>'3 priedo 2 lentele'!H47</f>
        <v>0</v>
      </c>
      <c r="P47" s="48">
        <f>'3 priedo 2 lentele'!I47</f>
        <v>0</v>
      </c>
      <c r="Q47" s="435"/>
      <c r="R47" s="316"/>
      <c r="S47" s="25">
        <f>'3 priedo 2 lentele'!J47</f>
        <v>0</v>
      </c>
      <c r="T47" s="23">
        <f>'3 priedo 2 lentele'!K47</f>
        <v>0</v>
      </c>
      <c r="U47" s="48">
        <f>'3 priedo 2 lentele'!L47</f>
        <v>0</v>
      </c>
      <c r="V47" s="435"/>
      <c r="W47" s="316"/>
      <c r="X47" s="25">
        <f>'3 priedo 2 lentele'!M47</f>
        <v>0</v>
      </c>
      <c r="Y47" s="23">
        <f>'3 priedo 2 lentele'!N47</f>
        <v>0</v>
      </c>
      <c r="Z47" s="48">
        <f>'3 priedo 2 lentele'!O47</f>
        <v>0</v>
      </c>
      <c r="AA47" s="458"/>
      <c r="AB47" s="316"/>
      <c r="AC47" s="25">
        <f>'3 priedo 2 lentele'!P47</f>
        <v>0</v>
      </c>
      <c r="AD47" s="23">
        <f>'3 priedo 2 lentele'!Q47</f>
        <v>0</v>
      </c>
      <c r="AE47" s="48">
        <f>'3 priedo 2 lentele'!R47</f>
        <v>0</v>
      </c>
      <c r="AF47" s="458"/>
      <c r="AG47" s="316"/>
      <c r="AH47" s="25">
        <f>'3 priedo 2 lentele'!S47</f>
        <v>0</v>
      </c>
      <c r="AI47" s="23">
        <f>'3 priedo 2 lentele'!T47</f>
        <v>0</v>
      </c>
      <c r="AJ47" s="48">
        <f>'3 priedo 2 lentele'!U47</f>
        <v>0</v>
      </c>
      <c r="AK47" s="316"/>
      <c r="AL47" s="316"/>
    </row>
    <row r="48" spans="2:38" ht="60" x14ac:dyDescent="0.25">
      <c r="B48" s="40" t="str">
        <f>'3 priedo 1 lentele'!A48</f>
        <v>1.2.2.1.10</v>
      </c>
      <c r="C48" s="160"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6"/>
      <c r="I48" s="25" t="str">
        <f>'3 priedo 2 lentele'!D48</f>
        <v>P.B.238</v>
      </c>
      <c r="J48" s="23" t="str">
        <f>'3 priedo 2 lentele'!E48</f>
        <v>Sukurtos arba atnaujintos atviros erdvės miestų vietovėse, m2</v>
      </c>
      <c r="K48" s="48">
        <f>'3 priedo 2 lentele'!F48</f>
        <v>34983.5</v>
      </c>
      <c r="L48" s="48">
        <v>34983.5</v>
      </c>
      <c r="M48" s="316"/>
      <c r="N48" s="25">
        <f>'3 priedo 2 lentele'!G48</f>
        <v>0</v>
      </c>
      <c r="O48" s="23">
        <f>'3 priedo 2 lentele'!H48</f>
        <v>0</v>
      </c>
      <c r="P48" s="48">
        <f>'3 priedo 2 lentele'!I48</f>
        <v>0</v>
      </c>
      <c r="Q48" s="435"/>
      <c r="R48" s="316"/>
      <c r="S48" s="25">
        <f>'3 priedo 2 lentele'!J48</f>
        <v>0</v>
      </c>
      <c r="T48" s="23">
        <f>'3 priedo 2 lentele'!K48</f>
        <v>0</v>
      </c>
      <c r="U48" s="48">
        <f>'3 priedo 2 lentele'!L48</f>
        <v>0</v>
      </c>
      <c r="V48" s="435"/>
      <c r="W48" s="316"/>
      <c r="X48" s="25">
        <f>'3 priedo 2 lentele'!M48</f>
        <v>0</v>
      </c>
      <c r="Y48" s="23">
        <f>'3 priedo 2 lentele'!N48</f>
        <v>0</v>
      </c>
      <c r="Z48" s="48">
        <f>'3 priedo 2 lentele'!O48</f>
        <v>0</v>
      </c>
      <c r="AA48" s="458"/>
      <c r="AB48" s="316"/>
      <c r="AC48" s="25">
        <f>'3 priedo 2 lentele'!P48</f>
        <v>0</v>
      </c>
      <c r="AD48" s="23">
        <f>'3 priedo 2 lentele'!Q48</f>
        <v>0</v>
      </c>
      <c r="AE48" s="48">
        <f>'3 priedo 2 lentele'!R48</f>
        <v>0</v>
      </c>
      <c r="AF48" s="458"/>
      <c r="AG48" s="316"/>
      <c r="AH48" s="25">
        <f>'3 priedo 2 lentele'!S48</f>
        <v>0</v>
      </c>
      <c r="AI48" s="23">
        <f>'3 priedo 2 lentele'!T48</f>
        <v>0</v>
      </c>
      <c r="AJ48" s="48">
        <f>'3 priedo 2 lentele'!U48</f>
        <v>0</v>
      </c>
      <c r="AK48" s="316"/>
      <c r="AL48" s="316"/>
    </row>
    <row r="49" spans="2:38" ht="60" x14ac:dyDescent="0.25">
      <c r="B49" s="40" t="str">
        <f>'3 priedo 1 lentele'!A49</f>
        <v>1.2.2.1.11</v>
      </c>
      <c r="C49" s="160"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6"/>
      <c r="I49" s="25" t="str">
        <f>'3 priedo 2 lentele'!D49</f>
        <v>P.B.238</v>
      </c>
      <c r="J49" s="23" t="str">
        <f>'3 priedo 2 lentele'!E49</f>
        <v>Sukurtos arba atnaujintos atviros erdvės miestų vietovėse, m2</v>
      </c>
      <c r="K49" s="48">
        <f>'3 priedo 2 lentele'!F49</f>
        <v>58867.3</v>
      </c>
      <c r="L49" s="48">
        <v>58867.3</v>
      </c>
      <c r="M49" s="316"/>
      <c r="N49" s="25">
        <f>'3 priedo 2 lentele'!G49</f>
        <v>0</v>
      </c>
      <c r="O49" s="23">
        <f>'3 priedo 2 lentele'!H49</f>
        <v>0</v>
      </c>
      <c r="P49" s="48">
        <f>'3 priedo 2 lentele'!I49</f>
        <v>0</v>
      </c>
      <c r="Q49" s="435"/>
      <c r="R49" s="316"/>
      <c r="S49" s="25">
        <f>'3 priedo 2 lentele'!J49</f>
        <v>0</v>
      </c>
      <c r="T49" s="23">
        <f>'3 priedo 2 lentele'!K49</f>
        <v>0</v>
      </c>
      <c r="U49" s="48">
        <f>'3 priedo 2 lentele'!L49</f>
        <v>0</v>
      </c>
      <c r="V49" s="435"/>
      <c r="W49" s="316"/>
      <c r="X49" s="25">
        <f>'3 priedo 2 lentele'!M49</f>
        <v>0</v>
      </c>
      <c r="Y49" s="23">
        <f>'3 priedo 2 lentele'!N49</f>
        <v>0</v>
      </c>
      <c r="Z49" s="48">
        <f>'3 priedo 2 lentele'!O49</f>
        <v>0</v>
      </c>
      <c r="AA49" s="458"/>
      <c r="AB49" s="316"/>
      <c r="AC49" s="25">
        <f>'3 priedo 2 lentele'!P49</f>
        <v>0</v>
      </c>
      <c r="AD49" s="23">
        <f>'3 priedo 2 lentele'!Q49</f>
        <v>0</v>
      </c>
      <c r="AE49" s="48">
        <f>'3 priedo 2 lentele'!R49</f>
        <v>0</v>
      </c>
      <c r="AF49" s="458"/>
      <c r="AG49" s="316"/>
      <c r="AH49" s="25">
        <f>'3 priedo 2 lentele'!S49</f>
        <v>0</v>
      </c>
      <c r="AI49" s="23">
        <f>'3 priedo 2 lentele'!T49</f>
        <v>0</v>
      </c>
      <c r="AJ49" s="48">
        <f>'3 priedo 2 lentele'!U49</f>
        <v>0</v>
      </c>
      <c r="AK49" s="316"/>
      <c r="AL49" s="316"/>
    </row>
    <row r="50" spans="2:38" ht="60" x14ac:dyDescent="0.25">
      <c r="B50" s="40" t="str">
        <f>'3 priedo 1 lentele'!A50</f>
        <v>1.2.2.1.12</v>
      </c>
      <c r="C50" s="160" t="str">
        <f>'3 priedo 1 lentele'!B50</f>
        <v>R029905-290000-0014</v>
      </c>
      <c r="D50" s="37"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2"/>
      <c r="I50" s="41" t="str">
        <f>'3 priedo 2 lentele'!D50</f>
        <v>P.B.238</v>
      </c>
      <c r="J50" s="41" t="str">
        <f>'3 priedo 2 lentele'!E50</f>
        <v>Sukurtos arba atnaujintos atviros erdvės miestų vietovėse</v>
      </c>
      <c r="K50" s="48">
        <f>'3 priedo 2 lentele'!F50</f>
        <v>44389.82</v>
      </c>
      <c r="L50" s="48">
        <v>44389.82</v>
      </c>
      <c r="M50" s="322"/>
      <c r="N50" s="41">
        <f>'3 priedo 2 lentele'!G50</f>
        <v>0</v>
      </c>
      <c r="O50" s="41">
        <f>'3 priedo 2 lentele'!H50</f>
        <v>0</v>
      </c>
      <c r="P50" s="48">
        <f>'3 priedo 2 lentele'!I50</f>
        <v>0</v>
      </c>
      <c r="Q50" s="435"/>
      <c r="R50" s="322"/>
      <c r="S50" s="41">
        <f>'3 priedo 2 lentele'!J50</f>
        <v>0</v>
      </c>
      <c r="T50" s="41">
        <f>'3 priedo 2 lentele'!K50</f>
        <v>0</v>
      </c>
      <c r="U50" s="48">
        <f>'3 priedo 2 lentele'!L50</f>
        <v>0</v>
      </c>
      <c r="V50" s="435"/>
      <c r="W50" s="322"/>
      <c r="X50" s="41">
        <f>'3 priedo 2 lentele'!M50</f>
        <v>0</v>
      </c>
      <c r="Y50" s="41">
        <f>'3 priedo 2 lentele'!N50</f>
        <v>0</v>
      </c>
      <c r="Z50" s="48">
        <f>'3 priedo 2 lentele'!O50</f>
        <v>0</v>
      </c>
      <c r="AA50" s="458"/>
      <c r="AB50" s="322"/>
      <c r="AC50" s="41">
        <f>'3 priedo 2 lentele'!P50</f>
        <v>0</v>
      </c>
      <c r="AD50" s="41">
        <f>'3 priedo 2 lentele'!Q50</f>
        <v>0</v>
      </c>
      <c r="AE50" s="48">
        <f>'3 priedo 2 lentele'!R50</f>
        <v>0</v>
      </c>
      <c r="AF50" s="458"/>
      <c r="AG50" s="322"/>
      <c r="AH50" s="41">
        <f>'3 priedo 2 lentele'!S50</f>
        <v>0</v>
      </c>
      <c r="AI50" s="41">
        <f>'3 priedo 2 lentele'!T50</f>
        <v>0</v>
      </c>
      <c r="AJ50" s="48">
        <f>'3 priedo 2 lentele'!U50</f>
        <v>0</v>
      </c>
      <c r="AK50" s="322"/>
      <c r="AL50" s="322"/>
    </row>
    <row r="51" spans="2:38" ht="72" x14ac:dyDescent="0.25">
      <c r="B51" s="40" t="str">
        <f>'3 priedo 1 lentele'!A51</f>
        <v>1.2.2.1.13</v>
      </c>
      <c r="C51" s="160" t="str">
        <f>'3 priedo 1 lentele'!B51</f>
        <v>R029905-290000-0015</v>
      </c>
      <c r="D51" s="37"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2" t="s">
        <v>2204</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35"/>
      <c r="W51" s="322"/>
      <c r="X51" s="41">
        <f>'3 priedo 2 lentele'!M51</f>
        <v>0</v>
      </c>
      <c r="Y51" s="41">
        <f>'3 priedo 2 lentele'!N51</f>
        <v>0</v>
      </c>
      <c r="Z51" s="48">
        <f>'3 priedo 2 lentele'!O51</f>
        <v>0</v>
      </c>
      <c r="AA51" s="458"/>
      <c r="AB51" s="322"/>
      <c r="AC51" s="41">
        <f>'3 priedo 2 lentele'!P51</f>
        <v>0</v>
      </c>
      <c r="AD51" s="41">
        <f>'3 priedo 2 lentele'!Q51</f>
        <v>0</v>
      </c>
      <c r="AE51" s="48">
        <f>'3 priedo 2 lentele'!R51</f>
        <v>0</v>
      </c>
      <c r="AF51" s="458"/>
      <c r="AG51" s="322"/>
      <c r="AH51" s="41">
        <f>'3 priedo 2 lentele'!S51</f>
        <v>0</v>
      </c>
      <c r="AI51" s="41">
        <f>'3 priedo 2 lentele'!T51</f>
        <v>0</v>
      </c>
      <c r="AJ51" s="48">
        <f>'3 priedo 2 lentele'!U51</f>
        <v>0</v>
      </c>
      <c r="AK51" s="322"/>
      <c r="AL51" s="322"/>
    </row>
    <row r="52" spans="2:38" ht="60" x14ac:dyDescent="0.25">
      <c r="B52" s="40" t="str">
        <f>'3 priedo 1 lentele'!A52</f>
        <v>1.2.2.1.14</v>
      </c>
      <c r="C52" s="160" t="str">
        <f>'3 priedo 1 lentele'!B52</f>
        <v>R029905-280000-0016</v>
      </c>
      <c r="D52" s="37"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2"/>
      <c r="I52" s="41" t="str">
        <f>'3 priedo 2 lentele'!D52</f>
        <v>P.B.238</v>
      </c>
      <c r="J52" s="41" t="str">
        <f>'3 priedo 2 lentele'!E52</f>
        <v>Sukurtos arba atnaujintos atviros erdvės miestų vietovėse</v>
      </c>
      <c r="K52" s="48">
        <f>'3 priedo 2 lentele'!F52</f>
        <v>70822</v>
      </c>
      <c r="L52" s="48">
        <v>70821.5</v>
      </c>
      <c r="M52" s="322"/>
      <c r="N52" s="41">
        <f>'3 priedo 2 lentele'!G52</f>
        <v>0</v>
      </c>
      <c r="O52" s="41">
        <f>'3 priedo 2 lentele'!H52</f>
        <v>0</v>
      </c>
      <c r="P52" s="48">
        <f>'3 priedo 2 lentele'!I52</f>
        <v>0</v>
      </c>
      <c r="Q52" s="435"/>
      <c r="R52" s="322"/>
      <c r="S52" s="41">
        <f>'3 priedo 2 lentele'!J52</f>
        <v>0</v>
      </c>
      <c r="T52" s="41">
        <f>'3 priedo 2 lentele'!K52</f>
        <v>0</v>
      </c>
      <c r="U52" s="48">
        <f>'3 priedo 2 lentele'!L52</f>
        <v>0</v>
      </c>
      <c r="V52" s="435"/>
      <c r="W52" s="322"/>
      <c r="X52" s="41">
        <f>'3 priedo 2 lentele'!M52</f>
        <v>0</v>
      </c>
      <c r="Y52" s="41">
        <f>'3 priedo 2 lentele'!N52</f>
        <v>0</v>
      </c>
      <c r="Z52" s="48">
        <f>'3 priedo 2 lentele'!O52</f>
        <v>0</v>
      </c>
      <c r="AA52" s="458"/>
      <c r="AB52" s="322"/>
      <c r="AC52" s="41">
        <f>'3 priedo 2 lentele'!P52</f>
        <v>0</v>
      </c>
      <c r="AD52" s="41">
        <f>'3 priedo 2 lentele'!Q52</f>
        <v>0</v>
      </c>
      <c r="AE52" s="48">
        <f>'3 priedo 2 lentele'!R52</f>
        <v>0</v>
      </c>
      <c r="AF52" s="458"/>
      <c r="AG52" s="322"/>
      <c r="AH52" s="41">
        <f>'3 priedo 2 lentele'!S52</f>
        <v>0</v>
      </c>
      <c r="AI52" s="41">
        <f>'3 priedo 2 lentele'!T52</f>
        <v>0</v>
      </c>
      <c r="AJ52" s="48">
        <f>'3 priedo 2 lentele'!U52</f>
        <v>0</v>
      </c>
      <c r="AK52" s="322"/>
      <c r="AL52" s="322"/>
    </row>
    <row r="53" spans="2:38" ht="60" x14ac:dyDescent="0.25">
      <c r="B53" s="40" t="str">
        <f>'3 priedo 1 lentele'!A53</f>
        <v>1.2.2.1.15</v>
      </c>
      <c r="C53" s="160"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4" t="s">
        <v>2202</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35"/>
      <c r="R53" s="324"/>
      <c r="S53" s="23">
        <f>'3 priedo 2 lentele'!J53</f>
        <v>0</v>
      </c>
      <c r="T53" s="23">
        <f>'3 priedo 2 lentele'!K53</f>
        <v>0</v>
      </c>
      <c r="U53" s="48">
        <f>'3 priedo 2 lentele'!L53</f>
        <v>0</v>
      </c>
      <c r="V53" s="435"/>
      <c r="W53" s="324"/>
      <c r="X53" s="23">
        <f>'3 priedo 2 lentele'!M53</f>
        <v>0</v>
      </c>
      <c r="Y53" s="23">
        <f>'3 priedo 2 lentele'!N53</f>
        <v>0</v>
      </c>
      <c r="Z53" s="48">
        <f>'3 priedo 2 lentele'!O53</f>
        <v>0</v>
      </c>
      <c r="AA53" s="458"/>
      <c r="AB53" s="324"/>
      <c r="AC53" s="23">
        <f>'3 priedo 2 lentele'!P53</f>
        <v>0</v>
      </c>
      <c r="AD53" s="23">
        <f>'3 priedo 2 lentele'!Q53</f>
        <v>0</v>
      </c>
      <c r="AE53" s="48">
        <f>'3 priedo 2 lentele'!R53</f>
        <v>0</v>
      </c>
      <c r="AF53" s="458"/>
      <c r="AG53" s="324"/>
      <c r="AH53" s="23">
        <f>'3 priedo 2 lentele'!S53</f>
        <v>0</v>
      </c>
      <c r="AI53" s="23">
        <f>'3 priedo 2 lentele'!T53</f>
        <v>0</v>
      </c>
      <c r="AJ53" s="48">
        <f>'3 priedo 2 lentele'!U53</f>
        <v>0</v>
      </c>
      <c r="AK53" s="324"/>
      <c r="AL53" s="324"/>
    </row>
    <row r="54" spans="2:38" ht="60" x14ac:dyDescent="0.25">
      <c r="B54" s="40" t="str">
        <f>'3 priedo 1 lentele'!A54</f>
        <v>1.2.2.1.16</v>
      </c>
      <c r="C54" s="160" t="str">
        <f>'3 priedo 1 lentele'!B54</f>
        <v>R029905-280000-0018</v>
      </c>
      <c r="D54" s="37"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2" t="s">
        <v>2201</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7"/>
      <c r="R54" s="322"/>
      <c r="S54" s="23">
        <f>'3 priedo 2 lentele'!J54</f>
        <v>0</v>
      </c>
      <c r="T54" s="23">
        <f>'3 priedo 2 lentele'!K54</f>
        <v>0</v>
      </c>
      <c r="U54" s="48">
        <f>'3 priedo 2 lentele'!L54</f>
        <v>0</v>
      </c>
      <c r="V54" s="435"/>
      <c r="W54" s="322"/>
      <c r="X54" s="23">
        <f>'3 priedo 2 lentele'!M54</f>
        <v>0</v>
      </c>
      <c r="Y54" s="23">
        <f>'3 priedo 2 lentele'!N54</f>
        <v>0</v>
      </c>
      <c r="Z54" s="48">
        <f>'3 priedo 2 lentele'!O54</f>
        <v>0</v>
      </c>
      <c r="AA54" s="458"/>
      <c r="AB54" s="322"/>
      <c r="AC54" s="23">
        <f>'3 priedo 2 lentele'!P54</f>
        <v>0</v>
      </c>
      <c r="AD54" s="23">
        <f>'3 priedo 2 lentele'!Q54</f>
        <v>0</v>
      </c>
      <c r="AE54" s="48">
        <f>'3 priedo 2 lentele'!R54</f>
        <v>0</v>
      </c>
      <c r="AF54" s="458"/>
      <c r="AG54" s="322"/>
      <c r="AH54" s="23">
        <f>'3 priedo 2 lentele'!S54</f>
        <v>0</v>
      </c>
      <c r="AI54" s="23">
        <f>'3 priedo 2 lentele'!T54</f>
        <v>0</v>
      </c>
      <c r="AJ54" s="48">
        <f>'3 priedo 2 lentele'!U54</f>
        <v>0</v>
      </c>
      <c r="AK54" s="322"/>
      <c r="AL54" s="322"/>
    </row>
    <row r="55" spans="2:38" ht="72" x14ac:dyDescent="0.25">
      <c r="B55" s="40" t="str">
        <f>'3 priedo 1 lentele'!A55</f>
        <v>1.2.2.1.17</v>
      </c>
      <c r="C55" s="160"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2"/>
      <c r="I55" s="23" t="str">
        <f>'3 priedo 2 lentele'!D55</f>
        <v>P.B.238</v>
      </c>
      <c r="J55" s="23" t="str">
        <f>'3 priedo 2 lentele'!E55</f>
        <v>Sukurtos arba atnaujintos atviros erdvės miestų vietovėse</v>
      </c>
      <c r="K55" s="48">
        <f>'3 priedo 2 lentele'!F55</f>
        <v>40001</v>
      </c>
      <c r="L55" s="48">
        <v>40001</v>
      </c>
      <c r="M55" s="322"/>
      <c r="N55" s="23">
        <f>'3 priedo 2 lentele'!G55</f>
        <v>0</v>
      </c>
      <c r="O55" s="23">
        <f>'3 priedo 2 lentele'!H55</f>
        <v>0</v>
      </c>
      <c r="P55" s="48">
        <f>'3 priedo 2 lentele'!I55</f>
        <v>0</v>
      </c>
      <c r="Q55" s="451"/>
      <c r="R55" s="322"/>
      <c r="S55" s="23">
        <f>'3 priedo 2 lentele'!J55</f>
        <v>0</v>
      </c>
      <c r="T55" s="23">
        <f>'3 priedo 2 lentele'!K55</f>
        <v>0</v>
      </c>
      <c r="U55" s="48">
        <f>'3 priedo 2 lentele'!L55</f>
        <v>0</v>
      </c>
      <c r="V55" s="447"/>
      <c r="W55" s="322"/>
      <c r="X55" s="23">
        <f>'3 priedo 2 lentele'!M55</f>
        <v>0</v>
      </c>
      <c r="Y55" s="23">
        <f>'3 priedo 2 lentele'!N55</f>
        <v>0</v>
      </c>
      <c r="Z55" s="48">
        <f>'3 priedo 2 lentele'!O55</f>
        <v>0</v>
      </c>
      <c r="AA55" s="458"/>
      <c r="AB55" s="322"/>
      <c r="AC55" s="23">
        <f>'3 priedo 2 lentele'!P55</f>
        <v>0</v>
      </c>
      <c r="AD55" s="23">
        <f>'3 priedo 2 lentele'!Q55</f>
        <v>0</v>
      </c>
      <c r="AE55" s="48">
        <f>'3 priedo 2 lentele'!R55</f>
        <v>0</v>
      </c>
      <c r="AF55" s="458"/>
      <c r="AG55" s="322"/>
      <c r="AH55" s="23">
        <f>'3 priedo 2 lentele'!S55</f>
        <v>0</v>
      </c>
      <c r="AI55" s="23">
        <f>'3 priedo 2 lentele'!T55</f>
        <v>0</v>
      </c>
      <c r="AJ55" s="48">
        <f>'3 priedo 2 lentele'!U55</f>
        <v>0</v>
      </c>
      <c r="AK55" s="322"/>
      <c r="AL55" s="322"/>
    </row>
    <row r="56" spans="2:38" ht="96" x14ac:dyDescent="0.25">
      <c r="B56" s="40" t="str">
        <f>'3 priedo 1 lentele'!A56</f>
        <v>1.2.2.1.18</v>
      </c>
      <c r="C56" s="160"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2"/>
      <c r="I56" s="23" t="str">
        <f>'3 priedo 2 lentele'!D56</f>
        <v>P.B.238</v>
      </c>
      <c r="J56" s="23" t="str">
        <f>'3 priedo 2 lentele'!E56</f>
        <v>Sukurtos arba atnaujintos atviros erdvės miestų vietovėse</v>
      </c>
      <c r="K56" s="48">
        <f>'3 priedo 2 lentele'!F56</f>
        <v>9809.76</v>
      </c>
      <c r="L56" s="48">
        <v>9809.76</v>
      </c>
      <c r="M56" s="322"/>
      <c r="N56" s="23" t="str">
        <f>'3 priedo 2 lentele'!G56</f>
        <v>P.B.239</v>
      </c>
      <c r="O56" s="23" t="str">
        <f>'3 priedo 2 lentele'!H56</f>
        <v>Pastatyti arba atnaujinti viešieji arba komerciniai pastatai miestų vietovėse (kv.m.)</v>
      </c>
      <c r="P56" s="48">
        <f>'3 priedo 2 lentele'!I56</f>
        <v>2685.47</v>
      </c>
      <c r="Q56" s="48">
        <v>2685.47</v>
      </c>
      <c r="R56" s="322"/>
      <c r="S56" s="23">
        <f>'3 priedo 2 lentele'!J56</f>
        <v>0</v>
      </c>
      <c r="T56" s="23">
        <f>'3 priedo 2 lentele'!K56</f>
        <v>0</v>
      </c>
      <c r="U56" s="48">
        <f>'3 priedo 2 lentele'!L56</f>
        <v>0</v>
      </c>
      <c r="V56" s="435"/>
      <c r="W56" s="322"/>
      <c r="X56" s="23">
        <f>'3 priedo 2 lentele'!M56</f>
        <v>0</v>
      </c>
      <c r="Y56" s="23">
        <f>'3 priedo 2 lentele'!N56</f>
        <v>0</v>
      </c>
      <c r="Z56" s="48">
        <f>'3 priedo 2 lentele'!O56</f>
        <v>0</v>
      </c>
      <c r="AA56" s="458"/>
      <c r="AB56" s="322"/>
      <c r="AC56" s="23">
        <f>'3 priedo 2 lentele'!P56</f>
        <v>0</v>
      </c>
      <c r="AD56" s="23">
        <f>'3 priedo 2 lentele'!Q56</f>
        <v>0</v>
      </c>
      <c r="AE56" s="48">
        <f>'3 priedo 2 lentele'!R56</f>
        <v>0</v>
      </c>
      <c r="AF56" s="458"/>
      <c r="AG56" s="322"/>
      <c r="AH56" s="23">
        <f>'3 priedo 2 lentele'!S56</f>
        <v>0</v>
      </c>
      <c r="AI56" s="23">
        <f>'3 priedo 2 lentele'!T56</f>
        <v>0</v>
      </c>
      <c r="AJ56" s="48">
        <f>'3 priedo 2 lentele'!U56</f>
        <v>0</v>
      </c>
      <c r="AK56" s="322"/>
      <c r="AL56" s="322"/>
    </row>
    <row r="57" spans="2:38" ht="60" x14ac:dyDescent="0.25">
      <c r="B57" s="40" t="str">
        <f>'3 priedo 1 lentele'!A57</f>
        <v>1.2.2.1.19</v>
      </c>
      <c r="C57" s="272"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6" t="s">
        <v>2290</v>
      </c>
      <c r="I57" s="23" t="str">
        <f>'3 priedo 2 lentele'!D57</f>
        <v>P.B.238</v>
      </c>
      <c r="J57" s="23" t="str">
        <f>'3 priedo 2 lentele'!E57</f>
        <v>Sukurtos arba atnaujintos atviros erdvės miestų vietovėse</v>
      </c>
      <c r="K57" s="148">
        <f>'3 priedo 2 lentele'!F57</f>
        <v>249843.99</v>
      </c>
      <c r="L57" s="433">
        <v>249830.99</v>
      </c>
      <c r="M57" s="316"/>
      <c r="N57" s="23">
        <f>'3 priedo 2 lentele'!G57</f>
        <v>0</v>
      </c>
      <c r="O57" s="23">
        <f>'3 priedo 2 lentele'!H57</f>
        <v>0</v>
      </c>
      <c r="P57" s="148">
        <f>'3 priedo 2 lentele'!I57</f>
        <v>0</v>
      </c>
      <c r="Q57" s="435"/>
      <c r="R57" s="316"/>
      <c r="S57" s="23">
        <f>'3 priedo 2 lentele'!J57</f>
        <v>0</v>
      </c>
      <c r="T57" s="23">
        <f>'3 priedo 2 lentele'!K57</f>
        <v>0</v>
      </c>
      <c r="U57" s="148">
        <f>'3 priedo 2 lentele'!L57</f>
        <v>0</v>
      </c>
      <c r="V57" s="435"/>
      <c r="W57" s="316"/>
      <c r="X57" s="23">
        <f>'3 priedo 2 lentele'!M57</f>
        <v>0</v>
      </c>
      <c r="Y57" s="23">
        <f>'3 priedo 2 lentele'!N57</f>
        <v>0</v>
      </c>
      <c r="Z57" s="148">
        <f>'3 priedo 2 lentele'!O57</f>
        <v>0</v>
      </c>
      <c r="AA57" s="458"/>
      <c r="AB57" s="316"/>
      <c r="AC57" s="23">
        <f>'3 priedo 2 lentele'!P57</f>
        <v>0</v>
      </c>
      <c r="AD57" s="23">
        <f>'3 priedo 2 lentele'!Q57</f>
        <v>0</v>
      </c>
      <c r="AE57" s="148">
        <f>'3 priedo 2 lentele'!R57</f>
        <v>0</v>
      </c>
      <c r="AF57" s="458"/>
      <c r="AG57" s="316"/>
      <c r="AH57" s="23">
        <f>'3 priedo 2 lentele'!S57</f>
        <v>0</v>
      </c>
      <c r="AI57" s="23">
        <f>'3 priedo 2 lentele'!T57</f>
        <v>0</v>
      </c>
      <c r="AJ57" s="148">
        <f>'3 priedo 2 lentele'!U57</f>
        <v>0</v>
      </c>
      <c r="AK57" s="316"/>
      <c r="AL57" s="316"/>
    </row>
    <row r="58" spans="2:38" ht="84" x14ac:dyDescent="0.25">
      <c r="B58" s="40" t="str">
        <f>'3 priedo 1 lentele'!A58</f>
        <v>1.2.2.1.20</v>
      </c>
      <c r="C58" s="272"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6"/>
      <c r="I58" s="23" t="str">
        <f>'3 priedo 2 lentele'!D58</f>
        <v>P.B.239</v>
      </c>
      <c r="J58" s="23" t="str">
        <f>'3 priedo 2 lentele'!E58</f>
        <v>Pastatyti arba atnaujinti viešieji arba komerciniai pastatai miestų vietovėse (kv.m.)</v>
      </c>
      <c r="K58" s="148">
        <f>'3 priedo 2 lentele'!F58</f>
        <v>6435</v>
      </c>
      <c r="L58" s="433"/>
      <c r="M58" s="316"/>
      <c r="N58" s="23">
        <f>'3 priedo 2 lentele'!G58</f>
        <v>0</v>
      </c>
      <c r="O58" s="23">
        <f>'3 priedo 2 lentele'!H58</f>
        <v>0</v>
      </c>
      <c r="P58" s="148">
        <f>'3 priedo 2 lentele'!I58</f>
        <v>0</v>
      </c>
      <c r="Q58" s="435"/>
      <c r="R58" s="316"/>
      <c r="S58" s="23">
        <f>'3 priedo 2 lentele'!J58</f>
        <v>0</v>
      </c>
      <c r="T58" s="23">
        <f>'3 priedo 2 lentele'!K58</f>
        <v>0</v>
      </c>
      <c r="U58" s="148">
        <f>'3 priedo 2 lentele'!L58</f>
        <v>0</v>
      </c>
      <c r="V58" s="435"/>
      <c r="W58" s="316"/>
      <c r="X58" s="23">
        <f>'3 priedo 2 lentele'!M58</f>
        <v>0</v>
      </c>
      <c r="Y58" s="23">
        <f>'3 priedo 2 lentele'!N58</f>
        <v>0</v>
      </c>
      <c r="Z58" s="148">
        <f>'3 priedo 2 lentele'!O58</f>
        <v>0</v>
      </c>
      <c r="AA58" s="458"/>
      <c r="AB58" s="316"/>
      <c r="AC58" s="23">
        <f>'3 priedo 2 lentele'!P58</f>
        <v>0</v>
      </c>
      <c r="AD58" s="23">
        <f>'3 priedo 2 lentele'!Q58</f>
        <v>0</v>
      </c>
      <c r="AE58" s="148">
        <f>'3 priedo 2 lentele'!R58</f>
        <v>0</v>
      </c>
      <c r="AF58" s="458"/>
      <c r="AG58" s="316"/>
      <c r="AH58" s="23">
        <f>'3 priedo 2 lentele'!S58</f>
        <v>0</v>
      </c>
      <c r="AI58" s="23">
        <f>'3 priedo 2 lentele'!T58</f>
        <v>0</v>
      </c>
      <c r="AJ58" s="148">
        <f>'3 priedo 2 lentele'!U58</f>
        <v>0</v>
      </c>
      <c r="AK58" s="316"/>
      <c r="AL58" s="316"/>
    </row>
    <row r="59" spans="2:38" ht="24" x14ac:dyDescent="0.25">
      <c r="B59" s="223" t="str">
        <f>'3 priedo 1 lentele'!A59</f>
        <v>1.3</v>
      </c>
      <c r="C59" s="229">
        <f>'3 priedo 1 lentele'!B59</f>
        <v>0</v>
      </c>
      <c r="D59" s="223" t="str">
        <f>'3 priedo 1 lentele'!C59</f>
        <v>Tikslas: Plėtoti regiono transporto infrastruktūrą</v>
      </c>
      <c r="E59" s="229">
        <f>'3 priedo 1 lentele'!I59</f>
        <v>0</v>
      </c>
      <c r="F59" s="229">
        <f>'3 priedo 1 lentele'!J59</f>
        <v>0</v>
      </c>
      <c r="G59" s="229">
        <f>'3 priedo 1 lentele'!K59</f>
        <v>0</v>
      </c>
      <c r="H59" s="319"/>
      <c r="I59" s="78">
        <f>'3 priedo 2 lentele'!D59</f>
        <v>0</v>
      </c>
      <c r="J59" s="78">
        <f>'3 priedo 2 lentele'!E59</f>
        <v>0</v>
      </c>
      <c r="K59" s="145">
        <f>'3 priedo 2 lentele'!F59</f>
        <v>0</v>
      </c>
      <c r="L59" s="431"/>
      <c r="M59" s="319"/>
      <c r="N59" s="78">
        <f>'3 priedo 2 lentele'!G59</f>
        <v>0</v>
      </c>
      <c r="O59" s="78">
        <f>'3 priedo 2 lentele'!H59</f>
        <v>0</v>
      </c>
      <c r="P59" s="145">
        <f>'3 priedo 2 lentele'!I59</f>
        <v>0</v>
      </c>
      <c r="Q59" s="449"/>
      <c r="R59" s="319"/>
      <c r="S59" s="78">
        <f>'3 priedo 2 lentele'!J59</f>
        <v>0</v>
      </c>
      <c r="T59" s="78">
        <f>'3 priedo 2 lentele'!K59</f>
        <v>0</v>
      </c>
      <c r="U59" s="145">
        <f>'3 priedo 2 lentele'!L59</f>
        <v>0</v>
      </c>
      <c r="V59" s="449"/>
      <c r="W59" s="319"/>
      <c r="X59" s="78">
        <f>'3 priedo 2 lentele'!M59</f>
        <v>0</v>
      </c>
      <c r="Y59" s="78">
        <f>'3 priedo 2 lentele'!N59</f>
        <v>0</v>
      </c>
      <c r="Z59" s="145">
        <f>'3 priedo 2 lentele'!O59</f>
        <v>0</v>
      </c>
      <c r="AA59" s="474"/>
      <c r="AB59" s="319"/>
      <c r="AC59" s="78">
        <f>'3 priedo 2 lentele'!P59</f>
        <v>0</v>
      </c>
      <c r="AD59" s="78">
        <f>'3 priedo 2 lentele'!Q59</f>
        <v>0</v>
      </c>
      <c r="AE59" s="145">
        <f>'3 priedo 2 lentele'!R59</f>
        <v>0</v>
      </c>
      <c r="AF59" s="474"/>
      <c r="AG59" s="319"/>
      <c r="AH59" s="78">
        <f>'3 priedo 2 lentele'!S59</f>
        <v>0</v>
      </c>
      <c r="AI59" s="78">
        <f>'3 priedo 2 lentele'!T59</f>
        <v>0</v>
      </c>
      <c r="AJ59" s="145">
        <f>'3 priedo 2 lentele'!U59</f>
        <v>0</v>
      </c>
      <c r="AK59" s="319"/>
      <c r="AL59" s="319"/>
    </row>
    <row r="60" spans="2:38" ht="36" x14ac:dyDescent="0.25">
      <c r="B60" s="212" t="str">
        <f>'3 priedo 1 lentele'!A60</f>
        <v>1.3.1</v>
      </c>
      <c r="C60" s="237">
        <f>'3 priedo 1 lentele'!B60</f>
        <v>0</v>
      </c>
      <c r="D60" s="212" t="str">
        <f>'3 priedo 1 lentele'!C60</f>
        <v>Uždavinys. Didinti darbo jėgos mobilumą, gerinant darbo vietų pasiekiamumą:</v>
      </c>
      <c r="E60" s="213">
        <f>'3 priedo 1 lentele'!I60</f>
        <v>0</v>
      </c>
      <c r="F60" s="213">
        <f>'3 priedo 1 lentele'!J60</f>
        <v>0</v>
      </c>
      <c r="G60" s="213">
        <f>'3 priedo 1 lentele'!K60</f>
        <v>0</v>
      </c>
      <c r="H60" s="320"/>
      <c r="I60" s="81">
        <f>'3 priedo 2 lentele'!D60</f>
        <v>0</v>
      </c>
      <c r="J60" s="81">
        <f>'3 priedo 2 lentele'!E60</f>
        <v>0</v>
      </c>
      <c r="K60" s="146">
        <f>'3 priedo 2 lentele'!F60</f>
        <v>0</v>
      </c>
      <c r="L60" s="432"/>
      <c r="M60" s="320"/>
      <c r="N60" s="81">
        <f>'3 priedo 2 lentele'!G60</f>
        <v>0</v>
      </c>
      <c r="O60" s="81">
        <f>'3 priedo 2 lentele'!H60</f>
        <v>0</v>
      </c>
      <c r="P60" s="146">
        <f>'3 priedo 2 lentele'!I60</f>
        <v>0</v>
      </c>
      <c r="Q60" s="450"/>
      <c r="R60" s="320"/>
      <c r="S60" s="81">
        <f>'3 priedo 2 lentele'!J60</f>
        <v>0</v>
      </c>
      <c r="T60" s="81">
        <f>'3 priedo 2 lentele'!K60</f>
        <v>0</v>
      </c>
      <c r="U60" s="146">
        <f>'3 priedo 2 lentele'!L60</f>
        <v>0</v>
      </c>
      <c r="V60" s="450"/>
      <c r="W60" s="320"/>
      <c r="X60" s="81">
        <f>'3 priedo 2 lentele'!M60</f>
        <v>0</v>
      </c>
      <c r="Y60" s="81">
        <f>'3 priedo 2 lentele'!N60</f>
        <v>0</v>
      </c>
      <c r="Z60" s="146">
        <f>'3 priedo 2 lentele'!O60</f>
        <v>0</v>
      </c>
      <c r="AA60" s="475"/>
      <c r="AB60" s="320"/>
      <c r="AC60" s="81">
        <f>'3 priedo 2 lentele'!P60</f>
        <v>0</v>
      </c>
      <c r="AD60" s="81">
        <f>'3 priedo 2 lentele'!Q60</f>
        <v>0</v>
      </c>
      <c r="AE60" s="146">
        <f>'3 priedo 2 lentele'!R60</f>
        <v>0</v>
      </c>
      <c r="AF60" s="475"/>
      <c r="AG60" s="320"/>
      <c r="AH60" s="81">
        <f>'3 priedo 2 lentele'!S60</f>
        <v>0</v>
      </c>
      <c r="AI60" s="81">
        <f>'3 priedo 2 lentele'!T60</f>
        <v>0</v>
      </c>
      <c r="AJ60" s="146">
        <f>'3 priedo 2 lentele'!U60</f>
        <v>0</v>
      </c>
      <c r="AK60" s="320"/>
      <c r="AL60" s="320"/>
    </row>
    <row r="61" spans="2:38" ht="36" x14ac:dyDescent="0.25">
      <c r="B61" s="250" t="str">
        <f>'3 priedo 1 lentele'!A61</f>
        <v>1.3.1.1</v>
      </c>
      <c r="C61" s="276">
        <f>'3 priedo 1 lentele'!B61</f>
        <v>0</v>
      </c>
      <c r="D61" s="250" t="str">
        <f>'3 priedo 1 lentele'!C61</f>
        <v>Priemonė: Miestų gatvių atnaujinimas (rekonstrukcija)</v>
      </c>
      <c r="E61" s="252">
        <f>'3 priedo 1 lentele'!I61</f>
        <v>0</v>
      </c>
      <c r="F61" s="252">
        <f>'3 priedo 1 lentele'!J61</f>
        <v>0</v>
      </c>
      <c r="G61" s="252">
        <f>'3 priedo 1 lentele'!K61</f>
        <v>0</v>
      </c>
      <c r="H61" s="321"/>
      <c r="I61" s="267">
        <f>'3 priedo 2 lentele'!D61</f>
        <v>0</v>
      </c>
      <c r="J61" s="267">
        <f>'3 priedo 2 lentele'!E61</f>
        <v>0</v>
      </c>
      <c r="K61" s="268">
        <f>'3 priedo 2 lentele'!F61</f>
        <v>0</v>
      </c>
      <c r="L61" s="430"/>
      <c r="M61" s="321"/>
      <c r="N61" s="267">
        <f>'3 priedo 2 lentele'!G61</f>
        <v>0</v>
      </c>
      <c r="O61" s="267">
        <f>'3 priedo 2 lentele'!H61</f>
        <v>0</v>
      </c>
      <c r="P61" s="268">
        <f>'3 priedo 2 lentele'!I61</f>
        <v>0</v>
      </c>
      <c r="Q61" s="448"/>
      <c r="R61" s="321"/>
      <c r="S61" s="267">
        <f>'3 priedo 2 lentele'!J61</f>
        <v>0</v>
      </c>
      <c r="T61" s="267">
        <f>'3 priedo 2 lentele'!K61</f>
        <v>0</v>
      </c>
      <c r="U61" s="268">
        <f>'3 priedo 2 lentele'!L61</f>
        <v>0</v>
      </c>
      <c r="V61" s="448"/>
      <c r="W61" s="321"/>
      <c r="X61" s="267">
        <f>'3 priedo 2 lentele'!M61</f>
        <v>0</v>
      </c>
      <c r="Y61" s="267">
        <f>'3 priedo 2 lentele'!N61</f>
        <v>0</v>
      </c>
      <c r="Z61" s="268">
        <f>'3 priedo 2 lentele'!O61</f>
        <v>0</v>
      </c>
      <c r="AA61" s="473"/>
      <c r="AB61" s="321"/>
      <c r="AC61" s="267">
        <f>'3 priedo 2 lentele'!P61</f>
        <v>0</v>
      </c>
      <c r="AD61" s="267">
        <f>'3 priedo 2 lentele'!Q61</f>
        <v>0</v>
      </c>
      <c r="AE61" s="268">
        <f>'3 priedo 2 lentele'!R61</f>
        <v>0</v>
      </c>
      <c r="AF61" s="473"/>
      <c r="AG61" s="321"/>
      <c r="AH61" s="267">
        <f>'3 priedo 2 lentele'!S61</f>
        <v>0</v>
      </c>
      <c r="AI61" s="267">
        <f>'3 priedo 2 lentele'!T61</f>
        <v>0</v>
      </c>
      <c r="AJ61" s="268">
        <f>'3 priedo 2 lentele'!U61</f>
        <v>0</v>
      </c>
      <c r="AK61" s="321"/>
      <c r="AL61" s="321"/>
    </row>
    <row r="62" spans="2:38" ht="84" x14ac:dyDescent="0.25">
      <c r="B62" s="40" t="str">
        <f>'3 priedo 1 lentele'!A62</f>
        <v>1.3.1.1.1</v>
      </c>
      <c r="C62" s="160" t="str">
        <f>'3 priedo 1 lentele'!B62</f>
        <v>R025511-120000-0001</v>
      </c>
      <c r="D62" s="37" t="str">
        <f>'3 priedo 1 lentele'!C62</f>
        <v>Garliavos miesto K. Aglinsko g. rekonstrukcija</v>
      </c>
      <c r="E62" s="67" t="str">
        <f>'3 priedo 1 lentele'!I62</f>
        <v xml:space="preserve">ITI </v>
      </c>
      <c r="F62" s="67">
        <f>'3 priedo 1 lentele'!J62</f>
        <v>0</v>
      </c>
      <c r="G62" s="67">
        <f>'3 priedo 1 lentele'!K62</f>
        <v>0</v>
      </c>
      <c r="H62" s="322" t="s">
        <v>2098</v>
      </c>
      <c r="I62" s="23" t="str">
        <f>'3 priedo 2 lentele'!D62</f>
        <v>P.B.214</v>
      </c>
      <c r="J62" s="23" t="str">
        <f>'3 priedo 2 lentele'!E62</f>
        <v>Bendras rekonstruotų arba atnaujintų kelių ilgis (km)</v>
      </c>
      <c r="K62" s="48">
        <f>'3 priedo 2 lentele'!F62</f>
        <v>0.65</v>
      </c>
      <c r="L62" s="434">
        <v>0.65</v>
      </c>
      <c r="M62" s="434">
        <v>0.65</v>
      </c>
      <c r="N62" s="23" t="str">
        <f>'3 priedo 2 lentele'!G62</f>
        <v>R.S.342</v>
      </c>
      <c r="O62" s="23" t="str">
        <f>'3 priedo 2 lentele'!H62</f>
        <v>Sugaištas kelionės automobilių keliais (išskyrus TEN-T kelius) laikas mln. val.</v>
      </c>
      <c r="P62" s="48">
        <f>'3 priedo 2 lentele'!I62</f>
        <v>0.02</v>
      </c>
      <c r="Q62" s="435">
        <v>0.02</v>
      </c>
      <c r="R62" s="435">
        <v>0.02</v>
      </c>
      <c r="S62" s="23">
        <f>'3 priedo 2 lentele'!J62</f>
        <v>0</v>
      </c>
      <c r="T62" s="23">
        <f>'3 priedo 2 lentele'!K62</f>
        <v>0</v>
      </c>
      <c r="U62" s="48">
        <f>'3 priedo 2 lentele'!L62</f>
        <v>0</v>
      </c>
      <c r="V62" s="435"/>
      <c r="W62" s="322"/>
      <c r="X62" s="23">
        <f>'3 priedo 2 lentele'!M62</f>
        <v>0</v>
      </c>
      <c r="Y62" s="23">
        <f>'3 priedo 2 lentele'!N62</f>
        <v>0</v>
      </c>
      <c r="Z62" s="48">
        <f>'3 priedo 2 lentele'!O62</f>
        <v>0</v>
      </c>
      <c r="AA62" s="458"/>
      <c r="AB62" s="322"/>
      <c r="AC62" s="23">
        <f>'3 priedo 2 lentele'!P62</f>
        <v>0</v>
      </c>
      <c r="AD62" s="23">
        <f>'3 priedo 2 lentele'!Q62</f>
        <v>0</v>
      </c>
      <c r="AE62" s="48">
        <f>'3 priedo 2 lentele'!R62</f>
        <v>0</v>
      </c>
      <c r="AF62" s="458"/>
      <c r="AG62" s="322"/>
      <c r="AH62" s="23">
        <f>'3 priedo 2 lentele'!S62</f>
        <v>0</v>
      </c>
      <c r="AI62" s="23">
        <f>'3 priedo 2 lentele'!T62</f>
        <v>0</v>
      </c>
      <c r="AJ62" s="48">
        <f>'3 priedo 2 lentele'!U62</f>
        <v>0</v>
      </c>
      <c r="AK62" s="322"/>
      <c r="AL62" s="322"/>
    </row>
    <row r="63" spans="2:38" ht="96" x14ac:dyDescent="0.25">
      <c r="B63" s="40" t="str">
        <f>'3 priedo 1 lentele'!A63</f>
        <v>1.3.1.1.2</v>
      </c>
      <c r="C63" s="160"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22" t="s">
        <v>2097</v>
      </c>
      <c r="I63" s="23" t="str">
        <f>'3 priedo 2 lentele'!D63</f>
        <v>P.B.214</v>
      </c>
      <c r="J63" s="23" t="str">
        <f>'3 priedo 2 lentele'!E63</f>
        <v>Bendras rekonstruotų arba atnaujintų kelių ilgis (km)</v>
      </c>
      <c r="K63" s="48">
        <f>'3 priedo 2 lentele'!F63</f>
        <v>2.9</v>
      </c>
      <c r="L63" s="434">
        <v>2.9</v>
      </c>
      <c r="M63" s="434">
        <v>2.9</v>
      </c>
      <c r="N63" s="23" t="str">
        <f>'3 priedo 2 lentele'!G63</f>
        <v>P.S.342</v>
      </c>
      <c r="O63" s="23" t="str">
        <f>'3 priedo 2 lentele'!H63</f>
        <v>Įdiegtos saugų eismą gerinančios ir aplinkosaugos priemonės</v>
      </c>
      <c r="P63" s="48">
        <f>'3 priedo 2 lentele'!I63</f>
        <v>17</v>
      </c>
      <c r="Q63" s="434">
        <v>17</v>
      </c>
      <c r="R63" s="434">
        <v>17</v>
      </c>
      <c r="S63" s="23" t="str">
        <f>'3 priedo 2 lentele'!J63</f>
        <v>R.S.342</v>
      </c>
      <c r="T63" s="23" t="str">
        <f>'3 priedo 2 lentele'!K63</f>
        <v>Sugaištas kelionės automobilių keliais (išskyrus TEN-T kelius) laikas (mln. val)</v>
      </c>
      <c r="U63" s="48">
        <f>'3 priedo 2 lentele'!L63</f>
        <v>0.08</v>
      </c>
      <c r="V63" s="435">
        <v>0.08</v>
      </c>
      <c r="W63" s="435">
        <v>0.08</v>
      </c>
      <c r="X63" s="23">
        <f>'3 priedo 2 lentele'!M63</f>
        <v>0</v>
      </c>
      <c r="Y63" s="23">
        <f>'3 priedo 2 lentele'!N63</f>
        <v>0</v>
      </c>
      <c r="Z63" s="48">
        <f>'3 priedo 2 lentele'!O63</f>
        <v>0</v>
      </c>
      <c r="AA63" s="458"/>
      <c r="AB63" s="324"/>
      <c r="AC63" s="23">
        <f>'3 priedo 2 lentele'!P63</f>
        <v>0</v>
      </c>
      <c r="AD63" s="23">
        <f>'3 priedo 2 lentele'!Q63</f>
        <v>0</v>
      </c>
      <c r="AE63" s="48">
        <f>'3 priedo 2 lentele'!R63</f>
        <v>0</v>
      </c>
      <c r="AF63" s="458"/>
      <c r="AG63" s="324"/>
      <c r="AH63" s="23">
        <f>'3 priedo 2 lentele'!S63</f>
        <v>0</v>
      </c>
      <c r="AI63" s="23">
        <f>'3 priedo 2 lentele'!T63</f>
        <v>0</v>
      </c>
      <c r="AJ63" s="48">
        <f>'3 priedo 2 lentele'!U63</f>
        <v>0</v>
      </c>
      <c r="AK63" s="324"/>
      <c r="AL63" s="324"/>
    </row>
    <row r="64" spans="2:38" ht="48" x14ac:dyDescent="0.25">
      <c r="B64" s="40" t="str">
        <f>'3 priedo 1 lentele'!A64</f>
        <v>1.3.1.1.3</v>
      </c>
      <c r="C64" s="272" t="str">
        <f>'3 priedo 1 lentele'!B64</f>
        <v>R025511-120000-0003</v>
      </c>
      <c r="D64" s="37" t="str">
        <f>'3 priedo 1 lentele'!C64</f>
        <v>Kaišiadorių miesto V. Kudirkos ir Maironio gatvių rekonstravimas</v>
      </c>
      <c r="E64" s="67" t="str">
        <f>'3 priedo 1 lentele'!I64</f>
        <v xml:space="preserve">ITI </v>
      </c>
      <c r="F64" s="67">
        <f>'3 priedo 1 lentele'!J64</f>
        <v>0</v>
      </c>
      <c r="G64" s="67">
        <f>'3 priedo 1 lentele'!K64</f>
        <v>0</v>
      </c>
      <c r="H64" s="322" t="s">
        <v>2106</v>
      </c>
      <c r="I64" s="23" t="str">
        <f>'3 priedo 2 lentele'!D64</f>
        <v>P.B.214</v>
      </c>
      <c r="J64" s="23" t="str">
        <f>'3 priedo 2 lentele'!E64</f>
        <v>Bendras rekonstruotų arba atnaujintų kelių ilgis (km)</v>
      </c>
      <c r="K64" s="48">
        <f>'3 priedo 2 lentele'!F64</f>
        <v>1.29</v>
      </c>
      <c r="L64" s="148">
        <v>1.29</v>
      </c>
      <c r="M64" s="322"/>
      <c r="N64" s="23">
        <f>'3 priedo 2 lentele'!G64</f>
        <v>0</v>
      </c>
      <c r="O64" s="23">
        <f>'3 priedo 2 lentele'!H64</f>
        <v>0</v>
      </c>
      <c r="P64" s="48">
        <f>'3 priedo 2 lentele'!I64</f>
        <v>0</v>
      </c>
      <c r="Q64" s="434"/>
      <c r="R64" s="322"/>
      <c r="S64" s="23">
        <f>'3 priedo 2 lentele'!J64</f>
        <v>0</v>
      </c>
      <c r="T64" s="23">
        <f>'3 priedo 2 lentele'!K64</f>
        <v>0</v>
      </c>
      <c r="U64" s="48">
        <f>'3 priedo 2 lentele'!L64</f>
        <v>0</v>
      </c>
      <c r="V64" s="464"/>
      <c r="W64" s="322"/>
      <c r="X64" s="23">
        <f>'3 priedo 2 lentele'!M64</f>
        <v>0</v>
      </c>
      <c r="Y64" s="23">
        <f>'3 priedo 2 lentele'!N64</f>
        <v>0</v>
      </c>
      <c r="Z64" s="48">
        <f>'3 priedo 2 lentele'!O64</f>
        <v>0</v>
      </c>
      <c r="AA64" s="458"/>
      <c r="AB64" s="322"/>
      <c r="AC64" s="23">
        <f>'3 priedo 2 lentele'!P64</f>
        <v>0</v>
      </c>
      <c r="AD64" s="23">
        <f>'3 priedo 2 lentele'!Q64</f>
        <v>0</v>
      </c>
      <c r="AE64" s="48">
        <f>'3 priedo 2 lentele'!R64</f>
        <v>0</v>
      </c>
      <c r="AF64" s="458"/>
      <c r="AG64" s="322"/>
      <c r="AH64" s="23">
        <f>'3 priedo 2 lentele'!S64</f>
        <v>0</v>
      </c>
      <c r="AI64" s="23">
        <f>'3 priedo 2 lentele'!T64</f>
        <v>0</v>
      </c>
      <c r="AJ64" s="48">
        <f>'3 priedo 2 lentele'!U64</f>
        <v>0</v>
      </c>
      <c r="AK64" s="322"/>
      <c r="AL64" s="322"/>
    </row>
    <row r="65" spans="2:38" ht="84" x14ac:dyDescent="0.25">
      <c r="B65" s="40" t="str">
        <f>'3 priedo 1 lentele'!A65</f>
        <v>1.3.1.1.4</v>
      </c>
      <c r="C65" s="272" t="str">
        <f>'3 priedo 1 lentele'!B65</f>
        <v>R025511-120000-0004</v>
      </c>
      <c r="D65" s="54"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22" t="s">
        <v>2099</v>
      </c>
      <c r="I65" s="23" t="str">
        <f>'3 priedo 2 lentele'!D65</f>
        <v>P.B.214</v>
      </c>
      <c r="J65" s="23" t="str">
        <f>'3 priedo 2 lentele'!E65</f>
        <v>Bendras rekonstruotų arba atnaujintų kelių ilgis (km)</v>
      </c>
      <c r="K65" s="48">
        <f>'3 priedo 2 lentele'!F65</f>
        <v>3.69</v>
      </c>
      <c r="L65" s="434">
        <v>3.69</v>
      </c>
      <c r="M65" s="316"/>
      <c r="N65" s="23" t="str">
        <f>'3 priedo 2 lentele'!G65</f>
        <v>R.S.342</v>
      </c>
      <c r="O65" s="23" t="str">
        <f>'3 priedo 2 lentele'!H65</f>
        <v>Sugaištas kelionės automobilių keliais (išskyrus TEN-T kelius) laikas mln. val.</v>
      </c>
      <c r="P65" s="48">
        <f>'3 priedo 2 lentele'!I65</f>
        <v>0.5</v>
      </c>
      <c r="Q65" s="447">
        <v>0.5</v>
      </c>
      <c r="R65" s="316"/>
      <c r="S65" s="23" t="str">
        <f>'3 priedo 2 lentele'!J65</f>
        <v>P.S.342</v>
      </c>
      <c r="T65" s="23" t="str">
        <f>'3 priedo 2 lentele'!K65</f>
        <v>Įdiegtos saugų eismą gerinančios ir aplinkosaugos priemonės vnt.</v>
      </c>
      <c r="U65" s="48">
        <f>'3 priedo 2 lentele'!L65</f>
        <v>1</v>
      </c>
      <c r="V65" s="447">
        <v>1</v>
      </c>
      <c r="W65" s="316"/>
      <c r="X65" s="23">
        <f>'3 priedo 2 lentele'!M65</f>
        <v>0</v>
      </c>
      <c r="Y65" s="23">
        <f>'3 priedo 2 lentele'!N65</f>
        <v>0</v>
      </c>
      <c r="Z65" s="48">
        <f>'3 priedo 2 lentele'!O65</f>
        <v>0</v>
      </c>
      <c r="AA65" s="458"/>
      <c r="AB65" s="316"/>
      <c r="AC65" s="23">
        <f>'3 priedo 2 lentele'!P65</f>
        <v>0</v>
      </c>
      <c r="AD65" s="23">
        <f>'3 priedo 2 lentele'!Q65</f>
        <v>0</v>
      </c>
      <c r="AE65" s="48">
        <f>'3 priedo 2 lentele'!R65</f>
        <v>0</v>
      </c>
      <c r="AF65" s="458"/>
      <c r="AG65" s="316"/>
      <c r="AH65" s="23">
        <f>'3 priedo 2 lentele'!S65</f>
        <v>0</v>
      </c>
      <c r="AI65" s="23">
        <f>'3 priedo 2 lentele'!T65</f>
        <v>0</v>
      </c>
      <c r="AJ65" s="48">
        <f>'3 priedo 2 lentele'!U65</f>
        <v>0</v>
      </c>
      <c r="AK65" s="316"/>
      <c r="AL65" s="316"/>
    </row>
    <row r="66" spans="2:38" ht="60" x14ac:dyDescent="0.25">
      <c r="B66" s="40" t="str">
        <f>'3 priedo 1 lentele'!A66</f>
        <v>1.3.1.1.5</v>
      </c>
      <c r="C66" s="272" t="str">
        <f>'3 priedo 1 lentele'!B66</f>
        <v>R025514-190000-0006</v>
      </c>
      <c r="D66" s="54"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6"/>
      <c r="I66" s="23" t="str">
        <f>'3 priedo 2 lentele'!D66</f>
        <v>P.S.323</v>
      </c>
      <c r="J66" s="23" t="str">
        <f>'3 priedo 2 lentele'!E66</f>
        <v>Įgyvendintos darnaus judumo priemonės (vnt.)</v>
      </c>
      <c r="K66" s="48">
        <f>'3 priedo 2 lentele'!F66</f>
        <v>2</v>
      </c>
      <c r="L66" s="433"/>
      <c r="M66" s="316"/>
      <c r="N66" s="23">
        <f>'3 priedo 2 lentele'!G66</f>
        <v>0</v>
      </c>
      <c r="O66" s="23">
        <f>'3 priedo 2 lentele'!H66</f>
        <v>0</v>
      </c>
      <c r="P66" s="48">
        <f>'3 priedo 2 lentele'!I66</f>
        <v>0</v>
      </c>
      <c r="Q66" s="435"/>
      <c r="R66" s="316"/>
      <c r="S66" s="23">
        <f>'3 priedo 2 lentele'!J66</f>
        <v>0</v>
      </c>
      <c r="T66" s="23">
        <f>'3 priedo 2 lentele'!K66</f>
        <v>0</v>
      </c>
      <c r="U66" s="48">
        <f>'3 priedo 2 lentele'!L66</f>
        <v>0</v>
      </c>
      <c r="V66" s="435"/>
      <c r="W66" s="316"/>
      <c r="X66" s="23">
        <f>'3 priedo 2 lentele'!M66</f>
        <v>0</v>
      </c>
      <c r="Y66" s="23">
        <f>'3 priedo 2 lentele'!N66</f>
        <v>0</v>
      </c>
      <c r="Z66" s="48">
        <f>'3 priedo 2 lentele'!O66</f>
        <v>0</v>
      </c>
      <c r="AA66" s="458"/>
      <c r="AB66" s="316"/>
      <c r="AC66" s="23">
        <f>'3 priedo 2 lentele'!P66</f>
        <v>0</v>
      </c>
      <c r="AD66" s="23">
        <f>'3 priedo 2 lentele'!Q66</f>
        <v>0</v>
      </c>
      <c r="AE66" s="48">
        <f>'3 priedo 2 lentele'!R66</f>
        <v>0</v>
      </c>
      <c r="AF66" s="458"/>
      <c r="AG66" s="316"/>
      <c r="AH66" s="23">
        <f>'3 priedo 2 lentele'!S66</f>
        <v>0</v>
      </c>
      <c r="AI66" s="23">
        <f>'3 priedo 2 lentele'!T66</f>
        <v>0</v>
      </c>
      <c r="AJ66" s="48">
        <f>'3 priedo 2 lentele'!U66</f>
        <v>0</v>
      </c>
      <c r="AK66" s="316"/>
      <c r="AL66" s="316"/>
    </row>
    <row r="67" spans="2:38" ht="60" x14ac:dyDescent="0.25">
      <c r="B67" s="40" t="str">
        <f>'3 priedo 1 lentele'!A67</f>
        <v>1.3.1.1.6</v>
      </c>
      <c r="C67" s="272" t="str">
        <f>'3 priedo 1 lentele'!B67</f>
        <v>R025511-120000-0005</v>
      </c>
      <c r="D67" s="37" t="str">
        <f>'3 priedo 1 lentele'!C67</f>
        <v>Raseinių miesto Partizanų gatvės rekonstravimas</v>
      </c>
      <c r="E67" s="67" t="str">
        <f>'3 priedo 1 lentele'!I67</f>
        <v xml:space="preserve">ITI </v>
      </c>
      <c r="F67" s="67">
        <f>'3 priedo 1 lentele'!J67</f>
        <v>0</v>
      </c>
      <c r="G67" s="67">
        <f>'3 priedo 1 lentele'!K67</f>
        <v>0</v>
      </c>
      <c r="H67" s="322" t="s">
        <v>2102</v>
      </c>
      <c r="I67" s="23" t="str">
        <f>'3 priedo 2 lentele'!D67</f>
        <v>P.B.214</v>
      </c>
      <c r="J67" s="23" t="str">
        <f>'3 priedo 2 lentele'!E67</f>
        <v>Bendras rekonstruotų arba atnaujintų kelių ilgis (km)</v>
      </c>
      <c r="K67" s="48">
        <f>'3 priedo 2 lentele'!F67</f>
        <v>0.61</v>
      </c>
      <c r="L67" s="433">
        <v>0.61</v>
      </c>
      <c r="M67" s="433">
        <v>0.61</v>
      </c>
      <c r="N67" s="23" t="str">
        <f>'3 priedo 2 lentele'!G67</f>
        <v>P.S.342</v>
      </c>
      <c r="O67" s="23" t="str">
        <f>'3 priedo 2 lentele'!H67</f>
        <v>Įdiegtos saugų eismą gerinančios ir aplinkosaugos priemonės vnt.</v>
      </c>
      <c r="P67" s="48">
        <f>'3 priedo 2 lentele'!I67</f>
        <v>4</v>
      </c>
      <c r="Q67" s="435">
        <v>4</v>
      </c>
      <c r="R67" s="435">
        <v>4</v>
      </c>
      <c r="S67" s="23">
        <f>'3 priedo 2 lentele'!J67</f>
        <v>0</v>
      </c>
      <c r="T67" s="23">
        <f>'3 priedo 2 lentele'!K67</f>
        <v>0</v>
      </c>
      <c r="U67" s="48">
        <f>'3 priedo 2 lentele'!L67</f>
        <v>0</v>
      </c>
      <c r="V67" s="435"/>
      <c r="W67" s="322"/>
      <c r="X67" s="23">
        <f>'3 priedo 2 lentele'!M67</f>
        <v>0</v>
      </c>
      <c r="Y67" s="23">
        <f>'3 priedo 2 lentele'!N67</f>
        <v>0</v>
      </c>
      <c r="Z67" s="48">
        <f>'3 priedo 2 lentele'!O67</f>
        <v>0</v>
      </c>
      <c r="AA67" s="458"/>
      <c r="AB67" s="322"/>
      <c r="AC67" s="23">
        <f>'3 priedo 2 lentele'!P67</f>
        <v>0</v>
      </c>
      <c r="AD67" s="23">
        <f>'3 priedo 2 lentele'!Q67</f>
        <v>0</v>
      </c>
      <c r="AE67" s="48">
        <f>'3 priedo 2 lentele'!R67</f>
        <v>0</v>
      </c>
      <c r="AF67" s="458"/>
      <c r="AG67" s="322"/>
      <c r="AH67" s="23">
        <f>'3 priedo 2 lentele'!S67</f>
        <v>0</v>
      </c>
      <c r="AI67" s="23">
        <f>'3 priedo 2 lentele'!T67</f>
        <v>0</v>
      </c>
      <c r="AJ67" s="48">
        <f>'3 priedo 2 lentele'!U67</f>
        <v>0</v>
      </c>
      <c r="AK67" s="322"/>
      <c r="AL67" s="322"/>
    </row>
    <row r="68" spans="2:38" ht="84" x14ac:dyDescent="0.25">
      <c r="B68" s="40" t="str">
        <f>'3 priedo 1 lentele'!A68</f>
        <v>1.3.1.1.7</v>
      </c>
      <c r="C68" s="272" t="str">
        <f>'3 priedo 1 lentele'!B68</f>
        <v>R025511-120000-0006</v>
      </c>
      <c r="D68" s="37" t="str">
        <f>'3 priedo 1 lentele'!C68</f>
        <v>Raseinių miesto Aguonų gatvės rekonstravimas</v>
      </c>
      <c r="E68" s="67" t="str">
        <f>'3 priedo 1 lentele'!I68</f>
        <v xml:space="preserve">ITI </v>
      </c>
      <c r="F68" s="67">
        <f>'3 priedo 1 lentele'!J68</f>
        <v>0</v>
      </c>
      <c r="G68" s="67">
        <f>'3 priedo 1 lentele'!K68</f>
        <v>0</v>
      </c>
      <c r="H68" s="322" t="s">
        <v>2108</v>
      </c>
      <c r="I68" s="23" t="str">
        <f>'3 priedo 2 lentele'!D68</f>
        <v>P.B.214</v>
      </c>
      <c r="J68" s="23" t="str">
        <f>'3 priedo 2 lentele'!E68</f>
        <v>Bendras rekonstruotų arba atnaujintų kelių ilgis (km)</v>
      </c>
      <c r="K68" s="48">
        <f>'3 priedo 2 lentele'!F68</f>
        <v>0.28999999999999998</v>
      </c>
      <c r="L68" s="148">
        <v>0.28999999999999998</v>
      </c>
      <c r="M68" s="322" t="s">
        <v>2283</v>
      </c>
      <c r="N68" s="23" t="str">
        <f>'3 priedo 2 lentele'!G68</f>
        <v>P.S.342</v>
      </c>
      <c r="O68" s="23" t="str">
        <f>'3 priedo 2 lentele'!H68</f>
        <v>Įdiegtos saugų eismą gerinančios ir aplinkosaugos priemonės vnt.</v>
      </c>
      <c r="P68" s="48">
        <f>'3 priedo 2 lentele'!I68</f>
        <v>4</v>
      </c>
      <c r="Q68" s="24">
        <v>4</v>
      </c>
      <c r="R68" s="322" t="s">
        <v>2284</v>
      </c>
      <c r="S68" s="23" t="str">
        <f>'3 priedo 2 lentele'!J68</f>
        <v>R.S.342</v>
      </c>
      <c r="T68" s="23" t="str">
        <f>'3 priedo 2 lentele'!K68</f>
        <v>Sugaištas kelionės automobilių keliais (išskyrus TEN-T kelius) laikas mln. val.</v>
      </c>
      <c r="U68" s="48">
        <f>'3 priedo 2 lentele'!L68</f>
        <v>0</v>
      </c>
      <c r="V68" s="24">
        <v>0</v>
      </c>
      <c r="W68" s="322" t="s">
        <v>2285</v>
      </c>
      <c r="X68" s="23">
        <f>'3 priedo 2 lentele'!M68</f>
        <v>0</v>
      </c>
      <c r="Y68" s="23">
        <f>'3 priedo 2 lentele'!N68</f>
        <v>0</v>
      </c>
      <c r="Z68" s="48">
        <f>'3 priedo 2 lentele'!O68</f>
        <v>0</v>
      </c>
      <c r="AA68" s="458"/>
      <c r="AB68" s="322"/>
      <c r="AC68" s="23">
        <f>'3 priedo 2 lentele'!P68</f>
        <v>0</v>
      </c>
      <c r="AD68" s="23">
        <f>'3 priedo 2 lentele'!Q68</f>
        <v>0</v>
      </c>
      <c r="AE68" s="48">
        <f>'3 priedo 2 lentele'!R68</f>
        <v>0</v>
      </c>
      <c r="AF68" s="458"/>
      <c r="AG68" s="322"/>
      <c r="AH68" s="23">
        <f>'3 priedo 2 lentele'!S68</f>
        <v>0</v>
      </c>
      <c r="AI68" s="23">
        <f>'3 priedo 2 lentele'!T68</f>
        <v>0</v>
      </c>
      <c r="AJ68" s="48">
        <f>'3 priedo 2 lentele'!U68</f>
        <v>0</v>
      </c>
      <c r="AK68" s="322"/>
      <c r="AL68" s="322"/>
    </row>
    <row r="69" spans="2:38" ht="84" x14ac:dyDescent="0.25">
      <c r="B69" s="40" t="str">
        <f>'3 priedo 1 lentele'!A69</f>
        <v>1.3.1.1.8</v>
      </c>
      <c r="C69" s="272" t="str">
        <f>'3 priedo 1 lentele'!B69</f>
        <v>R025511-110000-0007</v>
      </c>
      <c r="D69" s="37" t="str">
        <f>'3 priedo 1 lentele'!C69</f>
        <v>Šeštokų 1-osios g. ir Alyvų 1-osios g. Kaune statyba</v>
      </c>
      <c r="E69" s="67" t="str">
        <f>'3 priedo 1 lentele'!I69</f>
        <v xml:space="preserve">ITI </v>
      </c>
      <c r="F69" s="67">
        <f>'3 priedo 1 lentele'!J69</f>
        <v>0</v>
      </c>
      <c r="G69" s="67">
        <f>'3 priedo 1 lentele'!K69</f>
        <v>0</v>
      </c>
      <c r="H69" s="322" t="s">
        <v>2114</v>
      </c>
      <c r="I69" s="23" t="str">
        <f>'3 priedo 2 lentele'!D69</f>
        <v>P.N.508</v>
      </c>
      <c r="J69" s="23" t="str">
        <f>'3 priedo 2 lentele'!E69</f>
        <v>Bendras naujai nutiestų kelių ilgis</v>
      </c>
      <c r="K69" s="48">
        <f>'3 priedo 2 lentele'!F69</f>
        <v>0.63</v>
      </c>
      <c r="L69" s="434"/>
      <c r="M69" s="322"/>
      <c r="N69" s="23" t="str">
        <f>'3 priedo 2 lentele'!G69</f>
        <v>R.S.342</v>
      </c>
      <c r="O69" s="23" t="str">
        <f>'3 priedo 2 lentele'!H69</f>
        <v>Sugaištas kelionės automobilių keliais (išskyrus TEN-T kelius) laikas</v>
      </c>
      <c r="P69" s="48">
        <f>'3 priedo 2 lentele'!I69</f>
        <v>0</v>
      </c>
      <c r="Q69" s="447"/>
      <c r="R69" s="322"/>
      <c r="S69" s="23" t="str">
        <f>'3 priedo 2 lentele'!J69</f>
        <v>P.S.342</v>
      </c>
      <c r="T69" s="23" t="str">
        <f>'3 priedo 2 lentele'!K69</f>
        <v>Įdiegtos saugų eismą gerinančios ir aplinkosaugos priemonės (vnt.)</v>
      </c>
      <c r="U69" s="48">
        <f>'3 priedo 2 lentele'!L69</f>
        <v>1</v>
      </c>
      <c r="V69" s="435"/>
      <c r="W69" s="322"/>
      <c r="X69" s="23">
        <f>'3 priedo 2 lentele'!M69</f>
        <v>0</v>
      </c>
      <c r="Y69" s="23">
        <f>'3 priedo 2 lentele'!N69</f>
        <v>0</v>
      </c>
      <c r="Z69" s="48">
        <f>'3 priedo 2 lentele'!O69</f>
        <v>0</v>
      </c>
      <c r="AA69" s="458"/>
      <c r="AB69" s="322"/>
      <c r="AC69" s="23">
        <f>'3 priedo 2 lentele'!P69</f>
        <v>0</v>
      </c>
      <c r="AD69" s="23">
        <f>'3 priedo 2 lentele'!Q69</f>
        <v>0</v>
      </c>
      <c r="AE69" s="48">
        <f>'3 priedo 2 lentele'!R69</f>
        <v>0</v>
      </c>
      <c r="AF69" s="458"/>
      <c r="AG69" s="322"/>
      <c r="AH69" s="23">
        <f>'3 priedo 2 lentele'!S69</f>
        <v>0</v>
      </c>
      <c r="AI69" s="23">
        <f>'3 priedo 2 lentele'!T69</f>
        <v>0</v>
      </c>
      <c r="AJ69" s="48">
        <f>'3 priedo 2 lentele'!U69</f>
        <v>0</v>
      </c>
      <c r="AK69" s="322"/>
      <c r="AL69" s="322"/>
    </row>
    <row r="70" spans="2:38" ht="84" x14ac:dyDescent="0.25">
      <c r="B70" s="40" t="str">
        <f>'3 priedo 1 lentele'!A70</f>
        <v>1.3.1.1.9</v>
      </c>
      <c r="C70" s="272" t="str">
        <f>'3 priedo 1 lentele'!B70</f>
        <v>R025511-120000-0008</v>
      </c>
      <c r="D70" s="37"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22" t="s">
        <v>2110</v>
      </c>
      <c r="I70" s="23" t="str">
        <f>'3 priedo 2 lentele'!D70</f>
        <v>P.B.214</v>
      </c>
      <c r="J70" s="23" t="str">
        <f>'3 priedo 2 lentele'!E70</f>
        <v>Bendras rekonstruotų arba atnaujintų kelių ilgis (km)</v>
      </c>
      <c r="K70" s="48">
        <f>'3 priedo 2 lentele'!F70</f>
        <v>9.68</v>
      </c>
      <c r="L70" s="48">
        <v>9.68</v>
      </c>
      <c r="M70" s="322"/>
      <c r="N70" s="23" t="str">
        <f>'3 priedo 2 lentele'!G70</f>
        <v>R.S.342</v>
      </c>
      <c r="O70" s="23" t="str">
        <f>'3 priedo 2 lentele'!H70</f>
        <v>Sugaištas kelionės automobilių keliais (išskyrus TEN-T kelius) laikas</v>
      </c>
      <c r="P70" s="48">
        <f>'3 priedo 2 lentele'!I70</f>
        <v>0</v>
      </c>
      <c r="Q70" s="10">
        <v>0</v>
      </c>
      <c r="R70" s="322"/>
      <c r="S70" s="23" t="str">
        <f>'3 priedo 2 lentele'!J70</f>
        <v>P.S.342</v>
      </c>
      <c r="T70" s="23" t="str">
        <f>'3 priedo 2 lentele'!K70</f>
        <v>Įdiegtos saugų eismą gerinančios ir aplinkosaugos priemonės (vnt.)</v>
      </c>
      <c r="U70" s="48">
        <f>'3 priedo 2 lentele'!L70</f>
        <v>7</v>
      </c>
      <c r="V70" s="24">
        <v>7</v>
      </c>
      <c r="W70" s="322"/>
      <c r="X70" s="23">
        <f>'3 priedo 2 lentele'!M70</f>
        <v>0</v>
      </c>
      <c r="Y70" s="23">
        <f>'3 priedo 2 lentele'!N70</f>
        <v>0</v>
      </c>
      <c r="Z70" s="48">
        <f>'3 priedo 2 lentele'!O70</f>
        <v>0</v>
      </c>
      <c r="AA70" s="458"/>
      <c r="AB70" s="322"/>
      <c r="AC70" s="23">
        <f>'3 priedo 2 lentele'!P70</f>
        <v>0</v>
      </c>
      <c r="AD70" s="23">
        <f>'3 priedo 2 lentele'!Q70</f>
        <v>0</v>
      </c>
      <c r="AE70" s="48">
        <f>'3 priedo 2 lentele'!R70</f>
        <v>0</v>
      </c>
      <c r="AF70" s="458"/>
      <c r="AG70" s="322"/>
      <c r="AH70" s="23">
        <f>'3 priedo 2 lentele'!S70</f>
        <v>0</v>
      </c>
      <c r="AI70" s="23">
        <f>'3 priedo 2 lentele'!T70</f>
        <v>0</v>
      </c>
      <c r="AJ70" s="48">
        <f>'3 priedo 2 lentele'!U70</f>
        <v>0</v>
      </c>
      <c r="AK70" s="322"/>
      <c r="AL70" s="322"/>
    </row>
    <row r="71" spans="2:38" ht="72" x14ac:dyDescent="0.25">
      <c r="B71" s="40" t="str">
        <f>'3 priedo 1 lentele'!A71</f>
        <v>1.3.1.1.10</v>
      </c>
      <c r="C71" s="272" t="str">
        <f>'3 priedo 1 lentele'!B71</f>
        <v>R025511-120000-0010</v>
      </c>
      <c r="D71" s="37" t="str">
        <f>'3 priedo 1 lentele'!C71</f>
        <v>Eismo saugumo priemonių diegimas Revuonos g. Prienų m.</v>
      </c>
      <c r="E71" s="67" t="str">
        <f>'3 priedo 1 lentele'!I71</f>
        <v>ITI</v>
      </c>
      <c r="F71" s="67">
        <f>'3 priedo 1 lentele'!J71</f>
        <v>0</v>
      </c>
      <c r="G71" s="67">
        <f>'3 priedo 1 lentele'!K71</f>
        <v>0</v>
      </c>
      <c r="H71" s="322" t="s">
        <v>2111</v>
      </c>
      <c r="I71" s="25" t="str">
        <f>'3 priedo 2 lentele'!D71</f>
        <v>P.S.342</v>
      </c>
      <c r="J71" s="23" t="str">
        <f>'3 priedo 2 lentele'!E71</f>
        <v>Įdiegtos saugų eismą gerinančios ir aplinkosaugos priemonės (vnt.)</v>
      </c>
      <c r="K71" s="24">
        <f>'3 priedo 2 lentele'!F71</f>
        <v>4</v>
      </c>
      <c r="L71" s="435">
        <v>4</v>
      </c>
      <c r="M71" s="322"/>
      <c r="N71" s="25" t="str">
        <f>'3 priedo 2 lentele'!G71</f>
        <v>P.B.214</v>
      </c>
      <c r="O71" s="23" t="str">
        <f>'3 priedo 2 lentele'!H71</f>
        <v>Bendras rekonstruotų arba atnaujintų kelių ilgis (km)</v>
      </c>
      <c r="P71" s="24">
        <f>'3 priedo 2 lentele'!I71</f>
        <v>1.34</v>
      </c>
      <c r="Q71" s="434">
        <v>1.35</v>
      </c>
      <c r="R71" s="322"/>
      <c r="S71" s="25">
        <f>'3 priedo 2 lentele'!J71</f>
        <v>0</v>
      </c>
      <c r="T71" s="23">
        <f>'3 priedo 2 lentele'!K71</f>
        <v>0</v>
      </c>
      <c r="U71" s="24">
        <f>'3 priedo 2 lentele'!L71</f>
        <v>0</v>
      </c>
      <c r="V71" s="464"/>
      <c r="W71" s="322"/>
      <c r="X71" s="25">
        <f>'3 priedo 2 lentele'!M71</f>
        <v>0</v>
      </c>
      <c r="Y71" s="23">
        <f>'3 priedo 2 lentele'!N71</f>
        <v>0</v>
      </c>
      <c r="Z71" s="24">
        <f>'3 priedo 2 lentele'!O71</f>
        <v>0</v>
      </c>
      <c r="AA71" s="458"/>
      <c r="AB71" s="322"/>
      <c r="AC71" s="25">
        <f>'3 priedo 2 lentele'!P71</f>
        <v>0</v>
      </c>
      <c r="AD71" s="23">
        <f>'3 priedo 2 lentele'!Q71</f>
        <v>0</v>
      </c>
      <c r="AE71" s="24">
        <f>'3 priedo 2 lentele'!R71</f>
        <v>0</v>
      </c>
      <c r="AF71" s="458"/>
      <c r="AG71" s="322"/>
      <c r="AH71" s="25">
        <f>'3 priedo 2 lentele'!S71</f>
        <v>0</v>
      </c>
      <c r="AI71" s="23">
        <f>'3 priedo 2 lentele'!T71</f>
        <v>0</v>
      </c>
      <c r="AJ71" s="24">
        <f>'3 priedo 2 lentele'!U71</f>
        <v>0</v>
      </c>
      <c r="AK71" s="322"/>
      <c r="AL71" s="322"/>
    </row>
    <row r="72" spans="2:38" ht="72" x14ac:dyDescent="0.25">
      <c r="B72" s="40" t="str">
        <f>'3 priedo 1 lentele'!A72</f>
        <v>1.3.1.1.11</v>
      </c>
      <c r="C72" s="272" t="str">
        <f>'3 priedo 1 lentele'!B72</f>
        <v>R025511-120000-0011</v>
      </c>
      <c r="D72" s="37" t="str">
        <f>'3 priedo 1 lentele'!C72</f>
        <v>Birštono savivaldybės vietinių kelių eismo saugos gerinimas</v>
      </c>
      <c r="E72" s="67">
        <f>'3 priedo 1 lentele'!I72</f>
        <v>0</v>
      </c>
      <c r="F72" s="67">
        <f>'3 priedo 1 lentele'!J72</f>
        <v>0</v>
      </c>
      <c r="G72" s="67">
        <f>'3 priedo 1 lentele'!K72</f>
        <v>0</v>
      </c>
      <c r="H72" s="322" t="s">
        <v>2095</v>
      </c>
      <c r="I72" s="25" t="str">
        <f>'3 priedo 2 lentele'!D72</f>
        <v>P.S.342</v>
      </c>
      <c r="J72" s="23" t="str">
        <f>'3 priedo 2 lentele'!E72</f>
        <v>Įdiegtos saugų eismą gerinančios ir aplinkosaugos priemonės (vnt.)</v>
      </c>
      <c r="K72" s="148">
        <f>'3 priedo 2 lentele'!F72</f>
        <v>4</v>
      </c>
      <c r="L72" s="433">
        <v>4</v>
      </c>
      <c r="M72" s="433">
        <v>4</v>
      </c>
      <c r="N72" s="25">
        <f>'3 priedo 2 lentele'!G72</f>
        <v>0</v>
      </c>
      <c r="O72" s="23">
        <f>'3 priedo 2 lentele'!H72</f>
        <v>0</v>
      </c>
      <c r="P72" s="148">
        <f>'3 priedo 2 lentele'!I72</f>
        <v>0</v>
      </c>
      <c r="Q72" s="435"/>
      <c r="R72" s="322"/>
      <c r="S72" s="25">
        <f>'3 priedo 2 lentele'!J72</f>
        <v>0</v>
      </c>
      <c r="T72" s="23">
        <f>'3 priedo 2 lentele'!K72</f>
        <v>0</v>
      </c>
      <c r="U72" s="148">
        <f>'3 priedo 2 lentele'!L72</f>
        <v>0</v>
      </c>
      <c r="V72" s="435"/>
      <c r="W72" s="322"/>
      <c r="X72" s="25">
        <f>'3 priedo 2 lentele'!M72</f>
        <v>0</v>
      </c>
      <c r="Y72" s="23">
        <f>'3 priedo 2 lentele'!N72</f>
        <v>0</v>
      </c>
      <c r="Z72" s="148">
        <f>'3 priedo 2 lentele'!O72</f>
        <v>0</v>
      </c>
      <c r="AA72" s="458"/>
      <c r="AB72" s="322"/>
      <c r="AC72" s="25">
        <f>'3 priedo 2 lentele'!P72</f>
        <v>0</v>
      </c>
      <c r="AD72" s="23">
        <f>'3 priedo 2 lentele'!Q72</f>
        <v>0</v>
      </c>
      <c r="AE72" s="148">
        <f>'3 priedo 2 lentele'!R72</f>
        <v>0</v>
      </c>
      <c r="AF72" s="458"/>
      <c r="AG72" s="322"/>
      <c r="AH72" s="25">
        <f>'3 priedo 2 lentele'!S72</f>
        <v>0</v>
      </c>
      <c r="AI72" s="23">
        <f>'3 priedo 2 lentele'!T72</f>
        <v>0</v>
      </c>
      <c r="AJ72" s="148">
        <f>'3 priedo 2 lentele'!U72</f>
        <v>0</v>
      </c>
      <c r="AK72" s="322"/>
      <c r="AL72" s="322"/>
    </row>
    <row r="73" spans="2:38" ht="60" x14ac:dyDescent="0.25">
      <c r="B73" s="40" t="str">
        <f>'3 priedo 1 lentele'!A73</f>
        <v>1.3.1.1.12</v>
      </c>
      <c r="C73" s="272" t="str">
        <f>'3 priedo 1 lentele'!B73</f>
        <v>R025511-120000-0012</v>
      </c>
      <c r="D73" s="37" t="str">
        <f>'3 priedo 1 lentele'!C73</f>
        <v>Raseinių miesto Žemaičių gatvės rekonstravimas</v>
      </c>
      <c r="E73" s="67" t="str">
        <f>'3 priedo 1 lentele'!I73</f>
        <v>ITI</v>
      </c>
      <c r="F73" s="67">
        <f>'3 priedo 1 lentele'!J73</f>
        <v>0</v>
      </c>
      <c r="G73" s="67">
        <f>'3 priedo 1 lentele'!K73</f>
        <v>0</v>
      </c>
      <c r="H73" s="322" t="s">
        <v>2109</v>
      </c>
      <c r="I73" s="25" t="str">
        <f>'3 priedo 2 lentele'!D73</f>
        <v>P.B.214</v>
      </c>
      <c r="J73" s="23" t="str">
        <f>'3 priedo 2 lentele'!E73</f>
        <v>Bendras rekonstruotų arba atnaujintų kelių ilgis (km)</v>
      </c>
      <c r="K73" s="148">
        <f>'3 priedo 2 lentele'!F73</f>
        <v>0.67</v>
      </c>
      <c r="L73" s="148">
        <v>0.67</v>
      </c>
      <c r="M73" s="322" t="s">
        <v>2278</v>
      </c>
      <c r="N73" s="25" t="str">
        <f>'3 priedo 2 lentele'!G73</f>
        <v>P.S.342</v>
      </c>
      <c r="O73" s="23" t="str">
        <f>'3 priedo 2 lentele'!H73</f>
        <v>Įdiegtos saugų eismą gerinančios ir aplinkosaugos priemonės vnt.</v>
      </c>
      <c r="P73" s="148">
        <f>'3 priedo 2 lentele'!I73</f>
        <v>3</v>
      </c>
      <c r="Q73" s="24">
        <v>3</v>
      </c>
      <c r="R73" s="322" t="s">
        <v>2279</v>
      </c>
      <c r="S73" s="25">
        <f>'3 priedo 2 lentele'!J73</f>
        <v>0</v>
      </c>
      <c r="T73" s="23">
        <f>'3 priedo 2 lentele'!K73</f>
        <v>0</v>
      </c>
      <c r="U73" s="148">
        <f>'3 priedo 2 lentele'!L73</f>
        <v>0</v>
      </c>
      <c r="V73" s="435"/>
      <c r="W73" s="322"/>
      <c r="X73" s="25">
        <f>'3 priedo 2 lentele'!M73</f>
        <v>0</v>
      </c>
      <c r="Y73" s="23">
        <f>'3 priedo 2 lentele'!N73</f>
        <v>0</v>
      </c>
      <c r="Z73" s="148">
        <f>'3 priedo 2 lentele'!O73</f>
        <v>0</v>
      </c>
      <c r="AA73" s="458"/>
      <c r="AB73" s="322"/>
      <c r="AC73" s="25">
        <f>'3 priedo 2 lentele'!P73</f>
        <v>0</v>
      </c>
      <c r="AD73" s="23">
        <f>'3 priedo 2 lentele'!Q73</f>
        <v>0</v>
      </c>
      <c r="AE73" s="148">
        <f>'3 priedo 2 lentele'!R73</f>
        <v>0</v>
      </c>
      <c r="AF73" s="458"/>
      <c r="AG73" s="322"/>
      <c r="AH73" s="25">
        <f>'3 priedo 2 lentele'!S73</f>
        <v>0</v>
      </c>
      <c r="AI73" s="23">
        <f>'3 priedo 2 lentele'!T73</f>
        <v>0</v>
      </c>
      <c r="AJ73" s="148">
        <f>'3 priedo 2 lentele'!U73</f>
        <v>0</v>
      </c>
      <c r="AK73" s="322"/>
      <c r="AL73" s="322"/>
    </row>
    <row r="74" spans="2:38" ht="84" x14ac:dyDescent="0.25">
      <c r="B74" s="40" t="str">
        <f>'3 priedo 1 lentele'!A74</f>
        <v>1.3.1.1.13</v>
      </c>
      <c r="C74" s="272" t="str">
        <f>'3 priedo 1 lentele'!B74</f>
        <v>R025511-120000-0013</v>
      </c>
      <c r="D74" s="37" t="str">
        <f>'3 priedo 1 lentele'!C74</f>
        <v>Raseinių m. V. Kudirkos g. rekonstravimas</v>
      </c>
      <c r="E74" s="67" t="str">
        <f>'3 priedo 1 lentele'!I74</f>
        <v>ITI</v>
      </c>
      <c r="F74" s="67">
        <f>'3 priedo 1 lentele'!J74</f>
        <v>0</v>
      </c>
      <c r="G74" s="67">
        <f>'3 priedo 1 lentele'!K74</f>
        <v>0</v>
      </c>
      <c r="H74" s="322" t="s">
        <v>2100</v>
      </c>
      <c r="I74" s="25" t="str">
        <f>'3 priedo 2 lentele'!D74</f>
        <v>P.B.214</v>
      </c>
      <c r="J74" s="23" t="str">
        <f>'3 priedo 2 lentele'!E74</f>
        <v>Bendras rekonstruotų arba atnaujintų kelių ilgis (km)</v>
      </c>
      <c r="K74" s="48">
        <f>'3 priedo 2 lentele'!F74</f>
        <v>0.4</v>
      </c>
      <c r="L74" s="433">
        <v>0.4</v>
      </c>
      <c r="M74" s="433">
        <v>0.4</v>
      </c>
      <c r="N74" s="25" t="str">
        <f>'3 priedo 2 lentele'!G74</f>
        <v>P.S.342</v>
      </c>
      <c r="O74" s="23" t="str">
        <f>'3 priedo 2 lentele'!H74</f>
        <v>Įdiegtos saugų eismą gerinančios ir aplinkosaugos priemonės vnt.</v>
      </c>
      <c r="P74" s="48">
        <f>'3 priedo 2 lentele'!I74</f>
        <v>7</v>
      </c>
      <c r="Q74" s="435">
        <v>7</v>
      </c>
      <c r="R74" s="435">
        <v>7</v>
      </c>
      <c r="S74" s="25" t="str">
        <f>'3 priedo 2 lentele'!J74</f>
        <v>R.S.342</v>
      </c>
      <c r="T74" s="23" t="str">
        <f>'3 priedo 2 lentele'!K74</f>
        <v>Sugaištas kelionės automobilių keliais (išskyrus TEN-T kelius) laikas mln. val.</v>
      </c>
      <c r="U74" s="48">
        <f>'3 priedo 2 lentele'!L74</f>
        <v>0.01</v>
      </c>
      <c r="V74" s="435">
        <v>0.01</v>
      </c>
      <c r="W74" s="435">
        <v>0.01</v>
      </c>
      <c r="X74" s="25">
        <f>'3 priedo 2 lentele'!M74</f>
        <v>0</v>
      </c>
      <c r="Y74" s="23">
        <f>'3 priedo 2 lentele'!N74</f>
        <v>0</v>
      </c>
      <c r="Z74" s="48">
        <f>'3 priedo 2 lentele'!O74</f>
        <v>0</v>
      </c>
      <c r="AA74" s="458"/>
      <c r="AB74" s="322"/>
      <c r="AC74" s="25">
        <f>'3 priedo 2 lentele'!P74</f>
        <v>0</v>
      </c>
      <c r="AD74" s="23">
        <f>'3 priedo 2 lentele'!Q74</f>
        <v>0</v>
      </c>
      <c r="AE74" s="48">
        <f>'3 priedo 2 lentele'!R74</f>
        <v>0</v>
      </c>
      <c r="AF74" s="458"/>
      <c r="AG74" s="322"/>
      <c r="AH74" s="25">
        <f>'3 priedo 2 lentele'!S74</f>
        <v>0</v>
      </c>
      <c r="AI74" s="23">
        <f>'3 priedo 2 lentele'!T74</f>
        <v>0</v>
      </c>
      <c r="AJ74" s="48">
        <f>'3 priedo 2 lentele'!U74</f>
        <v>0</v>
      </c>
      <c r="AK74" s="322"/>
      <c r="AL74" s="322"/>
    </row>
    <row r="75" spans="2:38" ht="60" x14ac:dyDescent="0.25">
      <c r="B75" s="40" t="str">
        <f>'3 priedo 1 lentele'!A75</f>
        <v>1.3.1.1.14</v>
      </c>
      <c r="C75" s="272" t="str">
        <f>'3 priedo 1 lentele'!B75</f>
        <v>R025511-120000-0014</v>
      </c>
      <c r="D75" s="37" t="str">
        <f>'3 priedo 1 lentele'!C75</f>
        <v>Raseinių miesto Turgaus gatvės rekonstravimas</v>
      </c>
      <c r="E75" s="67" t="str">
        <f>'3 priedo 1 lentele'!I75</f>
        <v>ITI</v>
      </c>
      <c r="F75" s="67">
        <f>'3 priedo 1 lentele'!J75</f>
        <v>0</v>
      </c>
      <c r="G75" s="67">
        <f>'3 priedo 1 lentele'!K75</f>
        <v>0</v>
      </c>
      <c r="H75" s="322" t="s">
        <v>2104</v>
      </c>
      <c r="I75" s="25" t="str">
        <f>'3 priedo 2 lentele'!D75</f>
        <v>P.B.214</v>
      </c>
      <c r="J75" s="23" t="str">
        <f>'3 priedo 2 lentele'!E75</f>
        <v>Bendras rekonstruotų arba atnaujintų kelių ilgis (km)</v>
      </c>
      <c r="K75" s="48">
        <f>'3 priedo 2 lentele'!F75</f>
        <v>0.2</v>
      </c>
      <c r="L75" s="433">
        <v>0.2</v>
      </c>
      <c r="M75" s="433">
        <v>0.2</v>
      </c>
      <c r="N75" s="25" t="str">
        <f>'3 priedo 2 lentele'!G75</f>
        <v>P.S.342</v>
      </c>
      <c r="O75" s="23" t="str">
        <f>'3 priedo 2 lentele'!H75</f>
        <v>Įdiegtos saugų eismą gerinančios ir aplinkosaugos priemonės vnt.</v>
      </c>
      <c r="P75" s="48">
        <f>'3 priedo 2 lentele'!I75</f>
        <v>3</v>
      </c>
      <c r="Q75" s="435">
        <v>3</v>
      </c>
      <c r="R75" s="435">
        <v>3</v>
      </c>
      <c r="S75" s="25">
        <f>'3 priedo 2 lentele'!J75</f>
        <v>0</v>
      </c>
      <c r="T75" s="23">
        <f>'3 priedo 2 lentele'!K75</f>
        <v>0</v>
      </c>
      <c r="U75" s="48">
        <f>'3 priedo 2 lentele'!L75</f>
        <v>0</v>
      </c>
      <c r="V75" s="435"/>
      <c r="W75" s="322"/>
      <c r="X75" s="25">
        <f>'3 priedo 2 lentele'!M75</f>
        <v>0</v>
      </c>
      <c r="Y75" s="23">
        <f>'3 priedo 2 lentele'!N75</f>
        <v>0</v>
      </c>
      <c r="Z75" s="48">
        <f>'3 priedo 2 lentele'!O75</f>
        <v>0</v>
      </c>
      <c r="AA75" s="458"/>
      <c r="AB75" s="322"/>
      <c r="AC75" s="25">
        <f>'3 priedo 2 lentele'!P75</f>
        <v>0</v>
      </c>
      <c r="AD75" s="23">
        <f>'3 priedo 2 lentele'!Q75</f>
        <v>0</v>
      </c>
      <c r="AE75" s="48">
        <f>'3 priedo 2 lentele'!R75</f>
        <v>0</v>
      </c>
      <c r="AF75" s="458"/>
      <c r="AG75" s="322"/>
      <c r="AH75" s="25">
        <f>'3 priedo 2 lentele'!S75</f>
        <v>0</v>
      </c>
      <c r="AI75" s="23">
        <f>'3 priedo 2 lentele'!T75</f>
        <v>0</v>
      </c>
      <c r="AJ75" s="48">
        <f>'3 priedo 2 lentele'!U75</f>
        <v>0</v>
      </c>
      <c r="AK75" s="322"/>
      <c r="AL75" s="322"/>
    </row>
    <row r="76" spans="2:38" ht="60" x14ac:dyDescent="0.25">
      <c r="B76" s="40" t="str">
        <f>'3 priedo 1 lentele'!A76</f>
        <v>1.3.1.1.15</v>
      </c>
      <c r="C76" s="272" t="str">
        <f>'3 priedo 1 lentele'!B76</f>
        <v>R025511-120000-0015</v>
      </c>
      <c r="D76" s="37" t="str">
        <f>'3 priedo 1 lentele'!C76</f>
        <v>Raseinių miesto Algirdo gatvės rekonstravimas</v>
      </c>
      <c r="E76" s="67" t="str">
        <f>'3 priedo 1 lentele'!I76</f>
        <v>ITI</v>
      </c>
      <c r="F76" s="67">
        <f>'3 priedo 1 lentele'!J76</f>
        <v>0</v>
      </c>
      <c r="G76" s="67">
        <f>'3 priedo 1 lentele'!K76</f>
        <v>0</v>
      </c>
      <c r="H76" s="322" t="s">
        <v>2105</v>
      </c>
      <c r="I76" s="25" t="str">
        <f>'3 priedo 2 lentele'!D76</f>
        <v>P.B.214</v>
      </c>
      <c r="J76" s="23" t="str">
        <f>'3 priedo 2 lentele'!E76</f>
        <v>Bendras rekonstruotų arba atnaujintų kelių ilgis (km)</v>
      </c>
      <c r="K76" s="48">
        <f>'3 priedo 2 lentele'!F76</f>
        <v>1.1599999999999999</v>
      </c>
      <c r="L76" s="433">
        <v>1.1599999999999999</v>
      </c>
      <c r="M76" s="433">
        <v>1.1599999999999999</v>
      </c>
      <c r="N76" s="25" t="str">
        <f>'3 priedo 2 lentele'!G76</f>
        <v>P.S.342</v>
      </c>
      <c r="O76" s="23" t="str">
        <f>'3 priedo 2 lentele'!H76</f>
        <v>Įdiegtos saugų eismą gerinančios ir aplinkosaugos priemonės vnt.</v>
      </c>
      <c r="P76" s="48">
        <f>'3 priedo 2 lentele'!I76</f>
        <v>4</v>
      </c>
      <c r="Q76" s="435">
        <v>4</v>
      </c>
      <c r="R76" s="435">
        <v>4</v>
      </c>
      <c r="S76" s="25">
        <f>'3 priedo 2 lentele'!J76</f>
        <v>0</v>
      </c>
      <c r="T76" s="23">
        <f>'3 priedo 2 lentele'!K76</f>
        <v>0</v>
      </c>
      <c r="U76" s="48">
        <f>'3 priedo 2 lentele'!L76</f>
        <v>0</v>
      </c>
      <c r="V76" s="435"/>
      <c r="W76" s="322"/>
      <c r="X76" s="25">
        <f>'3 priedo 2 lentele'!M76</f>
        <v>0</v>
      </c>
      <c r="Y76" s="23">
        <f>'3 priedo 2 lentele'!N76</f>
        <v>0</v>
      </c>
      <c r="Z76" s="48">
        <f>'3 priedo 2 lentele'!O76</f>
        <v>0</v>
      </c>
      <c r="AA76" s="458"/>
      <c r="AB76" s="322"/>
      <c r="AC76" s="25">
        <f>'3 priedo 2 lentele'!P76</f>
        <v>0</v>
      </c>
      <c r="AD76" s="23">
        <f>'3 priedo 2 lentele'!Q76</f>
        <v>0</v>
      </c>
      <c r="AE76" s="48">
        <f>'3 priedo 2 lentele'!R76</f>
        <v>0</v>
      </c>
      <c r="AF76" s="458"/>
      <c r="AG76" s="322"/>
      <c r="AH76" s="25">
        <f>'3 priedo 2 lentele'!S76</f>
        <v>0</v>
      </c>
      <c r="AI76" s="23">
        <f>'3 priedo 2 lentele'!T76</f>
        <v>0</v>
      </c>
      <c r="AJ76" s="48">
        <f>'3 priedo 2 lentele'!U76</f>
        <v>0</v>
      </c>
      <c r="AK76" s="322"/>
      <c r="AL76" s="322"/>
    </row>
    <row r="77" spans="2:38" ht="60" x14ac:dyDescent="0.25">
      <c r="B77" s="40" t="str">
        <f>'3 priedo 1 lentele'!A77</f>
        <v>1.3.1.1.16</v>
      </c>
      <c r="C77" s="272" t="str">
        <f>'3 priedo 1 lentele'!B77</f>
        <v>R025511-120000-0016</v>
      </c>
      <c r="D77" s="37" t="str">
        <f>'3 priedo 1 lentele'!C77</f>
        <v>Eismo saugos ir aplinkos apsaugos priemonių diegimas Kauno rajono keliuose</v>
      </c>
      <c r="E77" s="67">
        <f>'3 priedo 1 lentele'!I77</f>
        <v>0</v>
      </c>
      <c r="F77" s="67">
        <f>'3 priedo 1 lentele'!J77</f>
        <v>0</v>
      </c>
      <c r="G77" s="67">
        <f>'3 priedo 1 lentele'!K77</f>
        <v>0</v>
      </c>
      <c r="H77" s="322" t="s">
        <v>2107</v>
      </c>
      <c r="I77" s="25" t="str">
        <f>'3 priedo 2 lentele'!D77</f>
        <v>P.S.342</v>
      </c>
      <c r="J77" s="23" t="str">
        <f>'3 priedo 2 lentele'!E77</f>
        <v>Įdiegtos saugų eismą gerinančios ir aplinkosaugos priemonės</v>
      </c>
      <c r="K77" s="48">
        <f>'3 priedo 2 lentele'!F77</f>
        <v>1</v>
      </c>
      <c r="L77" s="48">
        <v>1</v>
      </c>
      <c r="M77" s="322"/>
      <c r="N77" s="25">
        <f>'3 priedo 2 lentele'!G77</f>
        <v>0</v>
      </c>
      <c r="O77" s="23">
        <f>'3 priedo 2 lentele'!H77</f>
        <v>0</v>
      </c>
      <c r="P77" s="48">
        <f>'3 priedo 2 lentele'!I77</f>
        <v>0</v>
      </c>
      <c r="Q77" s="452"/>
      <c r="R77" s="322"/>
      <c r="S77" s="25">
        <f>'3 priedo 2 lentele'!J77</f>
        <v>0</v>
      </c>
      <c r="T77" s="23">
        <f>'3 priedo 2 lentele'!K77</f>
        <v>0</v>
      </c>
      <c r="U77" s="48">
        <f>'3 priedo 2 lentele'!L77</f>
        <v>0</v>
      </c>
      <c r="V77" s="435"/>
      <c r="W77" s="322"/>
      <c r="X77" s="25">
        <f>'3 priedo 2 lentele'!M77</f>
        <v>0</v>
      </c>
      <c r="Y77" s="23">
        <f>'3 priedo 2 lentele'!N77</f>
        <v>0</v>
      </c>
      <c r="Z77" s="48">
        <f>'3 priedo 2 lentele'!O77</f>
        <v>0</v>
      </c>
      <c r="AA77" s="458"/>
      <c r="AB77" s="322"/>
      <c r="AC77" s="25">
        <f>'3 priedo 2 lentele'!P77</f>
        <v>0</v>
      </c>
      <c r="AD77" s="23">
        <f>'3 priedo 2 lentele'!Q77</f>
        <v>0</v>
      </c>
      <c r="AE77" s="48">
        <f>'3 priedo 2 lentele'!R77</f>
        <v>0</v>
      </c>
      <c r="AF77" s="458"/>
      <c r="AG77" s="322"/>
      <c r="AH77" s="25">
        <f>'3 priedo 2 lentele'!S77</f>
        <v>0</v>
      </c>
      <c r="AI77" s="23">
        <f>'3 priedo 2 lentele'!T77</f>
        <v>0</v>
      </c>
      <c r="AJ77" s="48">
        <f>'3 priedo 2 lentele'!U77</f>
        <v>0</v>
      </c>
      <c r="AK77" s="322"/>
      <c r="AL77" s="322"/>
    </row>
    <row r="78" spans="2:38" ht="48" x14ac:dyDescent="0.25">
      <c r="B78" s="40" t="str">
        <f>'3 priedo 1 lentele'!A78</f>
        <v>1.3.1.1.17</v>
      </c>
      <c r="C78" s="272" t="str">
        <f>'3 priedo 1 lentele'!B78</f>
        <v>R025511-120000-0017</v>
      </c>
      <c r="D78" s="37" t="str">
        <f>'3 priedo 1 lentele'!C78</f>
        <v>Garliavos miesto gatvių rekonstrukcija</v>
      </c>
      <c r="E78" s="67" t="str">
        <f>'3 priedo 1 lentele'!I78</f>
        <v>ITI</v>
      </c>
      <c r="F78" s="67">
        <f>'3 priedo 1 lentele'!J78</f>
        <v>0</v>
      </c>
      <c r="G78" s="67">
        <f>'3 priedo 1 lentele'!K78</f>
        <v>0</v>
      </c>
      <c r="H78" s="322" t="s">
        <v>2096</v>
      </c>
      <c r="I78" s="25" t="str">
        <f>'3 priedo 2 lentele'!D78</f>
        <v>P.B.214</v>
      </c>
      <c r="J78" s="23" t="str">
        <f>'3 priedo 2 lentele'!E78</f>
        <v>Bendras rekonstruotų arba atnaujintų kelių ilgis (km)</v>
      </c>
      <c r="K78" s="48">
        <f>'3 priedo 2 lentele'!F78</f>
        <v>2.08</v>
      </c>
      <c r="L78" s="433">
        <v>2.08</v>
      </c>
      <c r="M78" s="433">
        <v>2.08</v>
      </c>
      <c r="N78" s="25">
        <f>'3 priedo 2 lentele'!G78</f>
        <v>0</v>
      </c>
      <c r="O78" s="23">
        <f>'3 priedo 2 lentele'!H78</f>
        <v>0</v>
      </c>
      <c r="P78" s="48">
        <f>'3 priedo 2 lentele'!I78</f>
        <v>0</v>
      </c>
      <c r="Q78" s="453"/>
      <c r="R78" s="322"/>
      <c r="S78" s="25">
        <f>'3 priedo 2 lentele'!J78</f>
        <v>0</v>
      </c>
      <c r="T78" s="23">
        <f>'3 priedo 2 lentele'!K78</f>
        <v>0</v>
      </c>
      <c r="U78" s="48">
        <f>'3 priedo 2 lentele'!L78</f>
        <v>0</v>
      </c>
      <c r="V78" s="435"/>
      <c r="W78" s="322"/>
      <c r="X78" s="25">
        <f>'3 priedo 2 lentele'!M78</f>
        <v>0</v>
      </c>
      <c r="Y78" s="23">
        <f>'3 priedo 2 lentele'!N78</f>
        <v>0</v>
      </c>
      <c r="Z78" s="48">
        <f>'3 priedo 2 lentele'!O78</f>
        <v>0</v>
      </c>
      <c r="AA78" s="458"/>
      <c r="AB78" s="322"/>
      <c r="AC78" s="25">
        <f>'3 priedo 2 lentele'!P78</f>
        <v>0</v>
      </c>
      <c r="AD78" s="23">
        <f>'3 priedo 2 lentele'!Q78</f>
        <v>0</v>
      </c>
      <c r="AE78" s="48">
        <f>'3 priedo 2 lentele'!R78</f>
        <v>0</v>
      </c>
      <c r="AF78" s="458"/>
      <c r="AG78" s="322"/>
      <c r="AH78" s="25">
        <f>'3 priedo 2 lentele'!S78</f>
        <v>0</v>
      </c>
      <c r="AI78" s="23">
        <f>'3 priedo 2 lentele'!T78</f>
        <v>0</v>
      </c>
      <c r="AJ78" s="48">
        <f>'3 priedo 2 lentele'!U78</f>
        <v>0</v>
      </c>
      <c r="AK78" s="322"/>
      <c r="AL78" s="322"/>
    </row>
    <row r="79" spans="2:38" ht="84" x14ac:dyDescent="0.25">
      <c r="B79" s="40" t="str">
        <f>'3 priedo 1 lentele'!A79</f>
        <v>1.3.1.1.18</v>
      </c>
      <c r="C79" s="272"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22" t="s">
        <v>2103</v>
      </c>
      <c r="I79" s="25" t="str">
        <f>'3 priedo 2 lentele'!D79</f>
        <v>P.B.214</v>
      </c>
      <c r="J79" s="23" t="str">
        <f>'3 priedo 2 lentele'!E79</f>
        <v>Bendras rekonstruotų arba atnaujintų kelių ilgis (km)</v>
      </c>
      <c r="K79" s="48">
        <f>'3 priedo 2 lentele'!F79</f>
        <v>0.47</v>
      </c>
      <c r="L79" s="433">
        <v>0.47</v>
      </c>
      <c r="M79" s="330"/>
      <c r="N79" s="25" t="str">
        <f>'3 priedo 2 lentele'!G79</f>
        <v>R.S.342</v>
      </c>
      <c r="O79" s="23" t="str">
        <f>'3 priedo 2 lentele'!H79</f>
        <v>Sugaištas kelionės automobilių keliais (išskyrus TEN-T kelius) laikas</v>
      </c>
      <c r="P79" s="48">
        <f>'3 priedo 2 lentele'!I79</f>
        <v>0</v>
      </c>
      <c r="Q79" s="435">
        <v>0</v>
      </c>
      <c r="R79" s="330"/>
      <c r="S79" s="25">
        <f>'3 priedo 2 lentele'!J79</f>
        <v>0</v>
      </c>
      <c r="T79" s="23">
        <f>'3 priedo 2 lentele'!K79</f>
        <v>0</v>
      </c>
      <c r="U79" s="48">
        <f>'3 priedo 2 lentele'!L79</f>
        <v>0</v>
      </c>
      <c r="V79" s="435"/>
      <c r="W79" s="330"/>
      <c r="X79" s="25">
        <f>'3 priedo 2 lentele'!M79</f>
        <v>0</v>
      </c>
      <c r="Y79" s="23">
        <f>'3 priedo 2 lentele'!N79</f>
        <v>0</v>
      </c>
      <c r="Z79" s="48">
        <f>'3 priedo 2 lentele'!O79</f>
        <v>0</v>
      </c>
      <c r="AA79" s="458"/>
      <c r="AB79" s="330"/>
      <c r="AC79" s="25">
        <f>'3 priedo 2 lentele'!P79</f>
        <v>0</v>
      </c>
      <c r="AD79" s="23">
        <f>'3 priedo 2 lentele'!Q79</f>
        <v>0</v>
      </c>
      <c r="AE79" s="48">
        <f>'3 priedo 2 lentele'!R79</f>
        <v>0</v>
      </c>
      <c r="AF79" s="458"/>
      <c r="AG79" s="330"/>
      <c r="AH79" s="25">
        <f>'3 priedo 2 lentele'!S79</f>
        <v>0</v>
      </c>
      <c r="AI79" s="23">
        <f>'3 priedo 2 lentele'!T79</f>
        <v>0</v>
      </c>
      <c r="AJ79" s="48">
        <f>'3 priedo 2 lentele'!U79</f>
        <v>0</v>
      </c>
      <c r="AK79" s="330"/>
      <c r="AL79" s="330"/>
    </row>
    <row r="80" spans="2:38" ht="84" x14ac:dyDescent="0.25">
      <c r="B80" s="40" t="str">
        <f>'3 priedo 1 lentele'!A80</f>
        <v>1.3.1.1.19</v>
      </c>
      <c r="C80" s="272"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22" t="s">
        <v>2112</v>
      </c>
      <c r="I80" s="25" t="str">
        <f>'3 priedo 2 lentele'!D80</f>
        <v>P.B.214</v>
      </c>
      <c r="J80" s="23" t="str">
        <f>'3 priedo 2 lentele'!E80</f>
        <v>Bendras rekonstruotų arba atnaujintų kelių ilgis (km)</v>
      </c>
      <c r="K80" s="48">
        <f>'3 priedo 2 lentele'!F80</f>
        <v>0.15</v>
      </c>
      <c r="L80" s="433">
        <v>0.16</v>
      </c>
      <c r="M80" s="330"/>
      <c r="N80" s="25" t="str">
        <f>'3 priedo 2 lentele'!G80</f>
        <v>R.S.342</v>
      </c>
      <c r="O80" s="23" t="str">
        <f>'3 priedo 2 lentele'!H80</f>
        <v>Sugaištas kelionės automobilių keliais (išskyrus TEN-T kelius) laikas</v>
      </c>
      <c r="P80" s="48">
        <f>'3 priedo 2 lentele'!I80</f>
        <v>2.433E-4</v>
      </c>
      <c r="Q80" s="435">
        <v>0</v>
      </c>
      <c r="R80" s="330"/>
      <c r="S80" s="25">
        <f>'3 priedo 2 lentele'!J80</f>
        <v>0</v>
      </c>
      <c r="T80" s="23">
        <f>'3 priedo 2 lentele'!K80</f>
        <v>0</v>
      </c>
      <c r="U80" s="48">
        <f>'3 priedo 2 lentele'!L80</f>
        <v>0</v>
      </c>
      <c r="V80" s="435"/>
      <c r="W80" s="330"/>
      <c r="X80" s="25">
        <f>'3 priedo 2 lentele'!M80</f>
        <v>0</v>
      </c>
      <c r="Y80" s="23">
        <f>'3 priedo 2 lentele'!N80</f>
        <v>0</v>
      </c>
      <c r="Z80" s="48">
        <f>'3 priedo 2 lentele'!O80</f>
        <v>0</v>
      </c>
      <c r="AA80" s="458"/>
      <c r="AB80" s="330"/>
      <c r="AC80" s="25">
        <f>'3 priedo 2 lentele'!P80</f>
        <v>0</v>
      </c>
      <c r="AD80" s="23">
        <f>'3 priedo 2 lentele'!Q80</f>
        <v>0</v>
      </c>
      <c r="AE80" s="48">
        <f>'3 priedo 2 lentele'!R80</f>
        <v>0</v>
      </c>
      <c r="AF80" s="458"/>
      <c r="AG80" s="330"/>
      <c r="AH80" s="25">
        <f>'3 priedo 2 lentele'!S80</f>
        <v>0</v>
      </c>
      <c r="AI80" s="23">
        <f>'3 priedo 2 lentele'!T80</f>
        <v>0</v>
      </c>
      <c r="AJ80" s="48">
        <f>'3 priedo 2 lentele'!U80</f>
        <v>0</v>
      </c>
      <c r="AK80" s="330"/>
      <c r="AL80" s="330"/>
    </row>
    <row r="81" spans="2:38" ht="60" x14ac:dyDescent="0.25">
      <c r="B81" s="40" t="str">
        <f>'3 priedo 1 lentele'!A81</f>
        <v>1.3.1.1.20</v>
      </c>
      <c r="C81" s="272"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4" t="s">
        <v>2092</v>
      </c>
      <c r="I81" s="25" t="str">
        <f>'3 priedo 2 lentele'!D81</f>
        <v>P.S.342</v>
      </c>
      <c r="J81" s="23" t="str">
        <f>'3 priedo 2 lentele'!E81</f>
        <v>Įdiegtos saugų eismą gerinančios ir aplinkosaugos priemonės</v>
      </c>
      <c r="K81" s="48">
        <f>'3 priedo 2 lentele'!F81</f>
        <v>1</v>
      </c>
      <c r="L81" s="433">
        <v>1</v>
      </c>
      <c r="M81" s="330"/>
      <c r="N81" s="25">
        <f>'3 priedo 2 lentele'!G81</f>
        <v>0</v>
      </c>
      <c r="O81" s="23">
        <f>'3 priedo 2 lentele'!H81</f>
        <v>0</v>
      </c>
      <c r="P81" s="48">
        <f>'3 priedo 2 lentele'!I81</f>
        <v>0</v>
      </c>
      <c r="Q81" s="435"/>
      <c r="R81" s="330"/>
      <c r="S81" s="25">
        <f>'3 priedo 2 lentele'!J81</f>
        <v>0</v>
      </c>
      <c r="T81" s="23">
        <f>'3 priedo 2 lentele'!K81</f>
        <v>0</v>
      </c>
      <c r="U81" s="48">
        <f>'3 priedo 2 lentele'!L81</f>
        <v>0</v>
      </c>
      <c r="V81" s="435"/>
      <c r="W81" s="330"/>
      <c r="X81" s="25">
        <f>'3 priedo 2 lentele'!M81</f>
        <v>0</v>
      </c>
      <c r="Y81" s="23">
        <f>'3 priedo 2 lentele'!N81</f>
        <v>0</v>
      </c>
      <c r="Z81" s="48">
        <f>'3 priedo 2 lentele'!O81</f>
        <v>0</v>
      </c>
      <c r="AA81" s="458"/>
      <c r="AB81" s="330"/>
      <c r="AC81" s="25">
        <f>'3 priedo 2 lentele'!P81</f>
        <v>0</v>
      </c>
      <c r="AD81" s="23">
        <f>'3 priedo 2 lentele'!Q81</f>
        <v>0</v>
      </c>
      <c r="AE81" s="48">
        <f>'3 priedo 2 lentele'!R81</f>
        <v>0</v>
      </c>
      <c r="AF81" s="458"/>
      <c r="AG81" s="330"/>
      <c r="AH81" s="25">
        <f>'3 priedo 2 lentele'!S81</f>
        <v>0</v>
      </c>
      <c r="AI81" s="23">
        <f>'3 priedo 2 lentele'!T81</f>
        <v>0</v>
      </c>
      <c r="AJ81" s="48">
        <f>'3 priedo 2 lentele'!U81</f>
        <v>0</v>
      </c>
      <c r="AK81" s="330"/>
      <c r="AL81" s="330"/>
    </row>
    <row r="82" spans="2:38" ht="60" x14ac:dyDescent="0.25">
      <c r="B82" s="40" t="str">
        <f>'3 priedo 1 lentele'!A82</f>
        <v>1.3.1.1.21</v>
      </c>
      <c r="C82" s="272"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30"/>
      <c r="I82" s="25" t="str">
        <f>'3 priedo 2 lentele'!D82</f>
        <v>P.S.342</v>
      </c>
      <c r="J82" s="23" t="str">
        <f>'3 priedo 2 lentele'!E82</f>
        <v>Įdiegtos saugų eismą gerinančios ir aplinkosaugos priemonės</v>
      </c>
      <c r="K82" s="48">
        <f>'3 priedo 2 lentele'!F82</f>
        <v>1</v>
      </c>
      <c r="L82" s="433"/>
      <c r="M82" s="330"/>
      <c r="N82" s="25">
        <f>'3 priedo 2 lentele'!G82</f>
        <v>0</v>
      </c>
      <c r="O82" s="23">
        <f>'3 priedo 2 lentele'!H82</f>
        <v>0</v>
      </c>
      <c r="P82" s="48">
        <f>'3 priedo 2 lentele'!I82</f>
        <v>0</v>
      </c>
      <c r="Q82" s="435"/>
      <c r="R82" s="330"/>
      <c r="S82" s="25">
        <f>'3 priedo 2 lentele'!J82</f>
        <v>0</v>
      </c>
      <c r="T82" s="23">
        <f>'3 priedo 2 lentele'!K82</f>
        <v>0</v>
      </c>
      <c r="U82" s="48">
        <f>'3 priedo 2 lentele'!L82</f>
        <v>0</v>
      </c>
      <c r="V82" s="435"/>
      <c r="W82" s="330"/>
      <c r="X82" s="25">
        <f>'3 priedo 2 lentele'!M82</f>
        <v>0</v>
      </c>
      <c r="Y82" s="23">
        <f>'3 priedo 2 lentele'!N82</f>
        <v>0</v>
      </c>
      <c r="Z82" s="48">
        <f>'3 priedo 2 lentele'!O82</f>
        <v>0</v>
      </c>
      <c r="AA82" s="458"/>
      <c r="AB82" s="330"/>
      <c r="AC82" s="25">
        <f>'3 priedo 2 lentele'!P82</f>
        <v>0</v>
      </c>
      <c r="AD82" s="23">
        <f>'3 priedo 2 lentele'!Q82</f>
        <v>0</v>
      </c>
      <c r="AE82" s="48">
        <f>'3 priedo 2 lentele'!R82</f>
        <v>0</v>
      </c>
      <c r="AF82" s="458"/>
      <c r="AG82" s="330"/>
      <c r="AH82" s="25">
        <f>'3 priedo 2 lentele'!S82</f>
        <v>0</v>
      </c>
      <c r="AI82" s="23">
        <f>'3 priedo 2 lentele'!T82</f>
        <v>0</v>
      </c>
      <c r="AJ82" s="48">
        <f>'3 priedo 2 lentele'!U82</f>
        <v>0</v>
      </c>
      <c r="AK82" s="330"/>
      <c r="AL82" s="330"/>
    </row>
    <row r="83" spans="2:38" ht="36" x14ac:dyDescent="0.25">
      <c r="B83" s="40" t="str">
        <f>'3 priedo 1 lentele'!A83</f>
        <v>1.3.1.1.22</v>
      </c>
      <c r="C83" s="272"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4" t="s">
        <v>2113</v>
      </c>
      <c r="I83" s="25" t="str">
        <f>'3 priedo 2 lentele'!D83</f>
        <v>P.N.508</v>
      </c>
      <c r="J83" s="23" t="str">
        <f>'3 priedo 2 lentele'!E83</f>
        <v>Bendras naujai nutiestų kelių ilgis</v>
      </c>
      <c r="K83" s="48">
        <f>'3 priedo 2 lentele'!F83</f>
        <v>0.33</v>
      </c>
      <c r="L83" s="433">
        <v>0.33</v>
      </c>
      <c r="M83" s="330"/>
      <c r="N83" s="25">
        <f>'3 priedo 2 lentele'!G83</f>
        <v>0</v>
      </c>
      <c r="O83" s="23">
        <f>'3 priedo 2 lentele'!H83</f>
        <v>0</v>
      </c>
      <c r="P83" s="48">
        <f>'3 priedo 2 lentele'!I83</f>
        <v>0</v>
      </c>
      <c r="Q83" s="435"/>
      <c r="R83" s="330"/>
      <c r="S83" s="25">
        <f>'3 priedo 2 lentele'!J83</f>
        <v>0</v>
      </c>
      <c r="T83" s="23">
        <f>'3 priedo 2 lentele'!K83</f>
        <v>0</v>
      </c>
      <c r="U83" s="48">
        <f>'3 priedo 2 lentele'!L83</f>
        <v>0</v>
      </c>
      <c r="V83" s="435"/>
      <c r="W83" s="330"/>
      <c r="X83" s="25">
        <f>'3 priedo 2 lentele'!M83</f>
        <v>0</v>
      </c>
      <c r="Y83" s="23">
        <f>'3 priedo 2 lentele'!N83</f>
        <v>0</v>
      </c>
      <c r="Z83" s="48">
        <f>'3 priedo 2 lentele'!O83</f>
        <v>0</v>
      </c>
      <c r="AA83" s="458"/>
      <c r="AB83" s="330"/>
      <c r="AC83" s="25">
        <f>'3 priedo 2 lentele'!P83</f>
        <v>0</v>
      </c>
      <c r="AD83" s="23">
        <f>'3 priedo 2 lentele'!Q83</f>
        <v>0</v>
      </c>
      <c r="AE83" s="48">
        <f>'3 priedo 2 lentele'!R83</f>
        <v>0</v>
      </c>
      <c r="AF83" s="458"/>
      <c r="AG83" s="330"/>
      <c r="AH83" s="25">
        <f>'3 priedo 2 lentele'!S83</f>
        <v>0</v>
      </c>
      <c r="AI83" s="23">
        <f>'3 priedo 2 lentele'!T83</f>
        <v>0</v>
      </c>
      <c r="AJ83" s="48">
        <f>'3 priedo 2 lentele'!U83</f>
        <v>0</v>
      </c>
      <c r="AK83" s="330"/>
      <c r="AL83" s="330"/>
    </row>
    <row r="84" spans="2:38" ht="36" x14ac:dyDescent="0.25">
      <c r="B84" s="40" t="str">
        <f>'3 priedo 1 lentele'!A84</f>
        <v>1.3.1.1.23</v>
      </c>
      <c r="C84" s="272"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30"/>
      <c r="I84" s="25" t="str">
        <f>'3 priedo 2 lentele'!D84</f>
        <v>P.N.508</v>
      </c>
      <c r="J84" s="23" t="str">
        <f>'3 priedo 2 lentele'!E84</f>
        <v>Bendras naujai nutiestų kelių ilgis</v>
      </c>
      <c r="K84" s="48">
        <f>'3 priedo 2 lentele'!F84</f>
        <v>0.02</v>
      </c>
      <c r="L84" s="433"/>
      <c r="M84" s="330"/>
      <c r="N84" s="25">
        <f>'3 priedo 2 lentele'!G84</f>
        <v>0</v>
      </c>
      <c r="O84" s="23">
        <f>'3 priedo 2 lentele'!H84</f>
        <v>0</v>
      </c>
      <c r="P84" s="48">
        <f>'3 priedo 2 lentele'!I84</f>
        <v>0</v>
      </c>
      <c r="Q84" s="435"/>
      <c r="R84" s="330"/>
      <c r="S84" s="25">
        <f>'3 priedo 2 lentele'!J84</f>
        <v>0</v>
      </c>
      <c r="T84" s="23">
        <f>'3 priedo 2 lentele'!K84</f>
        <v>0</v>
      </c>
      <c r="U84" s="48">
        <f>'3 priedo 2 lentele'!L84</f>
        <v>0</v>
      </c>
      <c r="V84" s="435"/>
      <c r="W84" s="330"/>
      <c r="X84" s="25">
        <f>'3 priedo 2 lentele'!M84</f>
        <v>0</v>
      </c>
      <c r="Y84" s="23">
        <f>'3 priedo 2 lentele'!N84</f>
        <v>0</v>
      </c>
      <c r="Z84" s="48">
        <f>'3 priedo 2 lentele'!O84</f>
        <v>0</v>
      </c>
      <c r="AA84" s="458"/>
      <c r="AB84" s="330"/>
      <c r="AC84" s="25">
        <f>'3 priedo 2 lentele'!P84</f>
        <v>0</v>
      </c>
      <c r="AD84" s="23">
        <f>'3 priedo 2 lentele'!Q84</f>
        <v>0</v>
      </c>
      <c r="AE84" s="48">
        <f>'3 priedo 2 lentele'!R84</f>
        <v>0</v>
      </c>
      <c r="AF84" s="458"/>
      <c r="AG84" s="330"/>
      <c r="AH84" s="25">
        <f>'3 priedo 2 lentele'!S84</f>
        <v>0</v>
      </c>
      <c r="AI84" s="23">
        <f>'3 priedo 2 lentele'!T84</f>
        <v>0</v>
      </c>
      <c r="AJ84" s="48">
        <f>'3 priedo 2 lentele'!U84</f>
        <v>0</v>
      </c>
      <c r="AK84" s="330"/>
      <c r="AL84" s="330"/>
    </row>
    <row r="85" spans="2:38" ht="60" x14ac:dyDescent="0.25">
      <c r="B85" s="40" t="str">
        <f>'3 priedo 1 lentele'!A85</f>
        <v>1.3.1.1.24</v>
      </c>
      <c r="C85" s="272"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30"/>
      <c r="I85" s="25" t="str">
        <f>'3 priedo 2 lentele'!D85</f>
        <v>P.B.214</v>
      </c>
      <c r="J85" s="23" t="str">
        <f>'3 priedo 2 lentele'!E85</f>
        <v>Bendras rekonstruotų arba atnaujintų kelių ilgis (km)</v>
      </c>
      <c r="K85" s="48">
        <f>'3 priedo 2 lentele'!F85</f>
        <v>0.3</v>
      </c>
      <c r="L85" s="433"/>
      <c r="M85" s="330"/>
      <c r="N85" s="25" t="str">
        <f>'3 priedo 2 lentele'!G85</f>
        <v>P.S.342</v>
      </c>
      <c r="O85" s="23" t="str">
        <f>'3 priedo 2 lentele'!H85</f>
        <v>Įdiegtos saugų eismą gerinančios ir aplinkosaugos priemonės</v>
      </c>
      <c r="P85" s="48">
        <f>'3 priedo 2 lentele'!I85</f>
        <v>3</v>
      </c>
      <c r="Q85" s="435"/>
      <c r="R85" s="330"/>
      <c r="S85" s="25">
        <f>'3 priedo 2 lentele'!J85</f>
        <v>0</v>
      </c>
      <c r="T85" s="23">
        <f>'3 priedo 2 lentele'!K85</f>
        <v>0</v>
      </c>
      <c r="U85" s="48">
        <f>'3 priedo 2 lentele'!L85</f>
        <v>0</v>
      </c>
      <c r="V85" s="435"/>
      <c r="W85" s="330"/>
      <c r="X85" s="25">
        <f>'3 priedo 2 lentele'!M85</f>
        <v>0</v>
      </c>
      <c r="Y85" s="23">
        <f>'3 priedo 2 lentele'!N85</f>
        <v>0</v>
      </c>
      <c r="Z85" s="48">
        <f>'3 priedo 2 lentele'!O85</f>
        <v>0</v>
      </c>
      <c r="AA85" s="458"/>
      <c r="AB85" s="330"/>
      <c r="AC85" s="25">
        <f>'3 priedo 2 lentele'!P85</f>
        <v>0</v>
      </c>
      <c r="AD85" s="23">
        <f>'3 priedo 2 lentele'!Q85</f>
        <v>0</v>
      </c>
      <c r="AE85" s="48">
        <f>'3 priedo 2 lentele'!R85</f>
        <v>0</v>
      </c>
      <c r="AF85" s="458"/>
      <c r="AG85" s="330"/>
      <c r="AH85" s="25">
        <f>'3 priedo 2 lentele'!S85</f>
        <v>0</v>
      </c>
      <c r="AI85" s="23">
        <f>'3 priedo 2 lentele'!T85</f>
        <v>0</v>
      </c>
      <c r="AJ85" s="48">
        <f>'3 priedo 2 lentele'!U85</f>
        <v>0</v>
      </c>
      <c r="AK85" s="330"/>
      <c r="AL85" s="330"/>
    </row>
    <row r="86" spans="2:38" ht="48" x14ac:dyDescent="0.25">
      <c r="B86" s="40" t="str">
        <f>'3 priedo 1 lentele'!A86</f>
        <v>1.3.1.1.25</v>
      </c>
      <c r="C86" s="272"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30"/>
      <c r="I86" s="25" t="str">
        <f>'3 priedo 2 lentele'!D86</f>
        <v>P.B.214</v>
      </c>
      <c r="J86" s="23" t="str">
        <f>'3 priedo 2 lentele'!E86</f>
        <v>Bendras rekonstruotų arba atnaujintų kelių ilgis (km)</v>
      </c>
      <c r="K86" s="48">
        <f>'3 priedo 2 lentele'!F86</f>
        <v>0.35</v>
      </c>
      <c r="L86" s="433"/>
      <c r="M86" s="330"/>
      <c r="N86" s="25">
        <f>'3 priedo 2 lentele'!G86</f>
        <v>0</v>
      </c>
      <c r="O86" s="23">
        <f>'3 priedo 2 lentele'!H86</f>
        <v>0</v>
      </c>
      <c r="P86" s="48">
        <f>'3 priedo 2 lentele'!I86</f>
        <v>0</v>
      </c>
      <c r="Q86" s="435"/>
      <c r="R86" s="330"/>
      <c r="S86" s="25">
        <f>'3 priedo 2 lentele'!J86</f>
        <v>0</v>
      </c>
      <c r="T86" s="23">
        <f>'3 priedo 2 lentele'!K86</f>
        <v>0</v>
      </c>
      <c r="U86" s="48">
        <f>'3 priedo 2 lentele'!L86</f>
        <v>0</v>
      </c>
      <c r="V86" s="435"/>
      <c r="W86" s="330"/>
      <c r="X86" s="25">
        <f>'3 priedo 2 lentele'!M86</f>
        <v>0</v>
      </c>
      <c r="Y86" s="23">
        <f>'3 priedo 2 lentele'!N86</f>
        <v>0</v>
      </c>
      <c r="Z86" s="48">
        <f>'3 priedo 2 lentele'!O86</f>
        <v>0</v>
      </c>
      <c r="AA86" s="458"/>
      <c r="AB86" s="330"/>
      <c r="AC86" s="25">
        <f>'3 priedo 2 lentele'!P86</f>
        <v>0</v>
      </c>
      <c r="AD86" s="23">
        <f>'3 priedo 2 lentele'!Q86</f>
        <v>0</v>
      </c>
      <c r="AE86" s="48">
        <f>'3 priedo 2 lentele'!R86</f>
        <v>0</v>
      </c>
      <c r="AF86" s="458"/>
      <c r="AG86" s="330"/>
      <c r="AH86" s="25">
        <f>'3 priedo 2 lentele'!S86</f>
        <v>0</v>
      </c>
      <c r="AI86" s="23">
        <f>'3 priedo 2 lentele'!T86</f>
        <v>0</v>
      </c>
      <c r="AJ86" s="48">
        <f>'3 priedo 2 lentele'!U86</f>
        <v>0</v>
      </c>
      <c r="AK86" s="330"/>
      <c r="AL86" s="330"/>
    </row>
    <row r="87" spans="2:38" ht="24" x14ac:dyDescent="0.25">
      <c r="B87" s="250" t="str">
        <f>'3 priedo 1 lentele'!A87</f>
        <v>1.3.1.2</v>
      </c>
      <c r="C87" s="276">
        <f>'3 priedo 1 lentele'!B87</f>
        <v>0</v>
      </c>
      <c r="D87" s="250" t="str">
        <f>'3 priedo 1 lentele'!C87</f>
        <v>Priemonė: Darnaus judumo skatinimas miestuose</v>
      </c>
      <c r="E87" s="252">
        <f>'3 priedo 1 lentele'!I87</f>
        <v>0</v>
      </c>
      <c r="F87" s="252">
        <f>'3 priedo 1 lentele'!J87</f>
        <v>0</v>
      </c>
      <c r="G87" s="252">
        <f>'3 priedo 1 lentele'!K87</f>
        <v>0</v>
      </c>
      <c r="H87" s="321"/>
      <c r="I87" s="267">
        <f>'3 priedo 2 lentele'!D87</f>
        <v>0</v>
      </c>
      <c r="J87" s="267">
        <f>'3 priedo 2 lentele'!E87</f>
        <v>0</v>
      </c>
      <c r="K87" s="268">
        <f>'3 priedo 2 lentele'!F87</f>
        <v>0</v>
      </c>
      <c r="L87" s="430"/>
      <c r="M87" s="321"/>
      <c r="N87" s="267">
        <f>'3 priedo 2 lentele'!G87</f>
        <v>0</v>
      </c>
      <c r="O87" s="267">
        <f>'3 priedo 2 lentele'!H87</f>
        <v>0</v>
      </c>
      <c r="P87" s="268">
        <f>'3 priedo 2 lentele'!I87</f>
        <v>0</v>
      </c>
      <c r="Q87" s="448"/>
      <c r="R87" s="321"/>
      <c r="S87" s="267">
        <f>'3 priedo 2 lentele'!J87</f>
        <v>0</v>
      </c>
      <c r="T87" s="267">
        <f>'3 priedo 2 lentele'!K87</f>
        <v>0</v>
      </c>
      <c r="U87" s="268">
        <f>'3 priedo 2 lentele'!L87</f>
        <v>0</v>
      </c>
      <c r="V87" s="448"/>
      <c r="W87" s="321"/>
      <c r="X87" s="267">
        <f>'3 priedo 2 lentele'!M87</f>
        <v>0</v>
      </c>
      <c r="Y87" s="267">
        <f>'3 priedo 2 lentele'!N87</f>
        <v>0</v>
      </c>
      <c r="Z87" s="268">
        <f>'3 priedo 2 lentele'!O87</f>
        <v>0</v>
      </c>
      <c r="AA87" s="473"/>
      <c r="AB87" s="321"/>
      <c r="AC87" s="267">
        <f>'3 priedo 2 lentele'!P87</f>
        <v>0</v>
      </c>
      <c r="AD87" s="267">
        <f>'3 priedo 2 lentele'!Q87</f>
        <v>0</v>
      </c>
      <c r="AE87" s="268">
        <f>'3 priedo 2 lentele'!R87</f>
        <v>0</v>
      </c>
      <c r="AF87" s="473"/>
      <c r="AG87" s="321"/>
      <c r="AH87" s="267">
        <f>'3 priedo 2 lentele'!S87</f>
        <v>0</v>
      </c>
      <c r="AI87" s="267">
        <f>'3 priedo 2 lentele'!T87</f>
        <v>0</v>
      </c>
      <c r="AJ87" s="268">
        <f>'3 priedo 2 lentele'!U87</f>
        <v>0</v>
      </c>
      <c r="AK87" s="321"/>
      <c r="AL87" s="321"/>
    </row>
    <row r="88" spans="2:38" ht="48" x14ac:dyDescent="0.25">
      <c r="B88" s="40" t="str">
        <f>'3 priedo 1 lentele'!A88</f>
        <v>1.3.1.2.1</v>
      </c>
      <c r="C88" s="160"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4"/>
      <c r="I88" s="40" t="str">
        <f>'3 priedo 2 lentele'!D88</f>
        <v>P.N.507</v>
      </c>
      <c r="J88" s="40" t="str">
        <f>'3 priedo 2 lentele'!E88</f>
        <v>Parengti darnaus judumo mieste planai, skaičius</v>
      </c>
      <c r="K88" s="48">
        <f>'3 priedo 2 lentele'!F88</f>
        <v>1</v>
      </c>
      <c r="L88" s="434">
        <v>1</v>
      </c>
      <c r="M88" s="324"/>
      <c r="N88" s="40">
        <f>'3 priedo 2 lentele'!G88</f>
        <v>0</v>
      </c>
      <c r="O88" s="40">
        <f>'3 priedo 2 lentele'!H88</f>
        <v>0</v>
      </c>
      <c r="P88" s="48">
        <f>'3 priedo 2 lentele'!I88</f>
        <v>0</v>
      </c>
      <c r="Q88" s="454"/>
      <c r="R88" s="324"/>
      <c r="S88" s="40">
        <f>'3 priedo 2 lentele'!J88</f>
        <v>0</v>
      </c>
      <c r="T88" s="40">
        <f>'3 priedo 2 lentele'!K88</f>
        <v>0</v>
      </c>
      <c r="U88" s="48">
        <f>'3 priedo 2 lentele'!L88</f>
        <v>0</v>
      </c>
      <c r="V88" s="435"/>
      <c r="W88" s="324"/>
      <c r="X88" s="40">
        <f>'3 priedo 2 lentele'!M88</f>
        <v>0</v>
      </c>
      <c r="Y88" s="40">
        <f>'3 priedo 2 lentele'!N88</f>
        <v>0</v>
      </c>
      <c r="Z88" s="48">
        <f>'3 priedo 2 lentele'!O88</f>
        <v>0</v>
      </c>
      <c r="AA88" s="458"/>
      <c r="AB88" s="324"/>
      <c r="AC88" s="40">
        <f>'3 priedo 2 lentele'!P88</f>
        <v>0</v>
      </c>
      <c r="AD88" s="40">
        <f>'3 priedo 2 lentele'!Q88</f>
        <v>0</v>
      </c>
      <c r="AE88" s="48">
        <f>'3 priedo 2 lentele'!R88</f>
        <v>0</v>
      </c>
      <c r="AF88" s="458"/>
      <c r="AG88" s="324"/>
      <c r="AH88" s="40">
        <f>'3 priedo 2 lentele'!S88</f>
        <v>0</v>
      </c>
      <c r="AI88" s="40">
        <f>'3 priedo 2 lentele'!T88</f>
        <v>0</v>
      </c>
      <c r="AJ88" s="48">
        <f>'3 priedo 2 lentele'!U88</f>
        <v>0</v>
      </c>
      <c r="AK88" s="324"/>
      <c r="AL88" s="324"/>
    </row>
    <row r="89" spans="2:38" ht="60" x14ac:dyDescent="0.25">
      <c r="B89" s="40" t="str">
        <f>'3 priedo 1 lentele'!A89</f>
        <v>1.3.1.2.2</v>
      </c>
      <c r="C89" s="272"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4" t="s">
        <v>2291</v>
      </c>
      <c r="I89" s="40" t="str">
        <f>'3 priedo 2 lentele'!D89</f>
        <v>P.S.323</v>
      </c>
      <c r="J89" s="40" t="str">
        <f>'3 priedo 2 lentele'!E89</f>
        <v>Įgyvendintos darnaus judumo priemonės (vnt.)</v>
      </c>
      <c r="K89" s="48">
        <f>'3 priedo 2 lentele'!F89</f>
        <v>5</v>
      </c>
      <c r="L89" s="436"/>
      <c r="M89" s="324"/>
      <c r="N89" s="40" t="str">
        <f>'3 priedo 2 lentele'!G89</f>
        <v>P.S.324</v>
      </c>
      <c r="O89" s="40" t="str">
        <f>'3 priedo 2 lentele'!H89</f>
        <v>Įdiegtos intelektinės transporto sistemos, skaičius</v>
      </c>
      <c r="P89" s="48">
        <f>'3 priedo 2 lentele'!I89</f>
        <v>2</v>
      </c>
      <c r="Q89" s="436"/>
      <c r="R89" s="324"/>
      <c r="S89" s="40">
        <f>'3 priedo 2 lentele'!J89</f>
        <v>0</v>
      </c>
      <c r="T89" s="40">
        <f>'3 priedo 2 lentele'!K89</f>
        <v>0</v>
      </c>
      <c r="U89" s="48">
        <f>'3 priedo 2 lentele'!L89</f>
        <v>0</v>
      </c>
      <c r="V89" s="435"/>
      <c r="W89" s="324"/>
      <c r="X89" s="40">
        <f>'3 priedo 2 lentele'!M89</f>
        <v>0</v>
      </c>
      <c r="Y89" s="40">
        <f>'3 priedo 2 lentele'!N89</f>
        <v>0</v>
      </c>
      <c r="Z89" s="48">
        <f>'3 priedo 2 lentele'!O89</f>
        <v>0</v>
      </c>
      <c r="AA89" s="458"/>
      <c r="AB89" s="324"/>
      <c r="AC89" s="40">
        <f>'3 priedo 2 lentele'!P89</f>
        <v>0</v>
      </c>
      <c r="AD89" s="40">
        <f>'3 priedo 2 lentele'!Q89</f>
        <v>0</v>
      </c>
      <c r="AE89" s="48">
        <f>'3 priedo 2 lentele'!R89</f>
        <v>0</v>
      </c>
      <c r="AF89" s="458"/>
      <c r="AG89" s="324"/>
      <c r="AH89" s="40">
        <f>'3 priedo 2 lentele'!S89</f>
        <v>0</v>
      </c>
      <c r="AI89" s="40">
        <f>'3 priedo 2 lentele'!T89</f>
        <v>0</v>
      </c>
      <c r="AJ89" s="48">
        <f>'3 priedo 2 lentele'!U89</f>
        <v>0</v>
      </c>
      <c r="AK89" s="324"/>
      <c r="AL89" s="324"/>
    </row>
    <row r="90" spans="2:38" ht="60" x14ac:dyDescent="0.25">
      <c r="B90" s="40" t="str">
        <f>'3 priedo 1 lentele'!A90</f>
        <v>1.3.1.2.3</v>
      </c>
      <c r="C90" s="272"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6" t="s">
        <v>2093</v>
      </c>
      <c r="I90" s="25" t="str">
        <f>'3 priedo 2 lentele'!D90</f>
        <v>P.S.342</v>
      </c>
      <c r="J90" s="23" t="str">
        <f>'3 priedo 2 lentele'!E90</f>
        <v xml:space="preserve">Įdiegtos saugų eismą gerinančios ir aplinkosaugos priemonės </v>
      </c>
      <c r="K90" s="148">
        <f>'3 priedo 2 lentele'!F90</f>
        <v>8</v>
      </c>
      <c r="L90" s="433">
        <v>8</v>
      </c>
      <c r="M90" s="433">
        <v>8</v>
      </c>
      <c r="N90" s="25">
        <f>'3 priedo 2 lentele'!G90</f>
        <v>0</v>
      </c>
      <c r="O90" s="23">
        <f>'3 priedo 2 lentele'!H90</f>
        <v>0</v>
      </c>
      <c r="P90" s="148">
        <f>'3 priedo 2 lentele'!I90</f>
        <v>0</v>
      </c>
      <c r="Q90" s="435"/>
      <c r="R90" s="316"/>
      <c r="S90" s="25">
        <f>'3 priedo 2 lentele'!J90</f>
        <v>0</v>
      </c>
      <c r="T90" s="23">
        <f>'3 priedo 2 lentele'!K90</f>
        <v>0</v>
      </c>
      <c r="U90" s="148">
        <f>'3 priedo 2 lentele'!L90</f>
        <v>0</v>
      </c>
      <c r="V90" s="435"/>
      <c r="W90" s="316"/>
      <c r="X90" s="25">
        <f>'3 priedo 2 lentele'!M90</f>
        <v>0</v>
      </c>
      <c r="Y90" s="23">
        <f>'3 priedo 2 lentele'!N90</f>
        <v>0</v>
      </c>
      <c r="Z90" s="148">
        <f>'3 priedo 2 lentele'!O90</f>
        <v>0</v>
      </c>
      <c r="AA90" s="458"/>
      <c r="AB90" s="316"/>
      <c r="AC90" s="25">
        <f>'3 priedo 2 lentele'!P90</f>
        <v>0</v>
      </c>
      <c r="AD90" s="23">
        <f>'3 priedo 2 lentele'!Q90</f>
        <v>0</v>
      </c>
      <c r="AE90" s="148">
        <f>'3 priedo 2 lentele'!R90</f>
        <v>0</v>
      </c>
      <c r="AF90" s="458"/>
      <c r="AG90" s="316"/>
      <c r="AH90" s="25">
        <f>'3 priedo 2 lentele'!S90</f>
        <v>0</v>
      </c>
      <c r="AI90" s="23">
        <f>'3 priedo 2 lentele'!T90</f>
        <v>0</v>
      </c>
      <c r="AJ90" s="148">
        <f>'3 priedo 2 lentele'!U90</f>
        <v>0</v>
      </c>
      <c r="AK90" s="316"/>
      <c r="AL90" s="316"/>
    </row>
    <row r="91" spans="2:38" ht="60" x14ac:dyDescent="0.25">
      <c r="B91" s="40" t="str">
        <f>'3 priedo 1 lentele'!A91</f>
        <v>1.3.1.2.4</v>
      </c>
      <c r="C91" s="272"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22" t="s">
        <v>2101</v>
      </c>
      <c r="I91" s="25" t="str">
        <f>'3 priedo 2 lentele'!D91</f>
        <v>P.S.342</v>
      </c>
      <c r="J91" s="23" t="str">
        <f>'3 priedo 2 lentele'!E91</f>
        <v xml:space="preserve">Įdiegtos saugų eismą gerinančios ir aplinkosaugos priemonės </v>
      </c>
      <c r="K91" s="148">
        <f>'3 priedo 2 lentele'!F91</f>
        <v>1</v>
      </c>
      <c r="L91" s="433">
        <v>1</v>
      </c>
      <c r="M91" s="316">
        <v>1</v>
      </c>
      <c r="N91" s="25">
        <f>'3 priedo 2 lentele'!G91</f>
        <v>0</v>
      </c>
      <c r="O91" s="23">
        <f>'3 priedo 2 lentele'!H91</f>
        <v>0</v>
      </c>
      <c r="P91" s="148">
        <f>'3 priedo 2 lentele'!I91</f>
        <v>0</v>
      </c>
      <c r="Q91" s="435"/>
      <c r="R91" s="316"/>
      <c r="S91" s="25">
        <f>'3 priedo 2 lentele'!J91</f>
        <v>0</v>
      </c>
      <c r="T91" s="23">
        <f>'3 priedo 2 lentele'!K91</f>
        <v>0</v>
      </c>
      <c r="U91" s="148">
        <f>'3 priedo 2 lentele'!L91</f>
        <v>0</v>
      </c>
      <c r="V91" s="435"/>
      <c r="W91" s="316"/>
      <c r="X91" s="25">
        <f>'3 priedo 2 lentele'!M91</f>
        <v>0</v>
      </c>
      <c r="Y91" s="23">
        <f>'3 priedo 2 lentele'!N91</f>
        <v>0</v>
      </c>
      <c r="Z91" s="148">
        <f>'3 priedo 2 lentele'!O91</f>
        <v>0</v>
      </c>
      <c r="AA91" s="458"/>
      <c r="AB91" s="316"/>
      <c r="AC91" s="25">
        <f>'3 priedo 2 lentele'!P91</f>
        <v>0</v>
      </c>
      <c r="AD91" s="23">
        <f>'3 priedo 2 lentele'!Q91</f>
        <v>0</v>
      </c>
      <c r="AE91" s="148">
        <f>'3 priedo 2 lentele'!R91</f>
        <v>0</v>
      </c>
      <c r="AF91" s="458"/>
      <c r="AG91" s="316"/>
      <c r="AH91" s="25">
        <f>'3 priedo 2 lentele'!S91</f>
        <v>0</v>
      </c>
      <c r="AI91" s="23">
        <f>'3 priedo 2 lentele'!T91</f>
        <v>0</v>
      </c>
      <c r="AJ91" s="148">
        <f>'3 priedo 2 lentele'!U91</f>
        <v>0</v>
      </c>
      <c r="AK91" s="316"/>
      <c r="AL91" s="316"/>
    </row>
    <row r="92" spans="2:38" ht="60" x14ac:dyDescent="0.25">
      <c r="B92" s="40" t="str">
        <f>'3 priedo 1 lentele'!A92</f>
        <v>1.3.1.2.5</v>
      </c>
      <c r="C92" s="272"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6" t="s">
        <v>2094</v>
      </c>
      <c r="I92" s="25" t="str">
        <f>'3 priedo 2 lentele'!D92</f>
        <v>P.S.342</v>
      </c>
      <c r="J92" s="23" t="str">
        <f>'3 priedo 2 lentele'!E92</f>
        <v xml:space="preserve">Įdiegtos saugų eismą gerinančios ir aplinkosaugos priemonės </v>
      </c>
      <c r="K92" s="148">
        <f>'3 priedo 2 lentele'!F92</f>
        <v>1</v>
      </c>
      <c r="L92" s="433">
        <v>1</v>
      </c>
      <c r="M92" s="433">
        <v>1</v>
      </c>
      <c r="N92" s="25">
        <f>'3 priedo 2 lentele'!G92</f>
        <v>0</v>
      </c>
      <c r="O92" s="23">
        <f>'3 priedo 2 lentele'!H92</f>
        <v>0</v>
      </c>
      <c r="P92" s="148">
        <f>'3 priedo 2 lentele'!I92</f>
        <v>0</v>
      </c>
      <c r="Q92" s="435"/>
      <c r="R92" s="316"/>
      <c r="S92" s="25">
        <f>'3 priedo 2 lentele'!J92</f>
        <v>0</v>
      </c>
      <c r="T92" s="23">
        <f>'3 priedo 2 lentele'!K92</f>
        <v>0</v>
      </c>
      <c r="U92" s="148">
        <f>'3 priedo 2 lentele'!L92</f>
        <v>0</v>
      </c>
      <c r="V92" s="435"/>
      <c r="W92" s="316"/>
      <c r="X92" s="25">
        <f>'3 priedo 2 lentele'!M92</f>
        <v>0</v>
      </c>
      <c r="Y92" s="23">
        <f>'3 priedo 2 lentele'!N92</f>
        <v>0</v>
      </c>
      <c r="Z92" s="148">
        <f>'3 priedo 2 lentele'!O92</f>
        <v>0</v>
      </c>
      <c r="AA92" s="458"/>
      <c r="AB92" s="316"/>
      <c r="AC92" s="25">
        <f>'3 priedo 2 lentele'!P92</f>
        <v>0</v>
      </c>
      <c r="AD92" s="23">
        <f>'3 priedo 2 lentele'!Q92</f>
        <v>0</v>
      </c>
      <c r="AE92" s="148">
        <f>'3 priedo 2 lentele'!R92</f>
        <v>0</v>
      </c>
      <c r="AF92" s="458"/>
      <c r="AG92" s="316"/>
      <c r="AH92" s="25">
        <f>'3 priedo 2 lentele'!S92</f>
        <v>0</v>
      </c>
      <c r="AI92" s="23">
        <f>'3 priedo 2 lentele'!T92</f>
        <v>0</v>
      </c>
      <c r="AJ92" s="148">
        <f>'3 priedo 2 lentele'!U92</f>
        <v>0</v>
      </c>
      <c r="AK92" s="316"/>
      <c r="AL92" s="316"/>
    </row>
    <row r="93" spans="2:38" ht="60" x14ac:dyDescent="0.25">
      <c r="B93" s="40" t="str">
        <f>'3 priedo 1 lentele'!A93</f>
        <v>1.3.1.2.6</v>
      </c>
      <c r="C93" s="272"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6"/>
      <c r="I93" s="147" t="str">
        <f>'3 priedo 2 lentele'!D93</f>
        <v>P.S.323</v>
      </c>
      <c r="J93" s="147" t="str">
        <f>'3 priedo 2 lentele'!E93</f>
        <v>Įgyvendintos darnaus judumo priemonės (vnt.)</v>
      </c>
      <c r="K93" s="148">
        <f>'3 priedo 2 lentele'!F93</f>
        <v>1</v>
      </c>
      <c r="L93" s="433"/>
      <c r="M93" s="316"/>
      <c r="N93" s="147">
        <f>'3 priedo 2 lentele'!G93</f>
        <v>0</v>
      </c>
      <c r="O93" s="147">
        <f>'3 priedo 2 lentele'!H93</f>
        <v>0</v>
      </c>
      <c r="P93" s="148">
        <f>'3 priedo 2 lentele'!I93</f>
        <v>0</v>
      </c>
      <c r="Q93" s="435"/>
      <c r="R93" s="316"/>
      <c r="S93" s="147">
        <f>'3 priedo 2 lentele'!J93</f>
        <v>0</v>
      </c>
      <c r="T93" s="147">
        <f>'3 priedo 2 lentele'!K93</f>
        <v>0</v>
      </c>
      <c r="U93" s="148">
        <f>'3 priedo 2 lentele'!L93</f>
        <v>0</v>
      </c>
      <c r="V93" s="435"/>
      <c r="W93" s="316"/>
      <c r="X93" s="147">
        <f>'3 priedo 2 lentele'!M93</f>
        <v>0</v>
      </c>
      <c r="Y93" s="147">
        <f>'3 priedo 2 lentele'!N93</f>
        <v>0</v>
      </c>
      <c r="Z93" s="148">
        <f>'3 priedo 2 lentele'!O93</f>
        <v>0</v>
      </c>
      <c r="AA93" s="458"/>
      <c r="AB93" s="316"/>
      <c r="AC93" s="147">
        <f>'3 priedo 2 lentele'!P93</f>
        <v>0</v>
      </c>
      <c r="AD93" s="147">
        <f>'3 priedo 2 lentele'!Q93</f>
        <v>0</v>
      </c>
      <c r="AE93" s="148">
        <f>'3 priedo 2 lentele'!R93</f>
        <v>0</v>
      </c>
      <c r="AF93" s="458"/>
      <c r="AG93" s="316"/>
      <c r="AH93" s="147">
        <f>'3 priedo 2 lentele'!S93</f>
        <v>0</v>
      </c>
      <c r="AI93" s="147">
        <f>'3 priedo 2 lentele'!T93</f>
        <v>0</v>
      </c>
      <c r="AJ93" s="148">
        <f>'3 priedo 2 lentele'!U93</f>
        <v>0</v>
      </c>
      <c r="AK93" s="316"/>
      <c r="AL93" s="316"/>
    </row>
    <row r="94" spans="2:38" ht="48" x14ac:dyDescent="0.25">
      <c r="B94" s="40" t="str">
        <f>'3 priedo 1 lentele'!A94</f>
        <v>1.3.1.2.7</v>
      </c>
      <c r="C94" s="272" t="str">
        <f>'3 priedo 1 lentele'!B94</f>
        <v>R025513-500000-0002</v>
      </c>
      <c r="D94" s="23" t="str">
        <f>'3 priedo 1 lentele'!C94</f>
        <v>Darnaus judumo Birštono mieste plano parengimas</v>
      </c>
      <c r="E94" s="10">
        <f>'3 priedo 1 lentele'!I94</f>
        <v>0</v>
      </c>
      <c r="F94" s="10">
        <f>'3 priedo 1 lentele'!J94</f>
        <v>0</v>
      </c>
      <c r="G94" s="10">
        <f>'3 priedo 1 lentele'!K94</f>
        <v>0</v>
      </c>
      <c r="H94" s="318"/>
      <c r="I94" s="40" t="str">
        <f>'3 priedo 2 lentele'!D94</f>
        <v>P.N.507</v>
      </c>
      <c r="J94" s="40" t="str">
        <f>'3 priedo 2 lentele'!E94</f>
        <v>Parengti darnaus judumo mieste planai, skaičius</v>
      </c>
      <c r="K94" s="48">
        <f>'3 priedo 2 lentele'!F94</f>
        <v>1</v>
      </c>
      <c r="L94" s="434">
        <v>1</v>
      </c>
      <c r="M94" s="318"/>
      <c r="N94" s="40">
        <f>'3 priedo 2 lentele'!G94</f>
        <v>0</v>
      </c>
      <c r="O94" s="40">
        <f>'3 priedo 2 lentele'!H94</f>
        <v>0</v>
      </c>
      <c r="P94" s="48">
        <f>'3 priedo 2 lentele'!I94</f>
        <v>0</v>
      </c>
      <c r="Q94" s="455"/>
      <c r="R94" s="318"/>
      <c r="S94" s="40">
        <f>'3 priedo 2 lentele'!J94</f>
        <v>0</v>
      </c>
      <c r="T94" s="40">
        <f>'3 priedo 2 lentele'!K94</f>
        <v>0</v>
      </c>
      <c r="U94" s="48">
        <f>'3 priedo 2 lentele'!L94</f>
        <v>0</v>
      </c>
      <c r="V94" s="464"/>
      <c r="W94" s="318"/>
      <c r="X94" s="40">
        <f>'3 priedo 2 lentele'!M94</f>
        <v>0</v>
      </c>
      <c r="Y94" s="40">
        <f>'3 priedo 2 lentele'!N94</f>
        <v>0</v>
      </c>
      <c r="Z94" s="48">
        <f>'3 priedo 2 lentele'!O94</f>
        <v>0</v>
      </c>
      <c r="AA94" s="452"/>
      <c r="AB94" s="318"/>
      <c r="AC94" s="40">
        <f>'3 priedo 2 lentele'!P94</f>
        <v>0</v>
      </c>
      <c r="AD94" s="40">
        <f>'3 priedo 2 lentele'!Q94</f>
        <v>0</v>
      </c>
      <c r="AE94" s="48">
        <f>'3 priedo 2 lentele'!R94</f>
        <v>0</v>
      </c>
      <c r="AF94" s="452"/>
      <c r="AG94" s="318"/>
      <c r="AH94" s="40">
        <f>'3 priedo 2 lentele'!S94</f>
        <v>0</v>
      </c>
      <c r="AI94" s="40">
        <f>'3 priedo 2 lentele'!T94</f>
        <v>0</v>
      </c>
      <c r="AJ94" s="48">
        <f>'3 priedo 2 lentele'!U94</f>
        <v>0</v>
      </c>
      <c r="AK94" s="318"/>
      <c r="AL94" s="318"/>
    </row>
    <row r="95" spans="2:38" ht="48" x14ac:dyDescent="0.25">
      <c r="B95" s="40" t="str">
        <f>'3 priedo 1 lentele'!A95</f>
        <v>1.3.1.2.8</v>
      </c>
      <c r="C95" s="272"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6"/>
      <c r="I95" s="40" t="str">
        <f>'3 priedo 2 lentele'!D95</f>
        <v>P.N.507</v>
      </c>
      <c r="J95" s="40" t="str">
        <f>'3 priedo 2 lentele'!E95</f>
        <v>Parengti darnaus judumo mieste planai, skaičius</v>
      </c>
      <c r="K95" s="48">
        <f>'3 priedo 2 lentele'!F95</f>
        <v>1</v>
      </c>
      <c r="L95" s="434">
        <v>1</v>
      </c>
      <c r="M95" s="316"/>
      <c r="N95" s="40">
        <f>'3 priedo 2 lentele'!G95</f>
        <v>0</v>
      </c>
      <c r="O95" s="40">
        <f>'3 priedo 2 lentele'!H95</f>
        <v>0</v>
      </c>
      <c r="P95" s="48">
        <f>'3 priedo 2 lentele'!I95</f>
        <v>0</v>
      </c>
      <c r="Q95" s="435"/>
      <c r="R95" s="316"/>
      <c r="S95" s="40">
        <f>'3 priedo 2 lentele'!J95</f>
        <v>0</v>
      </c>
      <c r="T95" s="40">
        <f>'3 priedo 2 lentele'!K95</f>
        <v>0</v>
      </c>
      <c r="U95" s="48">
        <f>'3 priedo 2 lentele'!L95</f>
        <v>0</v>
      </c>
      <c r="V95" s="435"/>
      <c r="W95" s="316"/>
      <c r="X95" s="40">
        <f>'3 priedo 2 lentele'!M95</f>
        <v>0</v>
      </c>
      <c r="Y95" s="40">
        <f>'3 priedo 2 lentele'!N95</f>
        <v>0</v>
      </c>
      <c r="Z95" s="48">
        <f>'3 priedo 2 lentele'!O95</f>
        <v>0</v>
      </c>
      <c r="AA95" s="458"/>
      <c r="AB95" s="316"/>
      <c r="AC95" s="40">
        <f>'3 priedo 2 lentele'!P95</f>
        <v>0</v>
      </c>
      <c r="AD95" s="40">
        <f>'3 priedo 2 lentele'!Q95</f>
        <v>0</v>
      </c>
      <c r="AE95" s="48">
        <f>'3 priedo 2 lentele'!R95</f>
        <v>0</v>
      </c>
      <c r="AF95" s="458"/>
      <c r="AG95" s="316"/>
      <c r="AH95" s="40">
        <f>'3 priedo 2 lentele'!S95</f>
        <v>0</v>
      </c>
      <c r="AI95" s="40">
        <f>'3 priedo 2 lentele'!T95</f>
        <v>0</v>
      </c>
      <c r="AJ95" s="48">
        <f>'3 priedo 2 lentele'!U95</f>
        <v>0</v>
      </c>
      <c r="AK95" s="316"/>
      <c r="AL95" s="316"/>
    </row>
    <row r="96" spans="2:38" ht="60" x14ac:dyDescent="0.25">
      <c r="B96" s="40" t="str">
        <f>'3 priedo 1 lentele'!A96</f>
        <v>1.3.1.2.9</v>
      </c>
      <c r="C96" s="272"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6"/>
      <c r="I96" s="147" t="str">
        <f>'3 priedo 2 lentele'!D96</f>
        <v>P.S.323</v>
      </c>
      <c r="J96" s="147" t="str">
        <f>'3 priedo 2 lentele'!E96</f>
        <v>Įgyvendintos darnaus judumo priemonės (vnt.)</v>
      </c>
      <c r="K96" s="148">
        <f>'3 priedo 2 lentele'!F96</f>
        <v>1</v>
      </c>
      <c r="L96" s="433"/>
      <c r="M96" s="316"/>
      <c r="N96" s="147">
        <f>'3 priedo 2 lentele'!G96</f>
        <v>0</v>
      </c>
      <c r="O96" s="147">
        <f>'3 priedo 2 lentele'!H96</f>
        <v>0</v>
      </c>
      <c r="P96" s="148">
        <f>'3 priedo 2 lentele'!I96</f>
        <v>0</v>
      </c>
      <c r="Q96" s="435"/>
      <c r="R96" s="316"/>
      <c r="S96" s="147">
        <f>'3 priedo 2 lentele'!J96</f>
        <v>0</v>
      </c>
      <c r="T96" s="147">
        <f>'3 priedo 2 lentele'!K96</f>
        <v>0</v>
      </c>
      <c r="U96" s="148">
        <f>'3 priedo 2 lentele'!L96</f>
        <v>0</v>
      </c>
      <c r="V96" s="435"/>
      <c r="W96" s="316"/>
      <c r="X96" s="147">
        <f>'3 priedo 2 lentele'!M96</f>
        <v>0</v>
      </c>
      <c r="Y96" s="147">
        <f>'3 priedo 2 lentele'!N96</f>
        <v>0</v>
      </c>
      <c r="Z96" s="148">
        <f>'3 priedo 2 lentele'!O96</f>
        <v>0</v>
      </c>
      <c r="AA96" s="458"/>
      <c r="AB96" s="316"/>
      <c r="AC96" s="147">
        <f>'3 priedo 2 lentele'!P96</f>
        <v>0</v>
      </c>
      <c r="AD96" s="147">
        <f>'3 priedo 2 lentele'!Q96</f>
        <v>0</v>
      </c>
      <c r="AE96" s="148">
        <f>'3 priedo 2 lentele'!R96</f>
        <v>0</v>
      </c>
      <c r="AF96" s="458"/>
      <c r="AG96" s="316"/>
      <c r="AH96" s="147">
        <f>'3 priedo 2 lentele'!S96</f>
        <v>0</v>
      </c>
      <c r="AI96" s="147">
        <f>'3 priedo 2 lentele'!T96</f>
        <v>0</v>
      </c>
      <c r="AJ96" s="148">
        <f>'3 priedo 2 lentele'!U96</f>
        <v>0</v>
      </c>
      <c r="AK96" s="316"/>
      <c r="AL96" s="316"/>
    </row>
    <row r="97" spans="2:38" ht="60" x14ac:dyDescent="0.25">
      <c r="B97" s="40" t="str">
        <f>'3 priedo 1 lentele'!A97</f>
        <v>1.3.1.2.10</v>
      </c>
      <c r="C97" s="487" t="str">
        <f>'3 priedo 1 lentele'!B97</f>
        <v>R025514-190000-2002</v>
      </c>
      <c r="D97" s="483" t="str">
        <f>'3 priedo 1 lentele'!C97</f>
        <v>Tako virš geležinkelio pritaikymas spec. poreikių turintiems žmonėms</v>
      </c>
      <c r="E97" s="527">
        <f>'3 priedo 1 lentele'!I97</f>
        <v>0</v>
      </c>
      <c r="F97" s="527">
        <f>'3 priedo 1 lentele'!J97</f>
        <v>0</v>
      </c>
      <c r="G97" s="527">
        <f>'3 priedo 1 lentele'!K97</f>
        <v>0</v>
      </c>
      <c r="H97" s="526"/>
      <c r="I97" s="156" t="str">
        <f>'3 priedo 2 lentele'!D97</f>
        <v>P.S.323</v>
      </c>
      <c r="J97" s="156" t="str">
        <f>'3 priedo 2 lentele'!E97</f>
        <v>Įgyvendintos darnaus judumo priemonės (vnt.)</v>
      </c>
      <c r="K97" s="156">
        <f>'3 priedo 2 lentele'!F97</f>
        <v>1</v>
      </c>
      <c r="L97" s="433"/>
      <c r="M97" s="526"/>
      <c r="N97" s="156">
        <f>'3 priedo 2 lentele'!G97</f>
        <v>0</v>
      </c>
      <c r="O97" s="156">
        <f>'3 priedo 2 lentele'!H97</f>
        <v>0</v>
      </c>
      <c r="P97" s="156">
        <f>'3 priedo 2 lentele'!I97</f>
        <v>0</v>
      </c>
      <c r="Q97" s="433"/>
      <c r="R97" s="526"/>
      <c r="S97" s="156">
        <f>'3 priedo 2 lentele'!J97</f>
        <v>0</v>
      </c>
      <c r="T97" s="156">
        <f>'3 priedo 2 lentele'!K97</f>
        <v>0</v>
      </c>
      <c r="U97" s="156">
        <f>'3 priedo 2 lentele'!L97</f>
        <v>0</v>
      </c>
      <c r="V97" s="433"/>
      <c r="W97" s="526"/>
      <c r="X97" s="156">
        <f>'3 priedo 2 lentele'!M97</f>
        <v>0</v>
      </c>
      <c r="Y97" s="156">
        <f>'3 priedo 2 lentele'!N97</f>
        <v>0</v>
      </c>
      <c r="Z97" s="156">
        <f>'3 priedo 2 lentele'!O97</f>
        <v>0</v>
      </c>
      <c r="AA97" s="441"/>
      <c r="AB97" s="526"/>
      <c r="AC97" s="156">
        <f>'3 priedo 2 lentele'!P97</f>
        <v>0</v>
      </c>
      <c r="AD97" s="156">
        <f>'3 priedo 2 lentele'!Q97</f>
        <v>0</v>
      </c>
      <c r="AE97" s="156">
        <f>'3 priedo 2 lentele'!R97</f>
        <v>0</v>
      </c>
      <c r="AF97" s="441"/>
      <c r="AG97" s="526"/>
      <c r="AH97" s="156">
        <f>'3 priedo 2 lentele'!S97</f>
        <v>0</v>
      </c>
      <c r="AI97" s="156">
        <f>'3 priedo 2 lentele'!T97</f>
        <v>0</v>
      </c>
      <c r="AJ97" s="156">
        <f>'3 priedo 2 lentele'!U97</f>
        <v>0</v>
      </c>
      <c r="AK97" s="526"/>
      <c r="AL97" s="526"/>
    </row>
    <row r="98" spans="2:38" ht="60" x14ac:dyDescent="0.25">
      <c r="B98" s="40" t="str">
        <f>'3 priedo 1 lentele'!A98</f>
        <v>1.3.1.2.11</v>
      </c>
      <c r="C98" s="487" t="str">
        <f>'3 priedo 1 lentele'!B98</f>
        <v>R025514-190000-2003</v>
      </c>
      <c r="D98" s="483" t="str">
        <f>'3 priedo 1 lentele'!C98</f>
        <v>Intelektinių transporto sistemų diegimas Kauno mieste</v>
      </c>
      <c r="E98" s="527">
        <f>'3 priedo 1 lentele'!I98</f>
        <v>0</v>
      </c>
      <c r="F98" s="527">
        <f>'3 priedo 1 lentele'!J98</f>
        <v>0</v>
      </c>
      <c r="G98" s="527">
        <f>'3 priedo 1 lentele'!K98</f>
        <v>0</v>
      </c>
      <c r="H98" s="526"/>
      <c r="I98" s="156" t="str">
        <f>'3 priedo 2 lentele'!D98</f>
        <v>P.S.324</v>
      </c>
      <c r="J98" s="156" t="str">
        <f>'3 priedo 2 lentele'!E98</f>
        <v>Įdiegtos intelektinės transporto sistemos, skaičius</v>
      </c>
      <c r="K98" s="156">
        <f>'3 priedo 2 lentele'!F98</f>
        <v>3</v>
      </c>
      <c r="L98" s="433"/>
      <c r="M98" s="526"/>
      <c r="N98" s="156">
        <f>'3 priedo 2 lentele'!G98</f>
        <v>0</v>
      </c>
      <c r="O98" s="156">
        <f>'3 priedo 2 lentele'!H98</f>
        <v>0</v>
      </c>
      <c r="P98" s="156">
        <f>'3 priedo 2 lentele'!I98</f>
        <v>0</v>
      </c>
      <c r="Q98" s="433"/>
      <c r="R98" s="526"/>
      <c r="S98" s="156">
        <f>'3 priedo 2 lentele'!J98</f>
        <v>0</v>
      </c>
      <c r="T98" s="156">
        <f>'3 priedo 2 lentele'!K98</f>
        <v>0</v>
      </c>
      <c r="U98" s="156">
        <f>'3 priedo 2 lentele'!L98</f>
        <v>0</v>
      </c>
      <c r="V98" s="433"/>
      <c r="W98" s="526"/>
      <c r="X98" s="156">
        <f>'3 priedo 2 lentele'!M98</f>
        <v>0</v>
      </c>
      <c r="Y98" s="156">
        <f>'3 priedo 2 lentele'!N98</f>
        <v>0</v>
      </c>
      <c r="Z98" s="156">
        <f>'3 priedo 2 lentele'!O98</f>
        <v>0</v>
      </c>
      <c r="AA98" s="441"/>
      <c r="AB98" s="526"/>
      <c r="AC98" s="156">
        <f>'3 priedo 2 lentele'!P98</f>
        <v>0</v>
      </c>
      <c r="AD98" s="156">
        <f>'3 priedo 2 lentele'!Q98</f>
        <v>0</v>
      </c>
      <c r="AE98" s="156">
        <f>'3 priedo 2 lentele'!R98</f>
        <v>0</v>
      </c>
      <c r="AF98" s="441"/>
      <c r="AG98" s="526"/>
      <c r="AH98" s="156">
        <f>'3 priedo 2 lentele'!S98</f>
        <v>0</v>
      </c>
      <c r="AI98" s="156">
        <f>'3 priedo 2 lentele'!T98</f>
        <v>0</v>
      </c>
      <c r="AJ98" s="156">
        <f>'3 priedo 2 lentele'!U98</f>
        <v>0</v>
      </c>
      <c r="AK98" s="526"/>
      <c r="AL98" s="526"/>
    </row>
    <row r="99" spans="2:38" ht="60" x14ac:dyDescent="0.25">
      <c r="B99" s="40" t="str">
        <f>'3 priedo 1 lentele'!A99</f>
        <v>1.3.1.2.12</v>
      </c>
      <c r="C99" s="487" t="str">
        <f>'3 priedo 1 lentele'!B99</f>
        <v>R025514-190000-2004</v>
      </c>
      <c r="D99" s="483" t="str">
        <f>'3 priedo 1 lentele'!C99</f>
        <v>Bevariklio transporto skatinimas Kauno mieste</v>
      </c>
      <c r="E99" s="527">
        <f>'3 priedo 1 lentele'!I99</f>
        <v>0</v>
      </c>
      <c r="F99" s="527">
        <f>'3 priedo 1 lentele'!J99</f>
        <v>0</v>
      </c>
      <c r="G99" s="527">
        <f>'3 priedo 1 lentele'!K99</f>
        <v>0</v>
      </c>
      <c r="H99" s="526"/>
      <c r="I99" s="156" t="str">
        <f>'3 priedo 2 lentele'!D99</f>
        <v>P.S.323</v>
      </c>
      <c r="J99" s="156" t="str">
        <f>'3 priedo 2 lentele'!E99</f>
        <v>Įgyvendintos darnaus judumo priemonės (vnt.)</v>
      </c>
      <c r="K99" s="156">
        <f>'3 priedo 2 lentele'!F99</f>
        <v>1</v>
      </c>
      <c r="L99" s="433"/>
      <c r="M99" s="526"/>
      <c r="N99" s="156">
        <f>'3 priedo 2 lentele'!G99</f>
        <v>0</v>
      </c>
      <c r="O99" s="156">
        <f>'3 priedo 2 lentele'!H99</f>
        <v>0</v>
      </c>
      <c r="P99" s="156">
        <f>'3 priedo 2 lentele'!I99</f>
        <v>0</v>
      </c>
      <c r="Q99" s="433"/>
      <c r="R99" s="526"/>
      <c r="S99" s="156">
        <f>'3 priedo 2 lentele'!J99</f>
        <v>0</v>
      </c>
      <c r="T99" s="156">
        <f>'3 priedo 2 lentele'!K99</f>
        <v>0</v>
      </c>
      <c r="U99" s="156">
        <f>'3 priedo 2 lentele'!L99</f>
        <v>0</v>
      </c>
      <c r="V99" s="433"/>
      <c r="W99" s="526"/>
      <c r="X99" s="156">
        <f>'3 priedo 2 lentele'!M99</f>
        <v>0</v>
      </c>
      <c r="Y99" s="156">
        <f>'3 priedo 2 lentele'!N99</f>
        <v>0</v>
      </c>
      <c r="Z99" s="156">
        <f>'3 priedo 2 lentele'!O99</f>
        <v>0</v>
      </c>
      <c r="AA99" s="441"/>
      <c r="AB99" s="526"/>
      <c r="AC99" s="156">
        <f>'3 priedo 2 lentele'!P99</f>
        <v>0</v>
      </c>
      <c r="AD99" s="156">
        <f>'3 priedo 2 lentele'!Q99</f>
        <v>0</v>
      </c>
      <c r="AE99" s="156">
        <f>'3 priedo 2 lentele'!R99</f>
        <v>0</v>
      </c>
      <c r="AF99" s="441"/>
      <c r="AG99" s="526"/>
      <c r="AH99" s="156">
        <f>'3 priedo 2 lentele'!S99</f>
        <v>0</v>
      </c>
      <c r="AI99" s="156">
        <f>'3 priedo 2 lentele'!T99</f>
        <v>0</v>
      </c>
      <c r="AJ99" s="156">
        <f>'3 priedo 2 lentele'!U99</f>
        <v>0</v>
      </c>
      <c r="AK99" s="526"/>
      <c r="AL99" s="526"/>
    </row>
    <row r="100" spans="2:38" ht="60" x14ac:dyDescent="0.25">
      <c r="B100" s="40" t="str">
        <f>'3 priedo 1 lentele'!A100</f>
        <v>1.3.1.2.13</v>
      </c>
      <c r="C100" s="487" t="str">
        <f>'3 priedo 1 lentele'!B100</f>
        <v>R025514-190000-2005</v>
      </c>
      <c r="D100" s="483" t="str">
        <f>'3 priedo 1 lentele'!C100</f>
        <v>Viešojo transporto infrastruktūros plėtra Kauno mieste</v>
      </c>
      <c r="E100" s="527">
        <f>'3 priedo 1 lentele'!I100</f>
        <v>0</v>
      </c>
      <c r="F100" s="527">
        <f>'3 priedo 1 lentele'!J100</f>
        <v>0</v>
      </c>
      <c r="G100" s="527">
        <f>'3 priedo 1 lentele'!K100</f>
        <v>0</v>
      </c>
      <c r="H100" s="526"/>
      <c r="I100" s="156" t="str">
        <f>'3 priedo 2 lentele'!D100</f>
        <v>P.S.323</v>
      </c>
      <c r="J100" s="156" t="str">
        <f>'3 priedo 2 lentele'!E100</f>
        <v>Įgyvendintos darnaus judumo priemonės (vnt.)</v>
      </c>
      <c r="K100" s="156">
        <f>'3 priedo 2 lentele'!F100</f>
        <v>1</v>
      </c>
      <c r="L100" s="433"/>
      <c r="M100" s="526"/>
      <c r="N100" s="156">
        <f>'3 priedo 2 lentele'!G100</f>
        <v>0</v>
      </c>
      <c r="O100" s="156">
        <f>'3 priedo 2 lentele'!H100</f>
        <v>0</v>
      </c>
      <c r="P100" s="156">
        <f>'3 priedo 2 lentele'!I100</f>
        <v>0</v>
      </c>
      <c r="Q100" s="433"/>
      <c r="R100" s="526"/>
      <c r="S100" s="156">
        <f>'3 priedo 2 lentele'!J100</f>
        <v>0</v>
      </c>
      <c r="T100" s="156">
        <f>'3 priedo 2 lentele'!K100</f>
        <v>0</v>
      </c>
      <c r="U100" s="156">
        <f>'3 priedo 2 lentele'!L100</f>
        <v>0</v>
      </c>
      <c r="V100" s="433"/>
      <c r="W100" s="526"/>
      <c r="X100" s="156">
        <f>'3 priedo 2 lentele'!M100</f>
        <v>0</v>
      </c>
      <c r="Y100" s="156">
        <f>'3 priedo 2 lentele'!N100</f>
        <v>0</v>
      </c>
      <c r="Z100" s="156">
        <f>'3 priedo 2 lentele'!O100</f>
        <v>0</v>
      </c>
      <c r="AA100" s="441"/>
      <c r="AB100" s="526"/>
      <c r="AC100" s="156">
        <f>'3 priedo 2 lentele'!P100</f>
        <v>0</v>
      </c>
      <c r="AD100" s="156">
        <f>'3 priedo 2 lentele'!Q100</f>
        <v>0</v>
      </c>
      <c r="AE100" s="156">
        <f>'3 priedo 2 lentele'!R100</f>
        <v>0</v>
      </c>
      <c r="AF100" s="441"/>
      <c r="AG100" s="526"/>
      <c r="AH100" s="156">
        <f>'3 priedo 2 lentele'!S100</f>
        <v>0</v>
      </c>
      <c r="AI100" s="156">
        <f>'3 priedo 2 lentele'!T100</f>
        <v>0</v>
      </c>
      <c r="AJ100" s="156">
        <f>'3 priedo 2 lentele'!U100</f>
        <v>0</v>
      </c>
      <c r="AK100" s="526"/>
      <c r="AL100" s="526"/>
    </row>
    <row r="101" spans="2:38" ht="48" x14ac:dyDescent="0.25">
      <c r="B101" s="250" t="str">
        <f>'3 priedo 1 lentele'!A101</f>
        <v>1.3.1.3</v>
      </c>
      <c r="C101" s="276">
        <f>'3 priedo 1 lentele'!B101</f>
        <v>0</v>
      </c>
      <c r="D101" s="250" t="str">
        <f>'3 priedo 1 lentele'!C101</f>
        <v>Priemonė: Pėsčiųjų ir dviračių takų sistemų įrengimas ir plėtra miestuose</v>
      </c>
      <c r="E101" s="252">
        <f>'3 priedo 1 lentele'!I101</f>
        <v>0</v>
      </c>
      <c r="F101" s="252">
        <f>'3 priedo 1 lentele'!J101</f>
        <v>0</v>
      </c>
      <c r="G101" s="252">
        <f>'3 priedo 1 lentele'!K101</f>
        <v>0</v>
      </c>
      <c r="H101" s="321"/>
      <c r="I101" s="267">
        <f>'3 priedo 2 lentele'!D101</f>
        <v>0</v>
      </c>
      <c r="J101" s="267">
        <f>'3 priedo 2 lentele'!E101</f>
        <v>0</v>
      </c>
      <c r="K101" s="268">
        <f>'3 priedo 2 lentele'!F101</f>
        <v>0</v>
      </c>
      <c r="L101" s="430"/>
      <c r="M101" s="321"/>
      <c r="N101" s="267">
        <f>'3 priedo 2 lentele'!G101</f>
        <v>0</v>
      </c>
      <c r="O101" s="267">
        <f>'3 priedo 2 lentele'!H101</f>
        <v>0</v>
      </c>
      <c r="P101" s="268">
        <f>'3 priedo 2 lentele'!I101</f>
        <v>0</v>
      </c>
      <c r="Q101" s="448"/>
      <c r="R101" s="321"/>
      <c r="S101" s="267">
        <f>'3 priedo 2 lentele'!J101</f>
        <v>0</v>
      </c>
      <c r="T101" s="267">
        <f>'3 priedo 2 lentele'!K101</f>
        <v>0</v>
      </c>
      <c r="U101" s="268">
        <f>'3 priedo 2 lentele'!L101</f>
        <v>0</v>
      </c>
      <c r="V101" s="448"/>
      <c r="W101" s="321"/>
      <c r="X101" s="267">
        <f>'3 priedo 2 lentele'!M101</f>
        <v>0</v>
      </c>
      <c r="Y101" s="267">
        <f>'3 priedo 2 lentele'!N101</f>
        <v>0</v>
      </c>
      <c r="Z101" s="268">
        <f>'3 priedo 2 lentele'!O101</f>
        <v>0</v>
      </c>
      <c r="AA101" s="473"/>
      <c r="AB101" s="321"/>
      <c r="AC101" s="267">
        <f>'3 priedo 2 lentele'!P101</f>
        <v>0</v>
      </c>
      <c r="AD101" s="267">
        <f>'3 priedo 2 lentele'!Q101</f>
        <v>0</v>
      </c>
      <c r="AE101" s="268">
        <f>'3 priedo 2 lentele'!R101</f>
        <v>0</v>
      </c>
      <c r="AF101" s="473"/>
      <c r="AG101" s="321"/>
      <c r="AH101" s="267">
        <f>'3 priedo 2 lentele'!S101</f>
        <v>0</v>
      </c>
      <c r="AI101" s="267">
        <f>'3 priedo 2 lentele'!T101</f>
        <v>0</v>
      </c>
      <c r="AJ101" s="268">
        <f>'3 priedo 2 lentele'!U101</f>
        <v>0</v>
      </c>
      <c r="AK101" s="321"/>
      <c r="AL101" s="321"/>
    </row>
    <row r="102" spans="2:38" ht="108" x14ac:dyDescent="0.25">
      <c r="B102" s="40" t="str">
        <f>'3 priedo 1 lentele'!A102</f>
        <v>1.3.1.3.1</v>
      </c>
      <c r="C102" s="16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14" t="str">
        <f>'3 priedo 1 lentele'!I102</f>
        <v xml:space="preserve">ITI </v>
      </c>
      <c r="F102" s="14">
        <f>'3 priedo 1 lentele'!J102</f>
        <v>0</v>
      </c>
      <c r="G102" s="14">
        <f>'3 priedo 1 lentele'!K102</f>
        <v>0</v>
      </c>
      <c r="H102" s="318" t="s">
        <v>2119</v>
      </c>
      <c r="I102" s="40" t="str">
        <f>'3 priedo 2 lentele'!D102</f>
        <v>P.S.321</v>
      </c>
      <c r="J102" s="147" t="str">
        <f>'3 priedo 2 lentele'!E102</f>
        <v>Įrengtų naujų dviračių ir/ar pėsčiųjų takų ir/ar trasų ilgis (km)</v>
      </c>
      <c r="K102" s="48">
        <f>'3 priedo 2 lentele'!F102</f>
        <v>0.2</v>
      </c>
      <c r="L102" s="434">
        <v>0.2</v>
      </c>
      <c r="M102" s="434">
        <v>0.2</v>
      </c>
      <c r="N102" s="40" t="str">
        <f>'3 priedo 2 lentele'!G102</f>
        <v>P.S.322</v>
      </c>
      <c r="O102" s="147" t="str">
        <f>'3 priedo 2 lentele'!H102</f>
        <v>Rekonstruotų dviračių ir / ar pėsčiųjų takų ir / ar trasų ilgis (km)</v>
      </c>
      <c r="P102" s="48">
        <f>'3 priedo 2 lentele'!I102</f>
        <v>0.48</v>
      </c>
      <c r="Q102" s="435">
        <v>0.48</v>
      </c>
      <c r="R102" s="435">
        <v>0.48</v>
      </c>
      <c r="S102" s="40">
        <f>'3 priedo 2 lentele'!J102</f>
        <v>0</v>
      </c>
      <c r="T102" s="147">
        <f>'3 priedo 2 lentele'!K102</f>
        <v>0</v>
      </c>
      <c r="U102" s="48">
        <f>'3 priedo 2 lentele'!L102</f>
        <v>0</v>
      </c>
      <c r="V102" s="435"/>
      <c r="W102" s="324"/>
      <c r="X102" s="40">
        <f>'3 priedo 2 lentele'!M102</f>
        <v>0</v>
      </c>
      <c r="Y102" s="147">
        <f>'3 priedo 2 lentele'!N102</f>
        <v>0</v>
      </c>
      <c r="Z102" s="48">
        <f>'3 priedo 2 lentele'!O102</f>
        <v>0</v>
      </c>
      <c r="AA102" s="458"/>
      <c r="AB102" s="324"/>
      <c r="AC102" s="40">
        <f>'3 priedo 2 lentele'!P102</f>
        <v>0</v>
      </c>
      <c r="AD102" s="147">
        <f>'3 priedo 2 lentele'!Q102</f>
        <v>0</v>
      </c>
      <c r="AE102" s="48">
        <f>'3 priedo 2 lentele'!R102</f>
        <v>0</v>
      </c>
      <c r="AF102" s="458"/>
      <c r="AG102" s="324"/>
      <c r="AH102" s="40">
        <f>'3 priedo 2 lentele'!S102</f>
        <v>0</v>
      </c>
      <c r="AI102" s="147">
        <f>'3 priedo 2 lentele'!T102</f>
        <v>0</v>
      </c>
      <c r="AJ102" s="48">
        <f>'3 priedo 2 lentele'!U102</f>
        <v>0</v>
      </c>
      <c r="AK102" s="324"/>
      <c r="AL102" s="324"/>
    </row>
    <row r="103" spans="2:38" ht="60" x14ac:dyDescent="0.25">
      <c r="B103" s="40" t="str">
        <f>'3 priedo 1 lentele'!A103</f>
        <v>1.3.1.3.2</v>
      </c>
      <c r="C103" s="160" t="str">
        <f>'3 priedo 1 lentele'!B103</f>
        <v>R025516-190000-0002</v>
      </c>
      <c r="D103" s="37" t="str">
        <f>'3 priedo 1 lentele'!C103</f>
        <v>Pėsčiųjų ir dviračių tako įrengimas aplink Girelės II tvenkinį Kaišiadorių mieste</v>
      </c>
      <c r="E103" s="67" t="str">
        <f>'3 priedo 1 lentele'!I103</f>
        <v xml:space="preserve">ITI </v>
      </c>
      <c r="F103" s="67">
        <f>'3 priedo 1 lentele'!J103</f>
        <v>0</v>
      </c>
      <c r="G103" s="67">
        <f>'3 priedo 1 lentele'!K103</f>
        <v>0</v>
      </c>
      <c r="H103" s="318" t="s">
        <v>2116</v>
      </c>
      <c r="I103" s="9" t="str">
        <f>'3 priedo 2 lentele'!D103</f>
        <v>P.S.322</v>
      </c>
      <c r="J103" s="23" t="str">
        <f>'3 priedo 2 lentele'!E103</f>
        <v>Rekonstruotų dviračių ir / ar pėsčiųjų takų ir / ar trasų ilgis (km)</v>
      </c>
      <c r="K103" s="148">
        <f>'3 priedo 2 lentele'!F103</f>
        <v>1.1100000000000001</v>
      </c>
      <c r="L103" s="433">
        <v>1.1100000000000001</v>
      </c>
      <c r="M103" s="433">
        <v>1.1100000000000001</v>
      </c>
      <c r="N103" s="9">
        <f>'3 priedo 2 lentele'!G103</f>
        <v>0</v>
      </c>
      <c r="O103" s="23">
        <f>'3 priedo 2 lentele'!H103</f>
        <v>0</v>
      </c>
      <c r="P103" s="148">
        <f>'3 priedo 2 lentele'!I103</f>
        <v>0</v>
      </c>
      <c r="Q103" s="435"/>
      <c r="R103" s="322"/>
      <c r="S103" s="9">
        <f>'3 priedo 2 lentele'!J103</f>
        <v>0</v>
      </c>
      <c r="T103" s="23">
        <f>'3 priedo 2 lentele'!K103</f>
        <v>0</v>
      </c>
      <c r="U103" s="148">
        <f>'3 priedo 2 lentele'!L103</f>
        <v>0</v>
      </c>
      <c r="V103" s="435"/>
      <c r="W103" s="322"/>
      <c r="X103" s="9">
        <f>'3 priedo 2 lentele'!M103</f>
        <v>0</v>
      </c>
      <c r="Y103" s="23">
        <f>'3 priedo 2 lentele'!N103</f>
        <v>0</v>
      </c>
      <c r="Z103" s="148">
        <f>'3 priedo 2 lentele'!O103</f>
        <v>0</v>
      </c>
      <c r="AA103" s="458"/>
      <c r="AB103" s="322"/>
      <c r="AC103" s="9">
        <f>'3 priedo 2 lentele'!P103</f>
        <v>0</v>
      </c>
      <c r="AD103" s="23">
        <f>'3 priedo 2 lentele'!Q103</f>
        <v>0</v>
      </c>
      <c r="AE103" s="148">
        <f>'3 priedo 2 lentele'!R103</f>
        <v>0</v>
      </c>
      <c r="AF103" s="458"/>
      <c r="AG103" s="322"/>
      <c r="AH103" s="9">
        <f>'3 priedo 2 lentele'!S103</f>
        <v>0</v>
      </c>
      <c r="AI103" s="23">
        <f>'3 priedo 2 lentele'!T103</f>
        <v>0</v>
      </c>
      <c r="AJ103" s="148">
        <f>'3 priedo 2 lentele'!U103</f>
        <v>0</v>
      </c>
      <c r="AK103" s="322"/>
      <c r="AL103" s="322"/>
    </row>
    <row r="104" spans="2:38" ht="60" x14ac:dyDescent="0.25">
      <c r="B104" s="40" t="str">
        <f>'3 priedo 1 lentele'!A104</f>
        <v>1.3.1.3.3</v>
      </c>
      <c r="C104" s="160" t="str">
        <f>'3 priedo 1 lentele'!B104</f>
        <v>R025514-190000-0004</v>
      </c>
      <c r="D104" s="54" t="str">
        <f>'3 priedo 1 lentele'!C104</f>
        <v>Dviračių takų dešiniuoju Nevėžio upės krantu ties Tilto, Č. Milošo gatvėmis Kėdainių mieste įrengimas</v>
      </c>
      <c r="E104" s="11" t="str">
        <f>'3 priedo 1 lentele'!I104</f>
        <v xml:space="preserve">ITI </v>
      </c>
      <c r="F104" s="11">
        <f>'3 priedo 1 lentele'!J104</f>
        <v>0</v>
      </c>
      <c r="G104" s="11">
        <f>'3 priedo 1 lentele'!K104</f>
        <v>0</v>
      </c>
      <c r="H104" s="316"/>
      <c r="I104" s="40" t="str">
        <f>'3 priedo 2 lentele'!D104</f>
        <v>P.S.323</v>
      </c>
      <c r="J104" s="40" t="str">
        <f>'3 priedo 2 lentele'!E104</f>
        <v>Įgyvendintos darnaus judumo priemonės (vnt.)</v>
      </c>
      <c r="K104" s="148">
        <f>'3 priedo 2 lentele'!F104</f>
        <v>3</v>
      </c>
      <c r="L104" s="433"/>
      <c r="M104" s="316"/>
      <c r="N104" s="40">
        <f>'3 priedo 2 lentele'!G104</f>
        <v>0</v>
      </c>
      <c r="O104" s="40">
        <f>'3 priedo 2 lentele'!H104</f>
        <v>0</v>
      </c>
      <c r="P104" s="148">
        <f>'3 priedo 2 lentele'!I104</f>
        <v>0</v>
      </c>
      <c r="Q104" s="435"/>
      <c r="R104" s="316"/>
      <c r="S104" s="40">
        <f>'3 priedo 2 lentele'!J104</f>
        <v>0</v>
      </c>
      <c r="T104" s="40">
        <f>'3 priedo 2 lentele'!K104</f>
        <v>0</v>
      </c>
      <c r="U104" s="148">
        <f>'3 priedo 2 lentele'!L104</f>
        <v>0</v>
      </c>
      <c r="V104" s="435"/>
      <c r="W104" s="316"/>
      <c r="X104" s="40">
        <f>'3 priedo 2 lentele'!M104</f>
        <v>0</v>
      </c>
      <c r="Y104" s="40">
        <f>'3 priedo 2 lentele'!N104</f>
        <v>0</v>
      </c>
      <c r="Z104" s="148">
        <f>'3 priedo 2 lentele'!O104</f>
        <v>0</v>
      </c>
      <c r="AA104" s="458"/>
      <c r="AB104" s="316"/>
      <c r="AC104" s="40">
        <f>'3 priedo 2 lentele'!P104</f>
        <v>0</v>
      </c>
      <c r="AD104" s="40">
        <f>'3 priedo 2 lentele'!Q104</f>
        <v>0</v>
      </c>
      <c r="AE104" s="148">
        <f>'3 priedo 2 lentele'!R104</f>
        <v>0</v>
      </c>
      <c r="AF104" s="458"/>
      <c r="AG104" s="316"/>
      <c r="AH104" s="40">
        <f>'3 priedo 2 lentele'!S104</f>
        <v>0</v>
      </c>
      <c r="AI104" s="40">
        <f>'3 priedo 2 lentele'!T104</f>
        <v>0</v>
      </c>
      <c r="AJ104" s="148">
        <f>'3 priedo 2 lentele'!U104</f>
        <v>0</v>
      </c>
      <c r="AK104" s="316"/>
      <c r="AL104" s="316"/>
    </row>
    <row r="105" spans="2:38" ht="60" x14ac:dyDescent="0.25">
      <c r="B105" s="40" t="str">
        <f>'3 priedo 1 lentele'!A105</f>
        <v>1.3.1.3.4</v>
      </c>
      <c r="C105" s="160" t="str">
        <f>'3 priedo 1 lentele'!B105</f>
        <v>R025516-190000-0003</v>
      </c>
      <c r="D105" s="37" t="str">
        <f>'3 priedo 1 lentele'!C105</f>
        <v>Dviračių ir pėsčiųjų takų įrengimas Kęstučio ir Paupio gatvėse Prienų mieste</v>
      </c>
      <c r="E105" s="14" t="str">
        <f>'3 priedo 1 lentele'!I105</f>
        <v xml:space="preserve">ITI </v>
      </c>
      <c r="F105" s="14">
        <f>'3 priedo 1 lentele'!J105</f>
        <v>0</v>
      </c>
      <c r="G105" s="14">
        <f>'3 priedo 1 lentele'!K105</f>
        <v>0</v>
      </c>
      <c r="H105" s="318" t="s">
        <v>2118</v>
      </c>
      <c r="I105" s="41" t="str">
        <f>'3 priedo 2 lentele'!D105</f>
        <v>P.S.321</v>
      </c>
      <c r="J105" s="147" t="str">
        <f>'3 priedo 2 lentele'!E105</f>
        <v>Įrengtų naujų dviračių ir/ar pėsčiųjų takų ir/ar trasų ilgis (km)</v>
      </c>
      <c r="K105" s="148">
        <f>'3 priedo 2 lentele'!F105</f>
        <v>1.1000000000000001</v>
      </c>
      <c r="L105" s="148">
        <v>1.1000000000000001</v>
      </c>
      <c r="M105" s="324"/>
      <c r="N105" s="41">
        <f>'3 priedo 2 lentele'!G105</f>
        <v>0</v>
      </c>
      <c r="O105" s="147">
        <f>'3 priedo 2 lentele'!H105</f>
        <v>0</v>
      </c>
      <c r="P105" s="148">
        <f>'3 priedo 2 lentele'!I105</f>
        <v>0</v>
      </c>
      <c r="Q105" s="435"/>
      <c r="R105" s="324"/>
      <c r="S105" s="41">
        <f>'3 priedo 2 lentele'!J105</f>
        <v>0</v>
      </c>
      <c r="T105" s="147">
        <f>'3 priedo 2 lentele'!K105</f>
        <v>0</v>
      </c>
      <c r="U105" s="148">
        <f>'3 priedo 2 lentele'!L105</f>
        <v>0</v>
      </c>
      <c r="V105" s="435"/>
      <c r="W105" s="324"/>
      <c r="X105" s="41">
        <f>'3 priedo 2 lentele'!M105</f>
        <v>0</v>
      </c>
      <c r="Y105" s="147">
        <f>'3 priedo 2 lentele'!N105</f>
        <v>0</v>
      </c>
      <c r="Z105" s="148">
        <f>'3 priedo 2 lentele'!O105</f>
        <v>0</v>
      </c>
      <c r="AA105" s="458"/>
      <c r="AB105" s="324"/>
      <c r="AC105" s="41">
        <f>'3 priedo 2 lentele'!P105</f>
        <v>0</v>
      </c>
      <c r="AD105" s="147">
        <f>'3 priedo 2 lentele'!Q105</f>
        <v>0</v>
      </c>
      <c r="AE105" s="148">
        <f>'3 priedo 2 lentele'!R105</f>
        <v>0</v>
      </c>
      <c r="AF105" s="458"/>
      <c r="AG105" s="324"/>
      <c r="AH105" s="41">
        <f>'3 priedo 2 lentele'!S105</f>
        <v>0</v>
      </c>
      <c r="AI105" s="147">
        <f>'3 priedo 2 lentele'!T105</f>
        <v>0</v>
      </c>
      <c r="AJ105" s="148">
        <f>'3 priedo 2 lentele'!U105</f>
        <v>0</v>
      </c>
      <c r="AK105" s="324"/>
      <c r="AL105" s="324"/>
    </row>
    <row r="106" spans="2:38" ht="60" x14ac:dyDescent="0.25">
      <c r="B106" s="37" t="str">
        <f>'3 priedo 1 lentele'!A106</f>
        <v>1.3.1.3.5</v>
      </c>
      <c r="C106" s="160" t="str">
        <f>'3 priedo 1 lentele'!B106</f>
        <v>R025516-500000-0004</v>
      </c>
      <c r="D106" s="28" t="str">
        <f>'3 priedo 1 lentele'!C106</f>
        <v>Dviračių - pėsčiųjų tako nuo Sodų iki Liepų g. rekonstravimas Garliavos mieste</v>
      </c>
      <c r="E106" s="10">
        <f>'3 priedo 1 lentele'!I106</f>
        <v>0</v>
      </c>
      <c r="F106" s="10">
        <f>'3 priedo 1 lentele'!J106</f>
        <v>0</v>
      </c>
      <c r="G106" s="10">
        <f>'3 priedo 1 lentele'!K106</f>
        <v>0</v>
      </c>
      <c r="H106" s="318" t="s">
        <v>2120</v>
      </c>
      <c r="I106" s="9" t="str">
        <f>'3 priedo 2 lentele'!D106</f>
        <v>P.S.322</v>
      </c>
      <c r="J106" s="23" t="str">
        <f>'3 priedo 2 lentele'!E106</f>
        <v>Rekonstruotų dviračių ir / ar pėsčiųjų takų ir / ar trasų ilgis (km)</v>
      </c>
      <c r="K106" s="48">
        <f>'3 priedo 2 lentele'!F106</f>
        <v>0.79</v>
      </c>
      <c r="L106" s="48">
        <v>0.79</v>
      </c>
      <c r="M106" s="48">
        <v>0.79</v>
      </c>
      <c r="N106" s="9">
        <f>'3 priedo 2 lentele'!G106</f>
        <v>0</v>
      </c>
      <c r="O106" s="23">
        <f>'3 priedo 2 lentele'!H106</f>
        <v>0</v>
      </c>
      <c r="P106" s="48">
        <f>'3 priedo 2 lentele'!I106</f>
        <v>0</v>
      </c>
      <c r="Q106" s="435"/>
      <c r="R106" s="332"/>
      <c r="S106" s="9">
        <f>'3 priedo 2 lentele'!J106</f>
        <v>0</v>
      </c>
      <c r="T106" s="23">
        <f>'3 priedo 2 lentele'!K106</f>
        <v>0</v>
      </c>
      <c r="U106" s="48">
        <f>'3 priedo 2 lentele'!L106</f>
        <v>0</v>
      </c>
      <c r="V106" s="435"/>
      <c r="W106" s="332"/>
      <c r="X106" s="9">
        <f>'3 priedo 2 lentele'!M106</f>
        <v>0</v>
      </c>
      <c r="Y106" s="23">
        <f>'3 priedo 2 lentele'!N106</f>
        <v>0</v>
      </c>
      <c r="Z106" s="48">
        <f>'3 priedo 2 lentele'!O106</f>
        <v>0</v>
      </c>
      <c r="AA106" s="458"/>
      <c r="AB106" s="332"/>
      <c r="AC106" s="9">
        <f>'3 priedo 2 lentele'!P106</f>
        <v>0</v>
      </c>
      <c r="AD106" s="23">
        <f>'3 priedo 2 lentele'!Q106</f>
        <v>0</v>
      </c>
      <c r="AE106" s="48">
        <f>'3 priedo 2 lentele'!R106</f>
        <v>0</v>
      </c>
      <c r="AF106" s="458"/>
      <c r="AG106" s="332"/>
      <c r="AH106" s="9">
        <f>'3 priedo 2 lentele'!S106</f>
        <v>0</v>
      </c>
      <c r="AI106" s="23">
        <f>'3 priedo 2 lentele'!T106</f>
        <v>0</v>
      </c>
      <c r="AJ106" s="48">
        <f>'3 priedo 2 lentele'!U106</f>
        <v>0</v>
      </c>
      <c r="AK106" s="332"/>
      <c r="AL106" s="332"/>
    </row>
    <row r="107" spans="2:38" ht="60" x14ac:dyDescent="0.25">
      <c r="B107" s="40" t="str">
        <f>'3 priedo 1 lentele'!A107</f>
        <v>1.3.1.3.6</v>
      </c>
      <c r="C107" s="160" t="str">
        <f>'3 priedo 1 lentele'!B107</f>
        <v>R025516-190000-0005</v>
      </c>
      <c r="D107" s="28" t="str">
        <f>'3 priedo 1 lentele'!C107</f>
        <v>Pėsčiųjų ir dviračių takų statyba Raseinių m. Žvyryno g., Stonų g., Žibuoklių g., Vaižganto g. ir Maironio g. dalyse</v>
      </c>
      <c r="E107" s="10" t="str">
        <f>'3 priedo 1 lentele'!I107</f>
        <v>ITI</v>
      </c>
      <c r="F107" s="10">
        <f>'3 priedo 1 lentele'!J107</f>
        <v>0</v>
      </c>
      <c r="G107" s="10">
        <f>'3 priedo 1 lentele'!K107</f>
        <v>0</v>
      </c>
      <c r="H107" s="318" t="s">
        <v>2292</v>
      </c>
      <c r="I107" s="147" t="str">
        <f>'3 priedo 2 lentele'!D107</f>
        <v>P.S.321</v>
      </c>
      <c r="J107" s="147" t="str">
        <f>'3 priedo 2 lentele'!E107</f>
        <v>Įrengtų naujų dviračių ir/ar pėsčiųjų takų ir/ar trasų ilgis (km)</v>
      </c>
      <c r="K107" s="148">
        <f>'3 priedo 2 lentele'!F107</f>
        <v>2.87</v>
      </c>
      <c r="L107" s="433"/>
      <c r="M107" s="318"/>
      <c r="N107" s="147">
        <f>'3 priedo 2 lentele'!G107</f>
        <v>0</v>
      </c>
      <c r="O107" s="147">
        <f>'3 priedo 2 lentele'!H107</f>
        <v>0</v>
      </c>
      <c r="P107" s="148">
        <f>'3 priedo 2 lentele'!I107</f>
        <v>0</v>
      </c>
      <c r="Q107" s="435"/>
      <c r="R107" s="318"/>
      <c r="S107" s="147">
        <f>'3 priedo 2 lentele'!J107</f>
        <v>0</v>
      </c>
      <c r="T107" s="147">
        <f>'3 priedo 2 lentele'!K107</f>
        <v>0</v>
      </c>
      <c r="U107" s="148">
        <f>'3 priedo 2 lentele'!L107</f>
        <v>0</v>
      </c>
      <c r="V107" s="435"/>
      <c r="W107" s="318"/>
      <c r="X107" s="147">
        <f>'3 priedo 2 lentele'!M107</f>
        <v>0</v>
      </c>
      <c r="Y107" s="147">
        <f>'3 priedo 2 lentele'!N107</f>
        <v>0</v>
      </c>
      <c r="Z107" s="148">
        <f>'3 priedo 2 lentele'!O107</f>
        <v>0</v>
      </c>
      <c r="AA107" s="458"/>
      <c r="AB107" s="318"/>
      <c r="AC107" s="147">
        <f>'3 priedo 2 lentele'!P107</f>
        <v>0</v>
      </c>
      <c r="AD107" s="147">
        <f>'3 priedo 2 lentele'!Q107</f>
        <v>0</v>
      </c>
      <c r="AE107" s="148">
        <f>'3 priedo 2 lentele'!R107</f>
        <v>0</v>
      </c>
      <c r="AF107" s="458"/>
      <c r="AG107" s="318"/>
      <c r="AH107" s="147">
        <f>'3 priedo 2 lentele'!S107</f>
        <v>0</v>
      </c>
      <c r="AI107" s="147">
        <f>'3 priedo 2 lentele'!T107</f>
        <v>0</v>
      </c>
      <c r="AJ107" s="148">
        <f>'3 priedo 2 lentele'!U107</f>
        <v>0</v>
      </c>
      <c r="AK107" s="318"/>
      <c r="AL107" s="318"/>
    </row>
    <row r="108" spans="2:38" ht="60" x14ac:dyDescent="0.25">
      <c r="B108" s="37" t="str">
        <f>'3 priedo 1 lentele'!A108</f>
        <v>1.3.1.3.7</v>
      </c>
      <c r="C108" s="160" t="str">
        <f>'3 priedo 1 lentele'!B108</f>
        <v>R025516-190000-0006</v>
      </c>
      <c r="D108" s="23" t="str">
        <f>'3 priedo 1 lentele'!C108</f>
        <v>Pėsčiųjų ir dviračių takas Veiverių g. nuo Vytauto Didžiojo tilto iki Kauno miesto ribos</v>
      </c>
      <c r="E108" s="10" t="str">
        <f>'3 priedo 1 lentele'!I108</f>
        <v xml:space="preserve">ITI </v>
      </c>
      <c r="F108" s="10">
        <f>'3 priedo 1 lentele'!J108</f>
        <v>0</v>
      </c>
      <c r="G108" s="10">
        <f>'3 priedo 1 lentele'!K108</f>
        <v>0</v>
      </c>
      <c r="H108" s="318" t="s">
        <v>2115</v>
      </c>
      <c r="I108" s="25" t="str">
        <f>'3 priedo 2 lentele'!D108</f>
        <v>P.S.321</v>
      </c>
      <c r="J108" s="147" t="str">
        <f>'3 priedo 2 lentele'!E108</f>
        <v>Įrengtų naujų dviračių ir/ar pėsčiųjų takų ir/ar trasų ilgis (km)</v>
      </c>
      <c r="K108" s="148">
        <f>'3 priedo 2 lentele'!F108</f>
        <v>4.25</v>
      </c>
      <c r="L108" s="433">
        <v>4.26</v>
      </c>
      <c r="M108" s="433">
        <v>4.26</v>
      </c>
      <c r="N108" s="25">
        <f>'3 priedo 2 lentele'!G108</f>
        <v>0</v>
      </c>
      <c r="O108" s="147">
        <f>'3 priedo 2 lentele'!H108</f>
        <v>0</v>
      </c>
      <c r="P108" s="148">
        <f>'3 priedo 2 lentele'!I108</f>
        <v>0</v>
      </c>
      <c r="Q108" s="435"/>
      <c r="R108" s="318"/>
      <c r="S108" s="25">
        <f>'3 priedo 2 lentele'!J108</f>
        <v>0</v>
      </c>
      <c r="T108" s="147">
        <f>'3 priedo 2 lentele'!K108</f>
        <v>0</v>
      </c>
      <c r="U108" s="148">
        <f>'3 priedo 2 lentele'!L108</f>
        <v>0</v>
      </c>
      <c r="V108" s="435"/>
      <c r="W108" s="318"/>
      <c r="X108" s="25">
        <f>'3 priedo 2 lentele'!M108</f>
        <v>0</v>
      </c>
      <c r="Y108" s="147">
        <f>'3 priedo 2 lentele'!N108</f>
        <v>0</v>
      </c>
      <c r="Z108" s="148">
        <f>'3 priedo 2 lentele'!O108</f>
        <v>0</v>
      </c>
      <c r="AA108" s="458"/>
      <c r="AB108" s="318"/>
      <c r="AC108" s="25">
        <f>'3 priedo 2 lentele'!P108</f>
        <v>0</v>
      </c>
      <c r="AD108" s="147">
        <f>'3 priedo 2 lentele'!Q108</f>
        <v>0</v>
      </c>
      <c r="AE108" s="148">
        <f>'3 priedo 2 lentele'!R108</f>
        <v>0</v>
      </c>
      <c r="AF108" s="458"/>
      <c r="AG108" s="318"/>
      <c r="AH108" s="25">
        <f>'3 priedo 2 lentele'!S108</f>
        <v>0</v>
      </c>
      <c r="AI108" s="147">
        <f>'3 priedo 2 lentele'!T108</f>
        <v>0</v>
      </c>
      <c r="AJ108" s="148">
        <f>'3 priedo 2 lentele'!U108</f>
        <v>0</v>
      </c>
      <c r="AK108" s="318"/>
      <c r="AL108" s="318"/>
    </row>
    <row r="109" spans="2:38" ht="60" x14ac:dyDescent="0.25">
      <c r="B109" s="37" t="str">
        <f>'3 priedo 1 lentele'!A109</f>
        <v>1.3.1.3.8</v>
      </c>
      <c r="C109" s="160" t="str">
        <f>'3 priedo 1 lentele'!B109</f>
        <v>R025516-190000-0007</v>
      </c>
      <c r="D109" s="23" t="str">
        <f>'3 priedo 1 lentele'!C109</f>
        <v xml:space="preserve">Dviračių ir pėsčiųjų tako Savanorių prospekte įrengimas </v>
      </c>
      <c r="E109" s="10" t="str">
        <f>'3 priedo 1 lentele'!I109</f>
        <v xml:space="preserve">ITI </v>
      </c>
      <c r="F109" s="10">
        <f>'3 priedo 1 lentele'!J109</f>
        <v>0</v>
      </c>
      <c r="G109" s="10">
        <f>'3 priedo 1 lentele'!K109</f>
        <v>0</v>
      </c>
      <c r="H109" s="318" t="s">
        <v>2117</v>
      </c>
      <c r="I109" s="25" t="str">
        <f>'3 priedo 2 lentele'!D109</f>
        <v>P.S.321</v>
      </c>
      <c r="J109" s="147" t="str">
        <f>'3 priedo 2 lentele'!E109</f>
        <v>Įrengtų naujų dviračių ir/ar pėsčiųjų takų ir/ar trasų ilgis (km)</v>
      </c>
      <c r="K109" s="148">
        <f>'3 priedo 2 lentele'!F109</f>
        <v>6</v>
      </c>
      <c r="L109" s="433">
        <v>6.14</v>
      </c>
      <c r="M109" s="318">
        <v>6.06</v>
      </c>
      <c r="N109" s="25">
        <f>'3 priedo 2 lentele'!G109</f>
        <v>0</v>
      </c>
      <c r="O109" s="147">
        <f>'3 priedo 2 lentele'!H109</f>
        <v>0</v>
      </c>
      <c r="P109" s="148">
        <f>'3 priedo 2 lentele'!I109</f>
        <v>0</v>
      </c>
      <c r="Q109" s="435"/>
      <c r="R109" s="318"/>
      <c r="S109" s="25">
        <f>'3 priedo 2 lentele'!J109</f>
        <v>0</v>
      </c>
      <c r="T109" s="147">
        <f>'3 priedo 2 lentele'!K109</f>
        <v>0</v>
      </c>
      <c r="U109" s="148">
        <f>'3 priedo 2 lentele'!L109</f>
        <v>0</v>
      </c>
      <c r="V109" s="435"/>
      <c r="W109" s="318"/>
      <c r="X109" s="25">
        <f>'3 priedo 2 lentele'!M109</f>
        <v>0</v>
      </c>
      <c r="Y109" s="147">
        <f>'3 priedo 2 lentele'!N109</f>
        <v>0</v>
      </c>
      <c r="Z109" s="148">
        <f>'3 priedo 2 lentele'!O109</f>
        <v>0</v>
      </c>
      <c r="AA109" s="458"/>
      <c r="AB109" s="318"/>
      <c r="AC109" s="25">
        <f>'3 priedo 2 lentele'!P109</f>
        <v>0</v>
      </c>
      <c r="AD109" s="147">
        <f>'3 priedo 2 lentele'!Q109</f>
        <v>0</v>
      </c>
      <c r="AE109" s="148">
        <f>'3 priedo 2 lentele'!R109</f>
        <v>0</v>
      </c>
      <c r="AF109" s="458"/>
      <c r="AG109" s="318"/>
      <c r="AH109" s="25">
        <f>'3 priedo 2 lentele'!S109</f>
        <v>0</v>
      </c>
      <c r="AI109" s="147">
        <f>'3 priedo 2 lentele'!T109</f>
        <v>0</v>
      </c>
      <c r="AJ109" s="148">
        <f>'3 priedo 2 lentele'!U109</f>
        <v>0</v>
      </c>
      <c r="AK109" s="318"/>
      <c r="AL109" s="318"/>
    </row>
    <row r="110" spans="2:38" ht="60" x14ac:dyDescent="0.25">
      <c r="B110" s="37" t="str">
        <f>'3 priedo 1 lentele'!A110</f>
        <v>1.3.1.3.9</v>
      </c>
      <c r="C110" s="160" t="str">
        <f>'3 priedo 1 lentele'!B110</f>
        <v>R025516-190000-0008</v>
      </c>
      <c r="D110" s="23" t="str">
        <f>'3 priedo 1 lentele'!C110</f>
        <v>Pėsčiųjų ir dviračių takų plėtra Birštono mieste</v>
      </c>
      <c r="E110" s="10">
        <f>'3 priedo 1 lentele'!I110</f>
        <v>0</v>
      </c>
      <c r="F110" s="10">
        <f>'3 priedo 1 lentele'!J110</f>
        <v>0</v>
      </c>
      <c r="G110" s="10">
        <f>'3 priedo 1 lentele'!K110</f>
        <v>0</v>
      </c>
      <c r="H110" s="318" t="s">
        <v>2121</v>
      </c>
      <c r="I110" s="147" t="str">
        <f>'3 priedo 2 lentele'!D110</f>
        <v>P.S.321</v>
      </c>
      <c r="J110" s="147" t="str">
        <f>'3 priedo 2 lentele'!E110</f>
        <v>Įrengtų naujų dviračių ir/ar pėsčiųjų takų ir/ar trasų ilgis (km)</v>
      </c>
      <c r="K110" s="148">
        <f>'3 priedo 2 lentele'!F110</f>
        <v>0.51</v>
      </c>
      <c r="L110" s="148">
        <v>0.51</v>
      </c>
      <c r="M110" s="318"/>
      <c r="N110" s="147">
        <f>'3 priedo 2 lentele'!G110</f>
        <v>0</v>
      </c>
      <c r="O110" s="147">
        <f>'3 priedo 2 lentele'!H110</f>
        <v>0</v>
      </c>
      <c r="P110" s="148">
        <f>'3 priedo 2 lentele'!I110</f>
        <v>0</v>
      </c>
      <c r="Q110" s="435"/>
      <c r="R110" s="318"/>
      <c r="S110" s="147">
        <f>'3 priedo 2 lentele'!J110</f>
        <v>0</v>
      </c>
      <c r="T110" s="147">
        <f>'3 priedo 2 lentele'!K110</f>
        <v>0</v>
      </c>
      <c r="U110" s="148">
        <f>'3 priedo 2 lentele'!L110</f>
        <v>0</v>
      </c>
      <c r="V110" s="435"/>
      <c r="W110" s="318"/>
      <c r="X110" s="147">
        <f>'3 priedo 2 lentele'!M110</f>
        <v>0</v>
      </c>
      <c r="Y110" s="147">
        <f>'3 priedo 2 lentele'!N110</f>
        <v>0</v>
      </c>
      <c r="Z110" s="148">
        <f>'3 priedo 2 lentele'!O110</f>
        <v>0</v>
      </c>
      <c r="AA110" s="458"/>
      <c r="AB110" s="318"/>
      <c r="AC110" s="147">
        <f>'3 priedo 2 lentele'!P110</f>
        <v>0</v>
      </c>
      <c r="AD110" s="147">
        <f>'3 priedo 2 lentele'!Q110</f>
        <v>0</v>
      </c>
      <c r="AE110" s="148">
        <f>'3 priedo 2 lentele'!R110</f>
        <v>0</v>
      </c>
      <c r="AF110" s="458"/>
      <c r="AG110" s="318"/>
      <c r="AH110" s="147">
        <f>'3 priedo 2 lentele'!S110</f>
        <v>0</v>
      </c>
      <c r="AI110" s="147">
        <f>'3 priedo 2 lentele'!T110</f>
        <v>0</v>
      </c>
      <c r="AJ110" s="148">
        <f>'3 priedo 2 lentele'!U110</f>
        <v>0</v>
      </c>
      <c r="AK110" s="318"/>
      <c r="AL110" s="318"/>
    </row>
    <row r="111" spans="2:38" ht="60" x14ac:dyDescent="0.25">
      <c r="B111" s="37" t="str">
        <f>'3 priedo 1 lentele'!A111</f>
        <v>1.3.1.3.10</v>
      </c>
      <c r="C111" s="160" t="str">
        <f>'3 priedo 1 lentele'!B111</f>
        <v>R025516-190000-0009</v>
      </c>
      <c r="D111" s="23" t="str">
        <f>'3 priedo 1 lentele'!C111</f>
        <v>Pėsčiųjų ir dviračių tako įrengimas Paukštininkų g. Kaišiadorių mieste</v>
      </c>
      <c r="E111" s="10" t="str">
        <f>'3 priedo 1 lentele'!I111</f>
        <v>ITI</v>
      </c>
      <c r="F111" s="10">
        <f>'3 priedo 1 lentele'!J111</f>
        <v>0</v>
      </c>
      <c r="G111" s="10">
        <f>'3 priedo 1 lentele'!K111</f>
        <v>0</v>
      </c>
      <c r="H111" s="318"/>
      <c r="I111" s="25" t="str">
        <f>'3 priedo 2 lentele'!D111</f>
        <v>P.S.321</v>
      </c>
      <c r="J111" s="147" t="str">
        <f>'3 priedo 2 lentele'!E111</f>
        <v>Įrengtų naujų dviračių ir/ar pėsčiųjų takų ir/ar trasų ilgis (km)</v>
      </c>
      <c r="K111" s="148">
        <f>'3 priedo 2 lentele'!F111</f>
        <v>0.4</v>
      </c>
      <c r="L111" s="433"/>
      <c r="M111" s="318"/>
      <c r="N111" s="25">
        <f>'3 priedo 2 lentele'!G111</f>
        <v>0</v>
      </c>
      <c r="O111" s="147">
        <f>'3 priedo 2 lentele'!H111</f>
        <v>0</v>
      </c>
      <c r="P111" s="148">
        <f>'3 priedo 2 lentele'!I111</f>
        <v>0</v>
      </c>
      <c r="Q111" s="435"/>
      <c r="R111" s="318"/>
      <c r="S111" s="25">
        <f>'3 priedo 2 lentele'!J111</f>
        <v>0</v>
      </c>
      <c r="T111" s="147">
        <f>'3 priedo 2 lentele'!K111</f>
        <v>0</v>
      </c>
      <c r="U111" s="148">
        <f>'3 priedo 2 lentele'!L111</f>
        <v>0</v>
      </c>
      <c r="V111" s="435"/>
      <c r="W111" s="318"/>
      <c r="X111" s="25">
        <f>'3 priedo 2 lentele'!M111</f>
        <v>0</v>
      </c>
      <c r="Y111" s="147">
        <f>'3 priedo 2 lentele'!N111</f>
        <v>0</v>
      </c>
      <c r="Z111" s="148">
        <f>'3 priedo 2 lentele'!O111</f>
        <v>0</v>
      </c>
      <c r="AA111" s="458"/>
      <c r="AB111" s="318"/>
      <c r="AC111" s="25">
        <f>'3 priedo 2 lentele'!P111</f>
        <v>0</v>
      </c>
      <c r="AD111" s="147">
        <f>'3 priedo 2 lentele'!Q111</f>
        <v>0</v>
      </c>
      <c r="AE111" s="148">
        <f>'3 priedo 2 lentele'!R111</f>
        <v>0</v>
      </c>
      <c r="AF111" s="458"/>
      <c r="AG111" s="318"/>
      <c r="AH111" s="25">
        <f>'3 priedo 2 lentele'!S111</f>
        <v>0</v>
      </c>
      <c r="AI111" s="147">
        <f>'3 priedo 2 lentele'!T111</f>
        <v>0</v>
      </c>
      <c r="AJ111" s="148">
        <f>'3 priedo 2 lentele'!U111</f>
        <v>0</v>
      </c>
      <c r="AK111" s="318"/>
      <c r="AL111" s="318"/>
    </row>
    <row r="112" spans="2:38" ht="60" x14ac:dyDescent="0.25">
      <c r="B112" s="37" t="str">
        <f>'3 priedo 1 lentele'!A112</f>
        <v>1.3.1.3.11</v>
      </c>
      <c r="C112" s="160" t="str">
        <f>'3 priedo 1 lentele'!B112</f>
        <v>R025516-190000-0011</v>
      </c>
      <c r="D112" s="23" t="str">
        <f>'3 priedo 1 lentele'!C112</f>
        <v>Pėsčiųjų ir dviračių takų tiesimas Pramonės g. Kėdainių mieste</v>
      </c>
      <c r="E112" s="10">
        <f>'3 priedo 1 lentele'!I112</f>
        <v>0</v>
      </c>
      <c r="F112" s="10">
        <f>'3 priedo 1 lentele'!J112</f>
        <v>0</v>
      </c>
      <c r="G112" s="10">
        <f>'3 priedo 1 lentele'!K112</f>
        <v>0</v>
      </c>
      <c r="H112" s="318" t="s">
        <v>2122</v>
      </c>
      <c r="I112" s="25" t="str">
        <f>'3 priedo 2 lentele'!D112</f>
        <v>P.S.321</v>
      </c>
      <c r="J112" s="147" t="str">
        <f>'3 priedo 2 lentele'!E112</f>
        <v>Įrengtų naujų dviračių ir/ar pėsčiųjų takų ir/ar trasų ilgis (km)</v>
      </c>
      <c r="K112" s="148">
        <f>'3 priedo 2 lentele'!F112</f>
        <v>1.8720000000000001</v>
      </c>
      <c r="L112" s="433">
        <v>1.87</v>
      </c>
      <c r="M112" s="318"/>
      <c r="N112" s="25">
        <f>'3 priedo 2 lentele'!G112</f>
        <v>0</v>
      </c>
      <c r="O112" s="147">
        <f>'3 priedo 2 lentele'!H112</f>
        <v>0</v>
      </c>
      <c r="P112" s="148">
        <f>'3 priedo 2 lentele'!I112</f>
        <v>0</v>
      </c>
      <c r="Q112" s="435"/>
      <c r="R112" s="318"/>
      <c r="S112" s="25">
        <f>'3 priedo 2 lentele'!J112</f>
        <v>0</v>
      </c>
      <c r="T112" s="147">
        <f>'3 priedo 2 lentele'!K112</f>
        <v>0</v>
      </c>
      <c r="U112" s="148">
        <f>'3 priedo 2 lentele'!L112</f>
        <v>0</v>
      </c>
      <c r="V112" s="435"/>
      <c r="W112" s="318"/>
      <c r="X112" s="25">
        <f>'3 priedo 2 lentele'!M112</f>
        <v>0</v>
      </c>
      <c r="Y112" s="147">
        <f>'3 priedo 2 lentele'!N112</f>
        <v>0</v>
      </c>
      <c r="Z112" s="148">
        <f>'3 priedo 2 lentele'!O112</f>
        <v>0</v>
      </c>
      <c r="AA112" s="458"/>
      <c r="AB112" s="318"/>
      <c r="AC112" s="25">
        <f>'3 priedo 2 lentele'!P112</f>
        <v>0</v>
      </c>
      <c r="AD112" s="147">
        <f>'3 priedo 2 lentele'!Q112</f>
        <v>0</v>
      </c>
      <c r="AE112" s="148">
        <f>'3 priedo 2 lentele'!R112</f>
        <v>0</v>
      </c>
      <c r="AF112" s="458"/>
      <c r="AG112" s="318"/>
      <c r="AH112" s="25">
        <f>'3 priedo 2 lentele'!S112</f>
        <v>0</v>
      </c>
      <c r="AI112" s="147">
        <f>'3 priedo 2 lentele'!T112</f>
        <v>0</v>
      </c>
      <c r="AJ112" s="148">
        <f>'3 priedo 2 lentele'!U112</f>
        <v>0</v>
      </c>
      <c r="AK112" s="318"/>
      <c r="AL112" s="318"/>
    </row>
    <row r="113" spans="2:38" ht="60" x14ac:dyDescent="0.25">
      <c r="B113" s="37" t="str">
        <f>'3 priedo 1 lentele'!A113</f>
        <v>1.3.1.3.12</v>
      </c>
      <c r="C113" s="272" t="str">
        <f>'3 priedo 1 lentele'!B113</f>
        <v>R025516-190000-0020</v>
      </c>
      <c r="D113" s="23" t="str">
        <f>'3 priedo 1 lentele'!C113</f>
        <v>Dviračių-pėsčiųjų tako įrengimas Marmos g. Vilkijos mieste</v>
      </c>
      <c r="E113" s="10">
        <f>'3 priedo 1 lentele'!I113</f>
        <v>0</v>
      </c>
      <c r="F113" s="10">
        <f>'3 priedo 1 lentele'!J113</f>
        <v>0</v>
      </c>
      <c r="G113" s="10">
        <f>'3 priedo 1 lentele'!K113</f>
        <v>0</v>
      </c>
      <c r="H113" s="318"/>
      <c r="I113" s="25" t="str">
        <f>'3 priedo 2 lentele'!D113</f>
        <v>P.S.321</v>
      </c>
      <c r="J113" s="147" t="str">
        <f>'3 priedo 2 lentele'!E113</f>
        <v>Įrengtų naujų dviračių ir/ar pėsčiųjų takų ir/ar trasų ilgis (km)</v>
      </c>
      <c r="K113" s="148">
        <f>'3 priedo 2 lentele'!F113</f>
        <v>0.3</v>
      </c>
      <c r="L113" s="148"/>
      <c r="M113" s="318"/>
      <c r="N113" s="25">
        <f>'3 priedo 2 lentele'!G113</f>
        <v>0</v>
      </c>
      <c r="O113" s="147">
        <f>'3 priedo 2 lentele'!H113</f>
        <v>0</v>
      </c>
      <c r="P113" s="148">
        <f>'3 priedo 2 lentele'!I113</f>
        <v>0</v>
      </c>
      <c r="Q113" s="24"/>
      <c r="R113" s="318"/>
      <c r="S113" s="25">
        <f>'3 priedo 2 lentele'!J113</f>
        <v>0</v>
      </c>
      <c r="T113" s="147">
        <f>'3 priedo 2 lentele'!K113</f>
        <v>0</v>
      </c>
      <c r="U113" s="148">
        <f>'3 priedo 2 lentele'!L113</f>
        <v>0</v>
      </c>
      <c r="V113" s="24"/>
      <c r="W113" s="318"/>
      <c r="X113" s="25">
        <f>'3 priedo 2 lentele'!M113</f>
        <v>0</v>
      </c>
      <c r="Y113" s="147">
        <f>'3 priedo 2 lentele'!N113</f>
        <v>0</v>
      </c>
      <c r="Z113" s="148">
        <f>'3 priedo 2 lentele'!O113</f>
        <v>0</v>
      </c>
      <c r="AA113" s="25"/>
      <c r="AB113" s="318"/>
      <c r="AC113" s="25">
        <f>'3 priedo 2 lentele'!P113</f>
        <v>0</v>
      </c>
      <c r="AD113" s="147">
        <f>'3 priedo 2 lentele'!Q113</f>
        <v>0</v>
      </c>
      <c r="AE113" s="148">
        <f>'3 priedo 2 lentele'!R113</f>
        <v>0</v>
      </c>
      <c r="AF113" s="25"/>
      <c r="AG113" s="318"/>
      <c r="AH113" s="25">
        <f>'3 priedo 2 lentele'!S113</f>
        <v>0</v>
      </c>
      <c r="AI113" s="147">
        <f>'3 priedo 2 lentele'!T113</f>
        <v>0</v>
      </c>
      <c r="AJ113" s="148">
        <f>'3 priedo 2 lentele'!U113</f>
        <v>0</v>
      </c>
      <c r="AK113" s="318"/>
      <c r="AL113" s="318"/>
    </row>
    <row r="114" spans="2:38" s="499" customFormat="1" ht="60"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48">
        <f>'3 priedo 1 lentele'!I114</f>
        <v>0</v>
      </c>
      <c r="F114" s="48">
        <f>'3 priedo 1 lentele'!J114</f>
        <v>0</v>
      </c>
      <c r="G114" s="48">
        <f>'3 priedo 1 lentele'!K114</f>
        <v>0</v>
      </c>
      <c r="H114" s="488"/>
      <c r="I114" s="25" t="str">
        <f>'3 priedo 2 lentele'!D114</f>
        <v>P.S.321</v>
      </c>
      <c r="J114" s="147" t="str">
        <f>'3 priedo 2 lentele'!E114</f>
        <v>Įrengtų naujų dviračių ir/ar pėsčiųjų takų ir/ar trasų ilgis (km)</v>
      </c>
      <c r="K114" s="148">
        <f>'3 priedo 2 lentele'!F114</f>
        <v>1.5</v>
      </c>
      <c r="L114" s="148"/>
      <c r="M114" s="488"/>
      <c r="N114" s="25">
        <f>'3 priedo 2 lentele'!G114</f>
        <v>0</v>
      </c>
      <c r="O114" s="147">
        <f>'3 priedo 2 lentele'!H114</f>
        <v>0</v>
      </c>
      <c r="P114" s="148">
        <f>'3 priedo 2 lentele'!I114</f>
        <v>0</v>
      </c>
      <c r="Q114" s="148"/>
      <c r="R114" s="488"/>
      <c r="S114" s="25">
        <f>'3 priedo 2 lentele'!J114</f>
        <v>0</v>
      </c>
      <c r="T114" s="147">
        <f>'3 priedo 2 lentele'!K114</f>
        <v>0</v>
      </c>
      <c r="U114" s="148">
        <f>'3 priedo 2 lentele'!L114</f>
        <v>0</v>
      </c>
      <c r="V114" s="148"/>
      <c r="W114" s="488"/>
      <c r="X114" s="25">
        <f>'3 priedo 2 lentele'!M114</f>
        <v>0</v>
      </c>
      <c r="Y114" s="147">
        <f>'3 priedo 2 lentele'!N114</f>
        <v>0</v>
      </c>
      <c r="Z114" s="148">
        <f>'3 priedo 2 lentele'!O114</f>
        <v>0</v>
      </c>
      <c r="AA114" s="484"/>
      <c r="AB114" s="488"/>
      <c r="AC114" s="25">
        <f>'3 priedo 2 lentele'!P114</f>
        <v>0</v>
      </c>
      <c r="AD114" s="147">
        <f>'3 priedo 2 lentele'!Q114</f>
        <v>0</v>
      </c>
      <c r="AE114" s="148">
        <f>'3 priedo 2 lentele'!R114</f>
        <v>0</v>
      </c>
      <c r="AF114" s="484"/>
      <c r="AG114" s="488"/>
      <c r="AH114" s="25">
        <f>'3 priedo 2 lentele'!S114</f>
        <v>0</v>
      </c>
      <c r="AI114" s="147">
        <f>'3 priedo 2 lentele'!T114</f>
        <v>0</v>
      </c>
      <c r="AJ114" s="148">
        <f>'3 priedo 2 lentele'!U114</f>
        <v>0</v>
      </c>
      <c r="AK114" s="488"/>
      <c r="AL114" s="488"/>
    </row>
    <row r="115" spans="2:38" s="499" customFormat="1" ht="60" x14ac:dyDescent="0.25">
      <c r="B115" s="37" t="str">
        <f>'3 priedo 1 lentele'!A115</f>
        <v>1.3.1.3.14</v>
      </c>
      <c r="C115" s="37" t="str">
        <f>'3 priedo 1 lentele'!B115</f>
        <v>R025516-190000-0041</v>
      </c>
      <c r="D115" s="37" t="str">
        <f>'3 priedo 1 lentele'!C115</f>
        <v>Dviračių takų plėtra Jonavos mieste (II etapas)</v>
      </c>
      <c r="E115" s="48">
        <f>'3 priedo 1 lentele'!I115</f>
        <v>0</v>
      </c>
      <c r="F115" s="48">
        <f>'3 priedo 1 lentele'!J115</f>
        <v>0</v>
      </c>
      <c r="G115" s="48">
        <f>'3 priedo 1 lentele'!K115</f>
        <v>0</v>
      </c>
      <c r="H115" s="488"/>
      <c r="I115" s="25" t="str">
        <f>'3 priedo 2 lentele'!D115</f>
        <v>P.S.321</v>
      </c>
      <c r="J115" s="147" t="str">
        <f>'3 priedo 2 lentele'!E115</f>
        <v>Įrengtų naujų dviračių ir/ar pėsčiųjų takų ir/ar trasų ilgis (km)</v>
      </c>
      <c r="K115" s="148">
        <f>'3 priedo 2 lentele'!F115</f>
        <v>0.59799999999999998</v>
      </c>
      <c r="L115" s="148"/>
      <c r="M115" s="488"/>
      <c r="N115" s="25">
        <f>'3 priedo 2 lentele'!G115</f>
        <v>0</v>
      </c>
      <c r="O115" s="147">
        <f>'3 priedo 2 lentele'!H115</f>
        <v>0</v>
      </c>
      <c r="P115" s="148">
        <f>'3 priedo 2 lentele'!I115</f>
        <v>0</v>
      </c>
      <c r="Q115" s="148"/>
      <c r="R115" s="488"/>
      <c r="S115" s="25">
        <f>'3 priedo 2 lentele'!J115</f>
        <v>0</v>
      </c>
      <c r="T115" s="147">
        <f>'3 priedo 2 lentele'!K115</f>
        <v>0</v>
      </c>
      <c r="U115" s="148">
        <f>'3 priedo 2 lentele'!L115</f>
        <v>0</v>
      </c>
      <c r="V115" s="148"/>
      <c r="W115" s="488"/>
      <c r="X115" s="25">
        <f>'3 priedo 2 lentele'!M115</f>
        <v>0</v>
      </c>
      <c r="Y115" s="147">
        <f>'3 priedo 2 lentele'!N115</f>
        <v>0</v>
      </c>
      <c r="Z115" s="148">
        <f>'3 priedo 2 lentele'!O115</f>
        <v>0</v>
      </c>
      <c r="AA115" s="484"/>
      <c r="AB115" s="488"/>
      <c r="AC115" s="25">
        <f>'3 priedo 2 lentele'!P115</f>
        <v>0</v>
      </c>
      <c r="AD115" s="147">
        <f>'3 priedo 2 lentele'!Q115</f>
        <v>0</v>
      </c>
      <c r="AE115" s="148">
        <f>'3 priedo 2 lentele'!R115</f>
        <v>0</v>
      </c>
      <c r="AF115" s="484"/>
      <c r="AG115" s="488"/>
      <c r="AH115" s="25">
        <f>'3 priedo 2 lentele'!S115</f>
        <v>0</v>
      </c>
      <c r="AI115" s="147">
        <f>'3 priedo 2 lentele'!T115</f>
        <v>0</v>
      </c>
      <c r="AJ115" s="148">
        <f>'3 priedo 2 lentele'!U115</f>
        <v>0</v>
      </c>
      <c r="AK115" s="488"/>
      <c r="AL115" s="488"/>
    </row>
    <row r="116" spans="2:38" s="499" customFormat="1" ht="60" x14ac:dyDescent="0.25">
      <c r="B116" s="37" t="str">
        <f>'3 priedo 1 lentele'!A116</f>
        <v>1.3.1.3.15</v>
      </c>
      <c r="C116" s="37" t="str">
        <f>'3 priedo 1 lentele'!B116</f>
        <v>R025516-190000-0042</v>
      </c>
      <c r="D116" s="37" t="str">
        <f>'3 priedo 1 lentele'!C116</f>
        <v>Pėsčiųjų ir dviračių takų plėtra Raseinių mieste, II etapas</v>
      </c>
      <c r="E116" s="48">
        <f>'3 priedo 1 lentele'!I116</f>
        <v>0</v>
      </c>
      <c r="F116" s="48">
        <f>'3 priedo 1 lentele'!J116</f>
        <v>0</v>
      </c>
      <c r="G116" s="48">
        <f>'3 priedo 1 lentele'!K116</f>
        <v>0</v>
      </c>
      <c r="H116" s="488"/>
      <c r="I116" s="25" t="str">
        <f>'3 priedo 2 lentele'!D116</f>
        <v>P.S.322</v>
      </c>
      <c r="J116" s="147" t="str">
        <f>'3 priedo 2 lentele'!E116</f>
        <v>Rekonstruotų dviračių ir / ar pėsčiųjų takų ir / ar trasų ilgis (km)</v>
      </c>
      <c r="K116" s="148">
        <f>'3 priedo 2 lentele'!F116</f>
        <v>0.6</v>
      </c>
      <c r="L116" s="148"/>
      <c r="M116" s="488"/>
      <c r="N116" s="25">
        <f>'3 priedo 2 lentele'!G116</f>
        <v>0</v>
      </c>
      <c r="O116" s="147">
        <f>'3 priedo 2 lentele'!H116</f>
        <v>0</v>
      </c>
      <c r="P116" s="148">
        <f>'3 priedo 2 lentele'!I116</f>
        <v>0</v>
      </c>
      <c r="Q116" s="148"/>
      <c r="R116" s="488"/>
      <c r="S116" s="25">
        <f>'3 priedo 2 lentele'!J116</f>
        <v>0</v>
      </c>
      <c r="T116" s="147">
        <f>'3 priedo 2 lentele'!K116</f>
        <v>0</v>
      </c>
      <c r="U116" s="148">
        <f>'3 priedo 2 lentele'!L116</f>
        <v>0</v>
      </c>
      <c r="V116" s="148"/>
      <c r="W116" s="488"/>
      <c r="X116" s="25">
        <f>'3 priedo 2 lentele'!M116</f>
        <v>0</v>
      </c>
      <c r="Y116" s="147">
        <f>'3 priedo 2 lentele'!N116</f>
        <v>0</v>
      </c>
      <c r="Z116" s="148">
        <f>'3 priedo 2 lentele'!O116</f>
        <v>0</v>
      </c>
      <c r="AA116" s="484"/>
      <c r="AB116" s="488"/>
      <c r="AC116" s="25">
        <f>'3 priedo 2 lentele'!P116</f>
        <v>0</v>
      </c>
      <c r="AD116" s="147">
        <f>'3 priedo 2 lentele'!Q116</f>
        <v>0</v>
      </c>
      <c r="AE116" s="148">
        <f>'3 priedo 2 lentele'!R116</f>
        <v>0</v>
      </c>
      <c r="AF116" s="484"/>
      <c r="AG116" s="488"/>
      <c r="AH116" s="25">
        <f>'3 priedo 2 lentele'!S116</f>
        <v>0</v>
      </c>
      <c r="AI116" s="147">
        <f>'3 priedo 2 lentele'!T116</f>
        <v>0</v>
      </c>
      <c r="AJ116" s="148">
        <f>'3 priedo 2 lentele'!U116</f>
        <v>0</v>
      </c>
      <c r="AK116" s="488"/>
      <c r="AL116" s="488"/>
    </row>
    <row r="117" spans="2:38" ht="60" x14ac:dyDescent="0.25">
      <c r="B117" s="250" t="str">
        <f>'3 priedo 1 lentele'!A117</f>
        <v>1.3.1.4</v>
      </c>
      <c r="C117" s="276">
        <f>'3 priedo 1 lentele'!B117</f>
        <v>0</v>
      </c>
      <c r="D117" s="250" t="str">
        <f>'3 priedo 1 lentele'!C117</f>
        <v>Priemonė: Mažiau taršių ir ekologiškų transporto priemonių diegimas viešajame transporte miestuose</v>
      </c>
      <c r="E117" s="252">
        <f>'3 priedo 1 lentele'!I117</f>
        <v>0</v>
      </c>
      <c r="F117" s="252">
        <f>'3 priedo 1 lentele'!J117</f>
        <v>0</v>
      </c>
      <c r="G117" s="252">
        <f>'3 priedo 1 lentele'!K117</f>
        <v>0</v>
      </c>
      <c r="H117" s="321"/>
      <c r="I117" s="267">
        <f>'3 priedo 2 lentele'!D117</f>
        <v>0</v>
      </c>
      <c r="J117" s="267">
        <f>'3 priedo 2 lentele'!E117</f>
        <v>0</v>
      </c>
      <c r="K117" s="268">
        <f>'3 priedo 2 lentele'!F117</f>
        <v>0</v>
      </c>
      <c r="L117" s="430"/>
      <c r="M117" s="321"/>
      <c r="N117" s="267">
        <f>'3 priedo 2 lentele'!G117</f>
        <v>0</v>
      </c>
      <c r="O117" s="267">
        <f>'3 priedo 2 lentele'!H117</f>
        <v>0</v>
      </c>
      <c r="P117" s="268">
        <f>'3 priedo 2 lentele'!I117</f>
        <v>0</v>
      </c>
      <c r="Q117" s="448"/>
      <c r="R117" s="321"/>
      <c r="S117" s="267">
        <f>'3 priedo 2 lentele'!J117</f>
        <v>0</v>
      </c>
      <c r="T117" s="267">
        <f>'3 priedo 2 lentele'!K117</f>
        <v>0</v>
      </c>
      <c r="U117" s="268">
        <f>'3 priedo 2 lentele'!L117</f>
        <v>0</v>
      </c>
      <c r="V117" s="448"/>
      <c r="W117" s="321"/>
      <c r="X117" s="267">
        <f>'3 priedo 2 lentele'!M117</f>
        <v>0</v>
      </c>
      <c r="Y117" s="267">
        <f>'3 priedo 2 lentele'!N117</f>
        <v>0</v>
      </c>
      <c r="Z117" s="268">
        <f>'3 priedo 2 lentele'!O117</f>
        <v>0</v>
      </c>
      <c r="AA117" s="473"/>
      <c r="AB117" s="321"/>
      <c r="AC117" s="267">
        <f>'3 priedo 2 lentele'!P117</f>
        <v>0</v>
      </c>
      <c r="AD117" s="267">
        <f>'3 priedo 2 lentele'!Q117</f>
        <v>0</v>
      </c>
      <c r="AE117" s="268">
        <f>'3 priedo 2 lentele'!R117</f>
        <v>0</v>
      </c>
      <c r="AF117" s="473"/>
      <c r="AG117" s="321"/>
      <c r="AH117" s="267">
        <f>'3 priedo 2 lentele'!S117</f>
        <v>0</v>
      </c>
      <c r="AI117" s="267">
        <f>'3 priedo 2 lentele'!T117</f>
        <v>0</v>
      </c>
      <c r="AJ117" s="268">
        <f>'3 priedo 2 lentele'!U117</f>
        <v>0</v>
      </c>
      <c r="AK117" s="321"/>
      <c r="AL117" s="321"/>
    </row>
    <row r="118" spans="2:38" ht="72" x14ac:dyDescent="0.25">
      <c r="B118" s="37" t="str">
        <f>'3 priedo 1 lentele'!A118</f>
        <v>1.3.1.4.1</v>
      </c>
      <c r="C118" s="160" t="str">
        <f>'3 priedo 1 lentele'!B118</f>
        <v>R025518-100000-0002</v>
      </c>
      <c r="D118" s="28" t="str">
        <f>'3 priedo 1 lentele'!C118</f>
        <v>Kėdainių vietinio susisiekimo viešojo transporto priemonių parko atnaujinimas</v>
      </c>
      <c r="E118" s="67">
        <f>'3 priedo 1 lentele'!I118</f>
        <v>0</v>
      </c>
      <c r="F118" s="67">
        <f>'3 priedo 1 lentele'!J118</f>
        <v>0</v>
      </c>
      <c r="G118" s="67">
        <f>'3 priedo 1 lentele'!K118</f>
        <v>0</v>
      </c>
      <c r="H118" s="322"/>
      <c r="I118" s="147" t="str">
        <f>'3 priedo 2 lentele'!D118</f>
        <v>P.S.325</v>
      </c>
      <c r="J118" s="147" t="str">
        <f>'3 priedo 2 lentele'!E118</f>
        <v>Įsigytos naujos ekologiškos viešojo transporto priemonės (vnt.)</v>
      </c>
      <c r="K118" s="148">
        <f>'3 priedo 2 lentele'!F118</f>
        <v>2</v>
      </c>
      <c r="L118" s="433"/>
      <c r="M118" s="322"/>
      <c r="N118" s="147">
        <f>'3 priedo 2 lentele'!G118</f>
        <v>0</v>
      </c>
      <c r="O118" s="147">
        <f>'3 priedo 2 lentele'!H118</f>
        <v>0</v>
      </c>
      <c r="P118" s="148">
        <f>'3 priedo 2 lentele'!I118</f>
        <v>0</v>
      </c>
      <c r="Q118" s="435"/>
      <c r="R118" s="322"/>
      <c r="S118" s="147">
        <f>'3 priedo 2 lentele'!J118</f>
        <v>0</v>
      </c>
      <c r="T118" s="147">
        <f>'3 priedo 2 lentele'!K118</f>
        <v>0</v>
      </c>
      <c r="U118" s="148">
        <f>'3 priedo 2 lentele'!L118</f>
        <v>0</v>
      </c>
      <c r="V118" s="435"/>
      <c r="W118" s="322"/>
      <c r="X118" s="147">
        <f>'3 priedo 2 lentele'!M118</f>
        <v>0</v>
      </c>
      <c r="Y118" s="147">
        <f>'3 priedo 2 lentele'!N118</f>
        <v>0</v>
      </c>
      <c r="Z118" s="148">
        <f>'3 priedo 2 lentele'!O118</f>
        <v>0</v>
      </c>
      <c r="AA118" s="458"/>
      <c r="AB118" s="322"/>
      <c r="AC118" s="147">
        <f>'3 priedo 2 lentele'!P118</f>
        <v>0</v>
      </c>
      <c r="AD118" s="147">
        <f>'3 priedo 2 lentele'!Q118</f>
        <v>0</v>
      </c>
      <c r="AE118" s="148">
        <f>'3 priedo 2 lentele'!R118</f>
        <v>0</v>
      </c>
      <c r="AF118" s="458"/>
      <c r="AG118" s="322"/>
      <c r="AH118" s="147">
        <f>'3 priedo 2 lentele'!S118</f>
        <v>0</v>
      </c>
      <c r="AI118" s="147">
        <f>'3 priedo 2 lentele'!T118</f>
        <v>0</v>
      </c>
      <c r="AJ118" s="148">
        <f>'3 priedo 2 lentele'!U118</f>
        <v>0</v>
      </c>
      <c r="AK118" s="322"/>
      <c r="AL118" s="322"/>
    </row>
    <row r="119" spans="2:38" ht="72" x14ac:dyDescent="0.25">
      <c r="B119" s="37" t="str">
        <f>'3 priedo 1 lentele'!A119</f>
        <v>1.3.1.4.2</v>
      </c>
      <c r="C119" s="37" t="str">
        <f>'3 priedo 1 lentele'!B119</f>
        <v>R025518-100000-0003</v>
      </c>
      <c r="D119" s="37" t="str">
        <f>'3 priedo 1 lentele'!C119</f>
        <v>Ekologiškų viešojo transporto priemonių įsigijimas Jonavos mieste</v>
      </c>
      <c r="E119" s="67">
        <f>'3 priedo 1 lentele'!I119</f>
        <v>0</v>
      </c>
      <c r="F119" s="67">
        <f>'3 priedo 1 lentele'!J119</f>
        <v>0</v>
      </c>
      <c r="G119" s="67">
        <f>'3 priedo 1 lentele'!K119</f>
        <v>0</v>
      </c>
      <c r="H119" s="534"/>
      <c r="I119" s="156" t="str">
        <f>'3 priedo 2 lentele'!D119</f>
        <v>P.S.325</v>
      </c>
      <c r="J119" s="156" t="str">
        <f>'3 priedo 2 lentele'!E119</f>
        <v>Įsigytos naujos ekologiškos viešojo transporto priemonės (vnt.)</v>
      </c>
      <c r="K119" s="156">
        <f>'3 priedo 2 lentele'!F119</f>
        <v>1</v>
      </c>
      <c r="L119" s="433"/>
      <c r="M119" s="534"/>
      <c r="N119" s="147">
        <f>'3 priedo 2 lentele'!G119</f>
        <v>0</v>
      </c>
      <c r="O119" s="147">
        <f>'3 priedo 2 lentele'!H119</f>
        <v>0</v>
      </c>
      <c r="P119" s="148">
        <f>'3 priedo 2 lentele'!I119</f>
        <v>0</v>
      </c>
      <c r="Q119" s="433"/>
      <c r="R119" s="534"/>
      <c r="S119" s="147">
        <f>'3 priedo 2 lentele'!J119</f>
        <v>0</v>
      </c>
      <c r="T119" s="147">
        <f>'3 priedo 2 lentele'!K119</f>
        <v>0</v>
      </c>
      <c r="U119" s="148">
        <f>'3 priedo 2 lentele'!L119</f>
        <v>0</v>
      </c>
      <c r="V119" s="433"/>
      <c r="W119" s="534"/>
      <c r="X119" s="147">
        <f>'3 priedo 2 lentele'!M119</f>
        <v>0</v>
      </c>
      <c r="Y119" s="147">
        <f>'3 priedo 2 lentele'!N119</f>
        <v>0</v>
      </c>
      <c r="Z119" s="148">
        <f>'3 priedo 2 lentele'!O119</f>
        <v>0</v>
      </c>
      <c r="AA119" s="441"/>
      <c r="AB119" s="534"/>
      <c r="AC119" s="147">
        <f>'3 priedo 2 lentele'!P119</f>
        <v>0</v>
      </c>
      <c r="AD119" s="147">
        <f>'3 priedo 2 lentele'!Q119</f>
        <v>0</v>
      </c>
      <c r="AE119" s="148">
        <f>'3 priedo 2 lentele'!R119</f>
        <v>0</v>
      </c>
      <c r="AF119" s="441"/>
      <c r="AG119" s="534"/>
      <c r="AH119" s="147">
        <f>'3 priedo 2 lentele'!S119</f>
        <v>0</v>
      </c>
      <c r="AI119" s="147">
        <f>'3 priedo 2 lentele'!T119</f>
        <v>0</v>
      </c>
      <c r="AJ119" s="148">
        <f>'3 priedo 2 lentele'!U119</f>
        <v>0</v>
      </c>
      <c r="AK119" s="534"/>
      <c r="AL119" s="534"/>
    </row>
    <row r="120" spans="2:38" ht="60" x14ac:dyDescent="0.25">
      <c r="B120" s="230" t="str">
        <f>'3 priedo 1 lentele'!A120</f>
        <v>1.4</v>
      </c>
      <c r="C120" s="228">
        <f>'3 priedo 1 lentele'!B120</f>
        <v>0</v>
      </c>
      <c r="D120" s="223" t="str">
        <f>'3 priedo 1 lentele'!C120</f>
        <v>Tikslas: Siekti, kad Kauno regionas taptų tarptautinio ir vietinio turizmo bei įvairiapusiškų poilsio paslaugų centru</v>
      </c>
      <c r="E120" s="229">
        <f>'3 priedo 1 lentele'!I120</f>
        <v>0</v>
      </c>
      <c r="F120" s="229">
        <f>'3 priedo 1 lentele'!J120</f>
        <v>0</v>
      </c>
      <c r="G120" s="229">
        <f>'3 priedo 1 lentele'!K120</f>
        <v>0</v>
      </c>
      <c r="H120" s="319"/>
      <c r="I120" s="78">
        <f>'3 priedo 2 lentele'!D120</f>
        <v>0</v>
      </c>
      <c r="J120" s="78">
        <f>'3 priedo 2 lentele'!E120</f>
        <v>0</v>
      </c>
      <c r="K120" s="145">
        <f>'3 priedo 2 lentele'!F120</f>
        <v>0</v>
      </c>
      <c r="L120" s="431"/>
      <c r="M120" s="319"/>
      <c r="N120" s="78">
        <f>'3 priedo 2 lentele'!G120</f>
        <v>0</v>
      </c>
      <c r="O120" s="78">
        <f>'3 priedo 2 lentele'!H120</f>
        <v>0</v>
      </c>
      <c r="P120" s="145">
        <f>'3 priedo 2 lentele'!I120</f>
        <v>0</v>
      </c>
      <c r="Q120" s="449"/>
      <c r="R120" s="319"/>
      <c r="S120" s="78">
        <f>'3 priedo 2 lentele'!J120</f>
        <v>0</v>
      </c>
      <c r="T120" s="78">
        <f>'3 priedo 2 lentele'!K120</f>
        <v>0</v>
      </c>
      <c r="U120" s="145">
        <f>'3 priedo 2 lentele'!L120</f>
        <v>0</v>
      </c>
      <c r="V120" s="449"/>
      <c r="W120" s="319"/>
      <c r="X120" s="78">
        <f>'3 priedo 2 lentele'!M120</f>
        <v>0</v>
      </c>
      <c r="Y120" s="78">
        <f>'3 priedo 2 lentele'!N120</f>
        <v>0</v>
      </c>
      <c r="Z120" s="145">
        <f>'3 priedo 2 lentele'!O120</f>
        <v>0</v>
      </c>
      <c r="AA120" s="474"/>
      <c r="AB120" s="319"/>
      <c r="AC120" s="78">
        <f>'3 priedo 2 lentele'!P120</f>
        <v>0</v>
      </c>
      <c r="AD120" s="78">
        <f>'3 priedo 2 lentele'!Q120</f>
        <v>0</v>
      </c>
      <c r="AE120" s="145">
        <f>'3 priedo 2 lentele'!R120</f>
        <v>0</v>
      </c>
      <c r="AF120" s="474"/>
      <c r="AG120" s="319"/>
      <c r="AH120" s="78">
        <f>'3 priedo 2 lentele'!S120</f>
        <v>0</v>
      </c>
      <c r="AI120" s="78">
        <f>'3 priedo 2 lentele'!T120</f>
        <v>0</v>
      </c>
      <c r="AJ120" s="145">
        <f>'3 priedo 2 lentele'!U120</f>
        <v>0</v>
      </c>
      <c r="AK120" s="319"/>
      <c r="AL120" s="319"/>
    </row>
    <row r="121" spans="2:38" ht="84" x14ac:dyDescent="0.25">
      <c r="B121" s="212" t="str">
        <f>'3 priedo 1 lentele'!A121</f>
        <v>1.4.1</v>
      </c>
      <c r="C121" s="237">
        <f>'3 priedo 1 lentele'!B121</f>
        <v>0</v>
      </c>
      <c r="D121" s="234" t="str">
        <f>'3 priedo 1 lentele'!C121</f>
        <v>Uždavinys: Vystyti poilsio, pramogų, rekreacinio sporto ir turizmo paslaugų infrastruktūrą, užtikrinant teikiamų turizmo paslaugų visapusiškumą bei gerinant paslaugų kokybę</v>
      </c>
      <c r="E121" s="213">
        <f>'3 priedo 1 lentele'!I121</f>
        <v>0</v>
      </c>
      <c r="F121" s="213">
        <f>'3 priedo 1 lentele'!J121</f>
        <v>0</v>
      </c>
      <c r="G121" s="213">
        <f>'3 priedo 1 lentele'!K121</f>
        <v>0</v>
      </c>
      <c r="H121" s="320"/>
      <c r="I121" s="81">
        <f>'3 priedo 2 lentele'!D121</f>
        <v>0</v>
      </c>
      <c r="J121" s="81">
        <f>'3 priedo 2 lentele'!E121</f>
        <v>0</v>
      </c>
      <c r="K121" s="146">
        <f>'3 priedo 2 lentele'!F121</f>
        <v>0</v>
      </c>
      <c r="L121" s="432"/>
      <c r="M121" s="320"/>
      <c r="N121" s="81">
        <f>'3 priedo 2 lentele'!G121</f>
        <v>0</v>
      </c>
      <c r="O121" s="81">
        <f>'3 priedo 2 lentele'!H121</f>
        <v>0</v>
      </c>
      <c r="P121" s="146">
        <f>'3 priedo 2 lentele'!I121</f>
        <v>0</v>
      </c>
      <c r="Q121" s="450"/>
      <c r="R121" s="320"/>
      <c r="S121" s="81">
        <f>'3 priedo 2 lentele'!J121</f>
        <v>0</v>
      </c>
      <c r="T121" s="81">
        <f>'3 priedo 2 lentele'!K121</f>
        <v>0</v>
      </c>
      <c r="U121" s="146">
        <f>'3 priedo 2 lentele'!L121</f>
        <v>0</v>
      </c>
      <c r="V121" s="450"/>
      <c r="W121" s="320"/>
      <c r="X121" s="81">
        <f>'3 priedo 2 lentele'!M121</f>
        <v>0</v>
      </c>
      <c r="Y121" s="81">
        <f>'3 priedo 2 lentele'!N121</f>
        <v>0</v>
      </c>
      <c r="Z121" s="146">
        <f>'3 priedo 2 lentele'!O121</f>
        <v>0</v>
      </c>
      <c r="AA121" s="475"/>
      <c r="AB121" s="320"/>
      <c r="AC121" s="81">
        <f>'3 priedo 2 lentele'!P121</f>
        <v>0</v>
      </c>
      <c r="AD121" s="81">
        <f>'3 priedo 2 lentele'!Q121</f>
        <v>0</v>
      </c>
      <c r="AE121" s="146">
        <f>'3 priedo 2 lentele'!R121</f>
        <v>0</v>
      </c>
      <c r="AF121" s="475"/>
      <c r="AG121" s="320"/>
      <c r="AH121" s="81">
        <f>'3 priedo 2 lentele'!S121</f>
        <v>0</v>
      </c>
      <c r="AI121" s="81">
        <f>'3 priedo 2 lentele'!T121</f>
        <v>0</v>
      </c>
      <c r="AJ121" s="146">
        <f>'3 priedo 2 lentele'!U121</f>
        <v>0</v>
      </c>
      <c r="AK121" s="320"/>
      <c r="AL121" s="320"/>
    </row>
    <row r="122" spans="2:38" ht="36" x14ac:dyDescent="0.25">
      <c r="B122" s="244" t="str">
        <f>'3 priedo 1 lentele'!A122</f>
        <v>1.4.1.1.</v>
      </c>
      <c r="C122" s="252">
        <f>'3 priedo 1 lentele'!B122</f>
        <v>0</v>
      </c>
      <c r="D122" s="244" t="str">
        <f>'3 priedo 1 lentele'!C122</f>
        <v xml:space="preserve">Priemonė: Kultūros paveldo ir aplinkos objektų pritaikymas turizmui </v>
      </c>
      <c r="E122" s="252">
        <f>'3 priedo 1 lentele'!I122</f>
        <v>0</v>
      </c>
      <c r="F122" s="252">
        <f>'3 priedo 1 lentele'!J122</f>
        <v>0</v>
      </c>
      <c r="G122" s="252">
        <f>'3 priedo 1 lentele'!K122</f>
        <v>0</v>
      </c>
      <c r="H122" s="321"/>
      <c r="I122" s="267">
        <f>'3 priedo 2 lentele'!D122</f>
        <v>0</v>
      </c>
      <c r="J122" s="267">
        <f>'3 priedo 2 lentele'!E122</f>
        <v>0</v>
      </c>
      <c r="K122" s="268">
        <f>'3 priedo 2 lentele'!F122</f>
        <v>0</v>
      </c>
      <c r="L122" s="430"/>
      <c r="M122" s="321"/>
      <c r="N122" s="267">
        <f>'3 priedo 2 lentele'!G122</f>
        <v>0</v>
      </c>
      <c r="O122" s="267">
        <f>'3 priedo 2 lentele'!H122</f>
        <v>0</v>
      </c>
      <c r="P122" s="268">
        <f>'3 priedo 2 lentele'!I122</f>
        <v>0</v>
      </c>
      <c r="Q122" s="448"/>
      <c r="R122" s="321"/>
      <c r="S122" s="267">
        <f>'3 priedo 2 lentele'!J122</f>
        <v>0</v>
      </c>
      <c r="T122" s="267">
        <f>'3 priedo 2 lentele'!K122</f>
        <v>0</v>
      </c>
      <c r="U122" s="268">
        <f>'3 priedo 2 lentele'!L122</f>
        <v>0</v>
      </c>
      <c r="V122" s="448"/>
      <c r="W122" s="321"/>
      <c r="X122" s="267">
        <f>'3 priedo 2 lentele'!M122</f>
        <v>0</v>
      </c>
      <c r="Y122" s="267">
        <f>'3 priedo 2 lentele'!N122</f>
        <v>0</v>
      </c>
      <c r="Z122" s="268">
        <f>'3 priedo 2 lentele'!O122</f>
        <v>0</v>
      </c>
      <c r="AA122" s="473"/>
      <c r="AB122" s="321"/>
      <c r="AC122" s="267">
        <f>'3 priedo 2 lentele'!P122</f>
        <v>0</v>
      </c>
      <c r="AD122" s="267">
        <f>'3 priedo 2 lentele'!Q122</f>
        <v>0</v>
      </c>
      <c r="AE122" s="268">
        <f>'3 priedo 2 lentele'!R122</f>
        <v>0</v>
      </c>
      <c r="AF122" s="473"/>
      <c r="AG122" s="321"/>
      <c r="AH122" s="267">
        <f>'3 priedo 2 lentele'!S122</f>
        <v>0</v>
      </c>
      <c r="AI122" s="267">
        <f>'3 priedo 2 lentele'!T122</f>
        <v>0</v>
      </c>
      <c r="AJ122" s="268">
        <f>'3 priedo 2 lentele'!U122</f>
        <v>0</v>
      </c>
      <c r="AK122" s="321"/>
      <c r="AL122" s="321"/>
    </row>
    <row r="123" spans="2:38" ht="156" x14ac:dyDescent="0.25">
      <c r="B123" s="23" t="str">
        <f>'3 priedo 1 lentele'!A123</f>
        <v>1.4.1.1.1</v>
      </c>
      <c r="C123" s="160" t="str">
        <f>'3 priedo 1 lentele'!B123</f>
        <v>R023302-440000-0001</v>
      </c>
      <c r="D123" s="23" t="str">
        <f>'3 priedo 1 lentele'!C123</f>
        <v>Zapyškio Šv. Jono krikštytojo bažnyčios tvarkyba</v>
      </c>
      <c r="E123" s="11">
        <f>'3 priedo 1 lentele'!I123</f>
        <v>0</v>
      </c>
      <c r="F123" s="11">
        <f>'3 priedo 1 lentele'!J123</f>
        <v>0</v>
      </c>
      <c r="G123" s="11">
        <f>'3 priedo 1 lentele'!K123</f>
        <v>0</v>
      </c>
      <c r="H123" s="316"/>
      <c r="I123" s="147" t="str">
        <f>'3 priedo 2 lentele'!D123</f>
        <v>P.S.335</v>
      </c>
      <c r="J123" s="147" t="str">
        <f>'3 priedo 2 lentele'!E123</f>
        <v>Sutvarkyti, įrengti ir pritaikyti lankymui gamtos ir kultūros paveldo objektai ir teritorijos</v>
      </c>
      <c r="K123" s="48">
        <f>'3 priedo 2 lentele'!F123</f>
        <v>1</v>
      </c>
      <c r="L123" s="434">
        <v>1</v>
      </c>
      <c r="M123" s="316"/>
      <c r="N123" s="147" t="str">
        <f>'3 priedo 2 lentele'!G123</f>
        <v xml:space="preserve">P.B.209 </v>
      </c>
      <c r="O123" s="147" t="str">
        <f>'3 priedo 2 lentele'!H123</f>
        <v>Numatomo apsilankymų remiamuose kultūros ir gamtos paveldo objektuose bei turistų traukos vietose skaičiaus padidėjimas  (apsilankymai per metus)</v>
      </c>
      <c r="P123" s="48">
        <f>'3 priedo 2 lentele'!I123</f>
        <v>12400</v>
      </c>
      <c r="Q123" s="48">
        <v>12400</v>
      </c>
      <c r="R123" s="316"/>
      <c r="S123" s="147">
        <f>'3 priedo 2 lentele'!J123</f>
        <v>0</v>
      </c>
      <c r="T123" s="147">
        <f>'3 priedo 2 lentele'!K123</f>
        <v>0</v>
      </c>
      <c r="U123" s="48">
        <f>'3 priedo 2 lentele'!L123</f>
        <v>0</v>
      </c>
      <c r="V123" s="435"/>
      <c r="W123" s="316"/>
      <c r="X123" s="147">
        <f>'3 priedo 2 lentele'!M123</f>
        <v>0</v>
      </c>
      <c r="Y123" s="147">
        <f>'3 priedo 2 lentele'!N123</f>
        <v>0</v>
      </c>
      <c r="Z123" s="48">
        <f>'3 priedo 2 lentele'!O123</f>
        <v>0</v>
      </c>
      <c r="AA123" s="458"/>
      <c r="AB123" s="316"/>
      <c r="AC123" s="147">
        <f>'3 priedo 2 lentele'!P123</f>
        <v>0</v>
      </c>
      <c r="AD123" s="147">
        <f>'3 priedo 2 lentele'!Q123</f>
        <v>0</v>
      </c>
      <c r="AE123" s="48">
        <f>'3 priedo 2 lentele'!R123</f>
        <v>0</v>
      </c>
      <c r="AF123" s="458"/>
      <c r="AG123" s="316"/>
      <c r="AH123" s="147">
        <f>'3 priedo 2 lentele'!S123</f>
        <v>0</v>
      </c>
      <c r="AI123" s="147">
        <f>'3 priedo 2 lentele'!T123</f>
        <v>0</v>
      </c>
      <c r="AJ123" s="48">
        <f>'3 priedo 2 lentele'!U123</f>
        <v>0</v>
      </c>
      <c r="AK123" s="316"/>
      <c r="AL123" s="316"/>
    </row>
    <row r="124" spans="2:38" ht="156" x14ac:dyDescent="0.25">
      <c r="B124" s="23" t="str">
        <f>'3 priedo 1 lentele'!A124</f>
        <v>1.4.1.1.2</v>
      </c>
      <c r="C124" s="160" t="str">
        <f>'3 priedo 1 lentele'!B124</f>
        <v>R020017-450000-0001</v>
      </c>
      <c r="D124" s="23" t="str">
        <f>'3 priedo 1 lentele'!C124</f>
        <v>Visuomenės aplinkosauginį švietimą skatinančios infrastruktūros atnaujinimas Lietuvos zoologijos sode</v>
      </c>
      <c r="E124" s="11" t="str">
        <f>'3 priedo 1 lentele'!I124</f>
        <v xml:space="preserve">ITI </v>
      </c>
      <c r="F124" s="11">
        <f>'3 priedo 1 lentele'!J124</f>
        <v>0</v>
      </c>
      <c r="G124" s="11">
        <f>'3 priedo 1 lentele'!K124</f>
        <v>0</v>
      </c>
      <c r="H124" s="316"/>
      <c r="I124" s="147" t="str">
        <f>'3 priedo 2 lentele'!D124</f>
        <v>P.S.336</v>
      </c>
      <c r="J124" s="147" t="str">
        <f>'3 priedo 2 lentele'!E124</f>
        <v>Įgyvendintos visuomenės informavimo apie aplinką priemonės, skaičius</v>
      </c>
      <c r="K124" s="48">
        <f>'3 priedo 2 lentele'!F124</f>
        <v>1</v>
      </c>
      <c r="L124" s="434">
        <v>1</v>
      </c>
      <c r="M124" s="316"/>
      <c r="N124" s="147" t="str">
        <f>'3 priedo 2 lentele'!G124</f>
        <v>P.N.074</v>
      </c>
      <c r="O124" s="147" t="str">
        <f>'3 priedo 2 lentele'!H124</f>
        <v>Atnaujinti aplinkosauginiai– rekreaciniai objektai, skaičius</v>
      </c>
      <c r="P124" s="48">
        <f>'3 priedo 2 lentele'!I124</f>
        <v>5</v>
      </c>
      <c r="Q124" s="48">
        <v>5</v>
      </c>
      <c r="R124" s="316"/>
      <c r="S124" s="147" t="str">
        <f>'3 priedo 2 lentele'!J124</f>
        <v>P.B.209</v>
      </c>
      <c r="T124" s="147" t="str">
        <f>'3 priedo 2 lentele'!K124</f>
        <v>Numatomo apsilankymų remiamuose kultūros ir gamtos paveldo objektuose bei turistų traukos vietose skaičiaus padidėjimas  (apsilankymai per metus)</v>
      </c>
      <c r="U124" s="48">
        <f>'3 priedo 2 lentele'!L124</f>
        <v>56697</v>
      </c>
      <c r="V124" s="434">
        <v>56697</v>
      </c>
      <c r="W124" s="316"/>
      <c r="X124" s="147" t="str">
        <f>'3 priedo 2 lentele'!M124</f>
        <v>P.S.335</v>
      </c>
      <c r="Y124" s="147" t="str">
        <f>'3 priedo 2 lentele'!N124</f>
        <v xml:space="preserve">Sutvarkyti, įrengti ir pritaikyti lankymui gamtos ir kultūros paveldo objektai ir teritorijos </v>
      </c>
      <c r="Z124" s="48">
        <f>'3 priedo 2 lentele'!O124</f>
        <v>1</v>
      </c>
      <c r="AA124" s="458"/>
      <c r="AB124" s="316"/>
      <c r="AC124" s="147">
        <f>'3 priedo 2 lentele'!P124</f>
        <v>0</v>
      </c>
      <c r="AD124" s="147">
        <f>'3 priedo 2 lentele'!Q124</f>
        <v>0</v>
      </c>
      <c r="AE124" s="48">
        <f>'3 priedo 2 lentele'!R124</f>
        <v>0</v>
      </c>
      <c r="AF124" s="458"/>
      <c r="AG124" s="316"/>
      <c r="AH124" s="147">
        <f>'3 priedo 2 lentele'!S124</f>
        <v>0</v>
      </c>
      <c r="AI124" s="147">
        <f>'3 priedo 2 lentele'!T124</f>
        <v>0</v>
      </c>
      <c r="AJ124" s="48">
        <f>'3 priedo 2 lentele'!U124</f>
        <v>0</v>
      </c>
      <c r="AK124" s="316"/>
      <c r="AL124" s="316"/>
    </row>
    <row r="125" spans="2:38" ht="156" x14ac:dyDescent="0.25">
      <c r="B125" s="23" t="str">
        <f>'3 priedo 1 lentele'!A125</f>
        <v>1.4.1.1.3</v>
      </c>
      <c r="C125" s="160" t="str">
        <f>'3 priedo 1 lentele'!B125</f>
        <v>R023302-440000-0002</v>
      </c>
      <c r="D125" s="23" t="str">
        <f>'3 priedo 1 lentele'!C125</f>
        <v>Šv. Arkangelo Mykolo (Soboro) bažnyčios pritaikymas kultūrinei, turistinei ir socialinei edukacinei veiklai</v>
      </c>
      <c r="E125" s="11" t="str">
        <f>'3 priedo 1 lentele'!I125</f>
        <v xml:space="preserve">ITI </v>
      </c>
      <c r="F125" s="11">
        <f>'3 priedo 1 lentele'!J125</f>
        <v>0</v>
      </c>
      <c r="G125" s="11">
        <f>'3 priedo 1 lentele'!K125</f>
        <v>0</v>
      </c>
      <c r="H125" s="316"/>
      <c r="I125" s="25" t="str">
        <f>'3 priedo 2 lentele'!D125</f>
        <v>P.S.335</v>
      </c>
      <c r="J125" s="23" t="str">
        <f>'3 priedo 2 lentele'!E125</f>
        <v xml:space="preserve">Sutvarkyti, įrengti ir pritaikyti lankymui gamtos ir kultūros paveldo objektai ir teritorijos </v>
      </c>
      <c r="K125" s="148">
        <f>'3 priedo 2 lentele'!F125</f>
        <v>1</v>
      </c>
      <c r="L125" s="433">
        <v>1</v>
      </c>
      <c r="M125" s="316"/>
      <c r="N125" s="25" t="str">
        <f>'3 priedo 2 lentele'!G125</f>
        <v>P.B.209</v>
      </c>
      <c r="O125" s="23" t="str">
        <f>'3 priedo 2 lentele'!H125</f>
        <v>Numatomo apsilankymų remiamuose kultūros ir gamtos paveldo objektuose bei turistų traukos vietose skaičiaus padidėjimas  (apsilankymai per metus)</v>
      </c>
      <c r="P125" s="148">
        <f>'3 priedo 2 lentele'!I125</f>
        <v>9000</v>
      </c>
      <c r="Q125" s="48">
        <v>9000</v>
      </c>
      <c r="R125" s="316"/>
      <c r="S125" s="25">
        <f>'3 priedo 2 lentele'!J125</f>
        <v>0</v>
      </c>
      <c r="T125" s="23">
        <f>'3 priedo 2 lentele'!K125</f>
        <v>0</v>
      </c>
      <c r="U125" s="148">
        <f>'3 priedo 2 lentele'!L125</f>
        <v>0</v>
      </c>
      <c r="V125" s="435"/>
      <c r="W125" s="316"/>
      <c r="X125" s="25">
        <f>'3 priedo 2 lentele'!M125</f>
        <v>0</v>
      </c>
      <c r="Y125" s="23">
        <f>'3 priedo 2 lentele'!N125</f>
        <v>0</v>
      </c>
      <c r="Z125" s="148">
        <f>'3 priedo 2 lentele'!O125</f>
        <v>0</v>
      </c>
      <c r="AA125" s="458"/>
      <c r="AB125" s="316"/>
      <c r="AC125" s="25">
        <f>'3 priedo 2 lentele'!P125</f>
        <v>0</v>
      </c>
      <c r="AD125" s="23">
        <f>'3 priedo 2 lentele'!Q125</f>
        <v>0</v>
      </c>
      <c r="AE125" s="148">
        <f>'3 priedo 2 lentele'!R125</f>
        <v>0</v>
      </c>
      <c r="AF125" s="458"/>
      <c r="AG125" s="316"/>
      <c r="AH125" s="25">
        <f>'3 priedo 2 lentele'!S125</f>
        <v>0</v>
      </c>
      <c r="AI125" s="23">
        <f>'3 priedo 2 lentele'!T125</f>
        <v>0</v>
      </c>
      <c r="AJ125" s="148">
        <f>'3 priedo 2 lentele'!U125</f>
        <v>0</v>
      </c>
      <c r="AK125" s="316"/>
      <c r="AL125" s="316"/>
    </row>
    <row r="126" spans="2:38" ht="156" x14ac:dyDescent="0.25">
      <c r="B126" s="23" t="str">
        <f>'3 priedo 1 lentele'!A126</f>
        <v>1.4.1.1.4</v>
      </c>
      <c r="C126" s="160" t="str">
        <f>'3 priedo 1 lentele'!B126</f>
        <v>R023302-440000-0003</v>
      </c>
      <c r="D126" s="23" t="str">
        <f>'3 priedo 1 lentele'!C126</f>
        <v>Kauno kino centro „Romuva“ (kultūros paveldo objekto) aktualizavimas, jį įveiklinant, optimizuojant ir keliant paslaugų kokybę</v>
      </c>
      <c r="E126" s="11" t="str">
        <f>'3 priedo 1 lentele'!I126</f>
        <v xml:space="preserve">ITI </v>
      </c>
      <c r="F126" s="11">
        <f>'3 priedo 1 lentele'!J126</f>
        <v>0</v>
      </c>
      <c r="G126" s="11">
        <f>'3 priedo 1 lentele'!K126</f>
        <v>0</v>
      </c>
      <c r="H126" s="316"/>
      <c r="I126" s="25" t="str">
        <f>'3 priedo 2 lentele'!D126</f>
        <v>P.S.335</v>
      </c>
      <c r="J126" s="23" t="str">
        <f>'3 priedo 2 lentele'!E126</f>
        <v xml:space="preserve">Sutvarkyti, įrengti ir pritaikyti lankymui gamtos ir kultūros paveldo objektai ir teritorijos </v>
      </c>
      <c r="K126" s="148">
        <f>'3 priedo 2 lentele'!F126</f>
        <v>1</v>
      </c>
      <c r="L126" s="433">
        <v>1</v>
      </c>
      <c r="M126" s="316"/>
      <c r="N126" s="25" t="str">
        <f>'3 priedo 2 lentele'!G126</f>
        <v>P.B.209</v>
      </c>
      <c r="O126" s="23" t="str">
        <f>'3 priedo 2 lentele'!H126</f>
        <v>Numatomo apsilankymų remiamuose kultūros ir gamtos paveldo objektuose bei turistų traukos vietose skaičiaus padidėjimas  (apsilankymai per metus)</v>
      </c>
      <c r="P126" s="148">
        <f>'3 priedo 2 lentele'!I126</f>
        <v>17550</v>
      </c>
      <c r="Q126" s="48">
        <v>17550</v>
      </c>
      <c r="R126" s="316"/>
      <c r="S126" s="25">
        <f>'3 priedo 2 lentele'!J126</f>
        <v>0</v>
      </c>
      <c r="T126" s="23">
        <f>'3 priedo 2 lentele'!K126</f>
        <v>0</v>
      </c>
      <c r="U126" s="148">
        <f>'3 priedo 2 lentele'!L126</f>
        <v>0</v>
      </c>
      <c r="V126" s="435"/>
      <c r="W126" s="316"/>
      <c r="X126" s="25">
        <f>'3 priedo 2 lentele'!M126</f>
        <v>0</v>
      </c>
      <c r="Y126" s="23">
        <f>'3 priedo 2 lentele'!N126</f>
        <v>0</v>
      </c>
      <c r="Z126" s="148">
        <f>'3 priedo 2 lentele'!O126</f>
        <v>0</v>
      </c>
      <c r="AA126" s="458"/>
      <c r="AB126" s="316"/>
      <c r="AC126" s="25">
        <f>'3 priedo 2 lentele'!P126</f>
        <v>0</v>
      </c>
      <c r="AD126" s="23">
        <f>'3 priedo 2 lentele'!Q126</f>
        <v>0</v>
      </c>
      <c r="AE126" s="148">
        <f>'3 priedo 2 lentele'!R126</f>
        <v>0</v>
      </c>
      <c r="AF126" s="458"/>
      <c r="AG126" s="316"/>
      <c r="AH126" s="25">
        <f>'3 priedo 2 lentele'!S126</f>
        <v>0</v>
      </c>
      <c r="AI126" s="23">
        <f>'3 priedo 2 lentele'!T126</f>
        <v>0</v>
      </c>
      <c r="AJ126" s="148">
        <f>'3 priedo 2 lentele'!U126</f>
        <v>0</v>
      </c>
      <c r="AK126" s="316"/>
      <c r="AL126" s="316"/>
    </row>
    <row r="127" spans="2:38" ht="60" x14ac:dyDescent="0.25">
      <c r="B127" s="23" t="str">
        <f>'3 priedo 1 lentele'!A127</f>
        <v>1.4.1.1.5</v>
      </c>
      <c r="C127" s="160" t="str">
        <f>'3 priedo 1 lentele'!B127</f>
        <v>R023305-330000-0007</v>
      </c>
      <c r="D127" s="23" t="str">
        <f>'3 priedo 1 lentele'!C127</f>
        <v>Kauno kultūros centro „Tautos namai“ infrastruktūros pritaikymas vietos bendruomenės reikmėms</v>
      </c>
      <c r="E127" s="11" t="str">
        <f>'3 priedo 1 lentele'!I127</f>
        <v xml:space="preserve">ITI </v>
      </c>
      <c r="F127" s="11">
        <f>'3 priedo 1 lentele'!J127</f>
        <v>0</v>
      </c>
      <c r="G127" s="11">
        <f>'3 priedo 1 lentele'!K127</f>
        <v>0</v>
      </c>
      <c r="H127" s="316" t="s">
        <v>2089</v>
      </c>
      <c r="I127" s="25" t="str">
        <f>'3 priedo 2 lentele'!D127</f>
        <v>P.N.304</v>
      </c>
      <c r="J127" s="23" t="str">
        <f>'3 priedo 2 lentele'!E127</f>
        <v xml:space="preserve">Modernizuoti kultūros infrastruktūros objektai </v>
      </c>
      <c r="K127" s="148">
        <f>'3 priedo 2 lentele'!F127</f>
        <v>1</v>
      </c>
      <c r="L127" s="433">
        <v>1</v>
      </c>
      <c r="M127" s="316"/>
      <c r="N127" s="25">
        <f>'3 priedo 2 lentele'!G127</f>
        <v>0</v>
      </c>
      <c r="O127" s="23">
        <f>'3 priedo 2 lentele'!H127</f>
        <v>0</v>
      </c>
      <c r="P127" s="148">
        <f>'3 priedo 2 lentele'!I127</f>
        <v>0</v>
      </c>
      <c r="Q127" s="435"/>
      <c r="R127" s="316"/>
      <c r="S127" s="25">
        <f>'3 priedo 2 lentele'!J127</f>
        <v>0</v>
      </c>
      <c r="T127" s="23">
        <f>'3 priedo 2 lentele'!K127</f>
        <v>0</v>
      </c>
      <c r="U127" s="148">
        <f>'3 priedo 2 lentele'!L127</f>
        <v>0</v>
      </c>
      <c r="V127" s="435"/>
      <c r="W127" s="316"/>
      <c r="X127" s="25">
        <f>'3 priedo 2 lentele'!M127</f>
        <v>0</v>
      </c>
      <c r="Y127" s="23">
        <f>'3 priedo 2 lentele'!N127</f>
        <v>0</v>
      </c>
      <c r="Z127" s="148">
        <f>'3 priedo 2 lentele'!O127</f>
        <v>0</v>
      </c>
      <c r="AA127" s="458"/>
      <c r="AB127" s="316"/>
      <c r="AC127" s="25">
        <f>'3 priedo 2 lentele'!P127</f>
        <v>0</v>
      </c>
      <c r="AD127" s="23">
        <f>'3 priedo 2 lentele'!Q127</f>
        <v>0</v>
      </c>
      <c r="AE127" s="148">
        <f>'3 priedo 2 lentele'!R127</f>
        <v>0</v>
      </c>
      <c r="AF127" s="458"/>
      <c r="AG127" s="316"/>
      <c r="AH127" s="25">
        <f>'3 priedo 2 lentele'!S127</f>
        <v>0</v>
      </c>
      <c r="AI127" s="23">
        <f>'3 priedo 2 lentele'!T127</f>
        <v>0</v>
      </c>
      <c r="AJ127" s="148">
        <f>'3 priedo 2 lentele'!U127</f>
        <v>0</v>
      </c>
      <c r="AK127" s="316"/>
      <c r="AL127" s="316"/>
    </row>
    <row r="128" spans="2:38" ht="60" x14ac:dyDescent="0.25">
      <c r="B128" s="23" t="str">
        <f>'3 priedo 1 lentele'!A128</f>
        <v>1.4.1.1.6</v>
      </c>
      <c r="C128" s="160" t="str">
        <f>'3 priedo 1 lentele'!B128</f>
        <v>R023305-330000-0008</v>
      </c>
      <c r="D128" s="23" t="str">
        <f>'3 priedo 1 lentele'!C128</f>
        <v>VšĮ „Girstučio“ kultūros ir sporto centro (Kovo 11-osios g. 26 Kaune) kultūrinei veiklai naudojamos dalies rekonstravimas</v>
      </c>
      <c r="E128" s="11" t="str">
        <f>'3 priedo 1 lentele'!I128</f>
        <v xml:space="preserve">ITI </v>
      </c>
      <c r="F128" s="11">
        <f>'3 priedo 1 lentele'!J128</f>
        <v>0</v>
      </c>
      <c r="G128" s="11">
        <f>'3 priedo 1 lentele'!K128</f>
        <v>0</v>
      </c>
      <c r="H128" s="316" t="s">
        <v>2090</v>
      </c>
      <c r="I128" s="25" t="str">
        <f>'3 priedo 2 lentele'!D128</f>
        <v>P.N.304</v>
      </c>
      <c r="J128" s="23" t="str">
        <f>'3 priedo 2 lentele'!E128</f>
        <v xml:space="preserve">Modernizuoti kultūros infrastruktūros objektai </v>
      </c>
      <c r="K128" s="148">
        <f>'3 priedo 2 lentele'!F128</f>
        <v>1</v>
      </c>
      <c r="L128" s="433">
        <v>1</v>
      </c>
      <c r="M128" s="316"/>
      <c r="N128" s="25">
        <f>'3 priedo 2 lentele'!G128</f>
        <v>0</v>
      </c>
      <c r="O128" s="23">
        <f>'3 priedo 2 lentele'!H128</f>
        <v>0</v>
      </c>
      <c r="P128" s="148">
        <f>'3 priedo 2 lentele'!I128</f>
        <v>0</v>
      </c>
      <c r="Q128" s="435"/>
      <c r="R128" s="316"/>
      <c r="S128" s="25">
        <f>'3 priedo 2 lentele'!J128</f>
        <v>0</v>
      </c>
      <c r="T128" s="23">
        <f>'3 priedo 2 lentele'!K128</f>
        <v>0</v>
      </c>
      <c r="U128" s="148">
        <f>'3 priedo 2 lentele'!L128</f>
        <v>0</v>
      </c>
      <c r="V128" s="435"/>
      <c r="W128" s="316"/>
      <c r="X128" s="25">
        <f>'3 priedo 2 lentele'!M128</f>
        <v>0</v>
      </c>
      <c r="Y128" s="23">
        <f>'3 priedo 2 lentele'!N128</f>
        <v>0</v>
      </c>
      <c r="Z128" s="148">
        <f>'3 priedo 2 lentele'!O128</f>
        <v>0</v>
      </c>
      <c r="AA128" s="458"/>
      <c r="AB128" s="316"/>
      <c r="AC128" s="25">
        <f>'3 priedo 2 lentele'!P128</f>
        <v>0</v>
      </c>
      <c r="AD128" s="23">
        <f>'3 priedo 2 lentele'!Q128</f>
        <v>0</v>
      </c>
      <c r="AE128" s="148">
        <f>'3 priedo 2 lentele'!R128</f>
        <v>0</v>
      </c>
      <c r="AF128" s="458"/>
      <c r="AG128" s="316"/>
      <c r="AH128" s="25">
        <f>'3 priedo 2 lentele'!S128</f>
        <v>0</v>
      </c>
      <c r="AI128" s="23">
        <f>'3 priedo 2 lentele'!T128</f>
        <v>0</v>
      </c>
      <c r="AJ128" s="148">
        <f>'3 priedo 2 lentele'!U128</f>
        <v>0</v>
      </c>
      <c r="AK128" s="316"/>
      <c r="AL128" s="316"/>
    </row>
    <row r="129" spans="2:38" ht="60" x14ac:dyDescent="0.25">
      <c r="B129" s="23" t="str">
        <f>'3 priedo 1 lentele'!A129</f>
        <v>1.4.1.1.7</v>
      </c>
      <c r="C129" s="160" t="str">
        <f>'3 priedo 1 lentele'!B129</f>
        <v>R029904-280000-0004</v>
      </c>
      <c r="D129" s="23" t="str">
        <f>'3 priedo 1 lentele'!C129</f>
        <v>Apžvalgos aikštelės Aleksote rekonstravimas</v>
      </c>
      <c r="E129" s="11" t="str">
        <f>'3 priedo 1 lentele'!I129</f>
        <v xml:space="preserve">ITI </v>
      </c>
      <c r="F129" s="11">
        <f>'3 priedo 1 lentele'!J129</f>
        <v>0</v>
      </c>
      <c r="G129" s="11">
        <f>'3 priedo 1 lentele'!K129</f>
        <v>0</v>
      </c>
      <c r="H129" s="316"/>
      <c r="I129" s="25" t="str">
        <f>'3 priedo 2 lentele'!D129</f>
        <v>P.B.238</v>
      </c>
      <c r="J129" s="23" t="str">
        <f>'3 priedo 2 lentele'!E129</f>
        <v>Sukurtos arba atnaujintos atviros erdvės miestų vietovėse m2</v>
      </c>
      <c r="K129" s="148">
        <f>'3 priedo 2 lentele'!F129</f>
        <v>18000</v>
      </c>
      <c r="L129" s="48">
        <v>18513</v>
      </c>
      <c r="M129" s="316"/>
      <c r="N129" s="25">
        <f>'3 priedo 2 lentele'!G129</f>
        <v>0</v>
      </c>
      <c r="O129" s="23">
        <f>'3 priedo 2 lentele'!H129</f>
        <v>0</v>
      </c>
      <c r="P129" s="148">
        <f>'3 priedo 2 lentele'!I129</f>
        <v>0</v>
      </c>
      <c r="Q129" s="435"/>
      <c r="R129" s="316"/>
      <c r="S129" s="25">
        <f>'3 priedo 2 lentele'!J129</f>
        <v>0</v>
      </c>
      <c r="T129" s="23">
        <f>'3 priedo 2 lentele'!K129</f>
        <v>0</v>
      </c>
      <c r="U129" s="148">
        <f>'3 priedo 2 lentele'!L129</f>
        <v>0</v>
      </c>
      <c r="V129" s="435"/>
      <c r="W129" s="316"/>
      <c r="X129" s="25">
        <f>'3 priedo 2 lentele'!M129</f>
        <v>0</v>
      </c>
      <c r="Y129" s="23">
        <f>'3 priedo 2 lentele'!N129</f>
        <v>0</v>
      </c>
      <c r="Z129" s="148">
        <f>'3 priedo 2 lentele'!O129</f>
        <v>0</v>
      </c>
      <c r="AA129" s="458"/>
      <c r="AB129" s="316"/>
      <c r="AC129" s="25">
        <f>'3 priedo 2 lentele'!P129</f>
        <v>0</v>
      </c>
      <c r="AD129" s="23">
        <f>'3 priedo 2 lentele'!Q129</f>
        <v>0</v>
      </c>
      <c r="AE129" s="148">
        <f>'3 priedo 2 lentele'!R129</f>
        <v>0</v>
      </c>
      <c r="AF129" s="458"/>
      <c r="AG129" s="316"/>
      <c r="AH129" s="25">
        <f>'3 priedo 2 lentele'!S129</f>
        <v>0</v>
      </c>
      <c r="AI129" s="23">
        <f>'3 priedo 2 lentele'!T129</f>
        <v>0</v>
      </c>
      <c r="AJ129" s="148">
        <f>'3 priedo 2 lentele'!U129</f>
        <v>0</v>
      </c>
      <c r="AK129" s="316"/>
      <c r="AL129" s="316"/>
    </row>
    <row r="130" spans="2:38" ht="60" x14ac:dyDescent="0.25">
      <c r="B130" s="23" t="str">
        <f>'3 priedo 1 lentele'!A130</f>
        <v>1.4.1.1.8</v>
      </c>
      <c r="C130" s="160" t="str">
        <f>'3 priedo 1 lentele'!B130</f>
        <v>R029904-280000-0005</v>
      </c>
      <c r="D130" s="23" t="str">
        <f>'3 priedo 1 lentele'!C130</f>
        <v>Kompleksiškas Kauko laiptų prie Aukštaičių gatvės zonos sutvarkymas</v>
      </c>
      <c r="E130" s="11" t="str">
        <f>'3 priedo 1 lentele'!I130</f>
        <v xml:space="preserve">ITI </v>
      </c>
      <c r="F130" s="11">
        <f>'3 priedo 1 lentele'!J130</f>
        <v>0</v>
      </c>
      <c r="G130" s="11">
        <f>'3 priedo 1 lentele'!K130</f>
        <v>0</v>
      </c>
      <c r="H130" s="316"/>
      <c r="I130" s="25" t="str">
        <f>'3 priedo 2 lentele'!D130</f>
        <v>P.B.238</v>
      </c>
      <c r="J130" s="23" t="str">
        <f>'3 priedo 2 lentele'!E130</f>
        <v xml:space="preserve">Sukurtos arba atnaujintos atviros erdvės miestų vietovėse m2 </v>
      </c>
      <c r="K130" s="148">
        <f>'3 priedo 2 lentele'!F130</f>
        <v>10000</v>
      </c>
      <c r="L130" s="48">
        <v>11000</v>
      </c>
      <c r="M130" s="316"/>
      <c r="N130" s="25">
        <f>'3 priedo 2 lentele'!G130</f>
        <v>0</v>
      </c>
      <c r="O130" s="23">
        <f>'3 priedo 2 lentele'!H130</f>
        <v>0</v>
      </c>
      <c r="P130" s="148">
        <f>'3 priedo 2 lentele'!I130</f>
        <v>0</v>
      </c>
      <c r="Q130" s="435"/>
      <c r="R130" s="316"/>
      <c r="S130" s="25">
        <f>'3 priedo 2 lentele'!J130</f>
        <v>0</v>
      </c>
      <c r="T130" s="23">
        <f>'3 priedo 2 lentele'!K130</f>
        <v>0</v>
      </c>
      <c r="U130" s="148">
        <f>'3 priedo 2 lentele'!L130</f>
        <v>0</v>
      </c>
      <c r="V130" s="435"/>
      <c r="W130" s="316"/>
      <c r="X130" s="25">
        <f>'3 priedo 2 lentele'!M130</f>
        <v>0</v>
      </c>
      <c r="Y130" s="23">
        <f>'3 priedo 2 lentele'!N130</f>
        <v>0</v>
      </c>
      <c r="Z130" s="148">
        <f>'3 priedo 2 lentele'!O130</f>
        <v>0</v>
      </c>
      <c r="AA130" s="458"/>
      <c r="AB130" s="316"/>
      <c r="AC130" s="25">
        <f>'3 priedo 2 lentele'!P130</f>
        <v>0</v>
      </c>
      <c r="AD130" s="23">
        <f>'3 priedo 2 lentele'!Q130</f>
        <v>0</v>
      </c>
      <c r="AE130" s="148">
        <f>'3 priedo 2 lentele'!R130</f>
        <v>0</v>
      </c>
      <c r="AF130" s="458"/>
      <c r="AG130" s="316"/>
      <c r="AH130" s="25">
        <f>'3 priedo 2 lentele'!S130</f>
        <v>0</v>
      </c>
      <c r="AI130" s="23">
        <f>'3 priedo 2 lentele'!T130</f>
        <v>0</v>
      </c>
      <c r="AJ130" s="148">
        <f>'3 priedo 2 lentele'!U130</f>
        <v>0</v>
      </c>
      <c r="AK130" s="316"/>
      <c r="AL130" s="316"/>
    </row>
    <row r="131" spans="2:38" ht="72" x14ac:dyDescent="0.25">
      <c r="B131" s="23" t="str">
        <f>'3 priedo 1 lentele'!A131</f>
        <v>1.4.1.1.9</v>
      </c>
      <c r="C131" s="160" t="str">
        <f>'3 priedo 1 lentele'!B131</f>
        <v>R029904-280000-0006</v>
      </c>
      <c r="D131" s="23" t="str">
        <f>'3 priedo 1 lentele'!C131</f>
        <v>Marvelės upelio slėnio sutvarkymas, panaudojant teritorijos gamtinio karkaso ypatumus, siekiant netradicinių erdvių pritaikymo kultūros ir kt. reikmėms</v>
      </c>
      <c r="E131" s="11" t="str">
        <f>'3 priedo 1 lentele'!I131</f>
        <v xml:space="preserve">ITI </v>
      </c>
      <c r="F131" s="11">
        <f>'3 priedo 1 lentele'!J131</f>
        <v>0</v>
      </c>
      <c r="G131" s="11">
        <f>'3 priedo 1 lentele'!K131</f>
        <v>0</v>
      </c>
      <c r="H131" s="316" t="s">
        <v>2205</v>
      </c>
      <c r="I131" s="25" t="str">
        <f>'3 priedo 2 lentele'!D131</f>
        <v>P.B.238</v>
      </c>
      <c r="J131" s="23" t="str">
        <f>'3 priedo 2 lentele'!E131</f>
        <v xml:space="preserve">Sukurtos arba atnaujintos atviros erdvės miestų vietovėse m2 </v>
      </c>
      <c r="K131" s="148">
        <f>'3 priedo 2 lentele'!F131</f>
        <v>12000</v>
      </c>
      <c r="L131" s="48">
        <v>12000</v>
      </c>
      <c r="M131" s="48">
        <v>12000</v>
      </c>
      <c r="N131" s="25">
        <f>'3 priedo 2 lentele'!G131</f>
        <v>0</v>
      </c>
      <c r="O131" s="23">
        <f>'3 priedo 2 lentele'!H131</f>
        <v>0</v>
      </c>
      <c r="P131" s="148">
        <f>'3 priedo 2 lentele'!I131</f>
        <v>0</v>
      </c>
      <c r="Q131" s="435"/>
      <c r="R131" s="316"/>
      <c r="S131" s="25">
        <f>'3 priedo 2 lentele'!J131</f>
        <v>0</v>
      </c>
      <c r="T131" s="23">
        <f>'3 priedo 2 lentele'!K131</f>
        <v>0</v>
      </c>
      <c r="U131" s="148">
        <f>'3 priedo 2 lentele'!L131</f>
        <v>0</v>
      </c>
      <c r="V131" s="435"/>
      <c r="W131" s="316"/>
      <c r="X131" s="25">
        <f>'3 priedo 2 lentele'!M131</f>
        <v>0</v>
      </c>
      <c r="Y131" s="23">
        <f>'3 priedo 2 lentele'!N131</f>
        <v>0</v>
      </c>
      <c r="Z131" s="148">
        <f>'3 priedo 2 lentele'!O131</f>
        <v>0</v>
      </c>
      <c r="AA131" s="458"/>
      <c r="AB131" s="316"/>
      <c r="AC131" s="25">
        <f>'3 priedo 2 lentele'!P131</f>
        <v>0</v>
      </c>
      <c r="AD131" s="23">
        <f>'3 priedo 2 lentele'!Q131</f>
        <v>0</v>
      </c>
      <c r="AE131" s="148">
        <f>'3 priedo 2 lentele'!R131</f>
        <v>0</v>
      </c>
      <c r="AF131" s="458"/>
      <c r="AG131" s="316"/>
      <c r="AH131" s="25">
        <f>'3 priedo 2 lentele'!S131</f>
        <v>0</v>
      </c>
      <c r="AI131" s="23">
        <f>'3 priedo 2 lentele'!T131</f>
        <v>0</v>
      </c>
      <c r="AJ131" s="148">
        <f>'3 priedo 2 lentele'!U131</f>
        <v>0</v>
      </c>
      <c r="AK131" s="316"/>
      <c r="AL131" s="316"/>
    </row>
    <row r="132" spans="2:38" ht="156" x14ac:dyDescent="0.25">
      <c r="B132" s="23" t="str">
        <f>'3 priedo 1 lentele'!A132</f>
        <v>1.4.1.1.10</v>
      </c>
      <c r="C132" s="160" t="str">
        <f>'3 priedo 1 lentele'!B132</f>
        <v>R023302-440000-0004</v>
      </c>
      <c r="D132" s="23" t="str">
        <f>'3 priedo 1 lentele'!C132</f>
        <v>Birštono savivaldybės kultūros paveldo objektų aktualizavimas</v>
      </c>
      <c r="E132" s="11">
        <f>'3 priedo 1 lentele'!I132</f>
        <v>0</v>
      </c>
      <c r="F132" s="11">
        <f>'3 priedo 1 lentele'!J132</f>
        <v>0</v>
      </c>
      <c r="G132" s="11">
        <f>'3 priedo 1 lentele'!K132</f>
        <v>0</v>
      </c>
      <c r="H132" s="316"/>
      <c r="I132" s="147" t="str">
        <f>'3 priedo 2 lentele'!D132</f>
        <v>P.B.209</v>
      </c>
      <c r="J132" s="147" t="str">
        <f>'3 priedo 2 lentele'!E132</f>
        <v>Numatomo apsilankymų remiamuose kultūros ir gamtos paveldo objektuose bei turistų traukos vietose skaičiaus padidėjimas  (apsilankymai per metus)</v>
      </c>
      <c r="K132" s="148">
        <f>'3 priedo 2 lentele'!F132</f>
        <v>460</v>
      </c>
      <c r="L132" s="48">
        <v>460</v>
      </c>
      <c r="M132" s="316"/>
      <c r="N132" s="147" t="str">
        <f>'3 priedo 2 lentele'!G132</f>
        <v>P.S.335</v>
      </c>
      <c r="O132" s="147" t="str">
        <f>'3 priedo 2 lentele'!H132</f>
        <v>Sutvarkyti, įrengti ir pritaikyti lankymui gamtos ir kultūros paveldo objektai ir teritorijos</v>
      </c>
      <c r="P132" s="148">
        <f>'3 priedo 2 lentele'!I132</f>
        <v>1</v>
      </c>
      <c r="Q132" s="435">
        <v>1</v>
      </c>
      <c r="R132" s="316"/>
      <c r="S132" s="147">
        <f>'3 priedo 2 lentele'!J132</f>
        <v>0</v>
      </c>
      <c r="T132" s="147">
        <f>'3 priedo 2 lentele'!K132</f>
        <v>0</v>
      </c>
      <c r="U132" s="148">
        <f>'3 priedo 2 lentele'!L132</f>
        <v>0</v>
      </c>
      <c r="V132" s="435"/>
      <c r="W132" s="316"/>
      <c r="X132" s="147">
        <f>'3 priedo 2 lentele'!M132</f>
        <v>0</v>
      </c>
      <c r="Y132" s="147">
        <f>'3 priedo 2 lentele'!N132</f>
        <v>0</v>
      </c>
      <c r="Z132" s="148">
        <f>'3 priedo 2 lentele'!O132</f>
        <v>0</v>
      </c>
      <c r="AA132" s="458"/>
      <c r="AB132" s="316"/>
      <c r="AC132" s="147">
        <f>'3 priedo 2 lentele'!P132</f>
        <v>0</v>
      </c>
      <c r="AD132" s="147">
        <f>'3 priedo 2 lentele'!Q132</f>
        <v>0</v>
      </c>
      <c r="AE132" s="148">
        <f>'3 priedo 2 lentele'!R132</f>
        <v>0</v>
      </c>
      <c r="AF132" s="458"/>
      <c r="AG132" s="316"/>
      <c r="AH132" s="147">
        <f>'3 priedo 2 lentele'!S132</f>
        <v>0</v>
      </c>
      <c r="AI132" s="147">
        <f>'3 priedo 2 lentele'!T132</f>
        <v>0</v>
      </c>
      <c r="AJ132" s="148">
        <f>'3 priedo 2 lentele'!U132</f>
        <v>0</v>
      </c>
      <c r="AK132" s="316"/>
      <c r="AL132" s="316"/>
    </row>
    <row r="133" spans="2:38" ht="156" x14ac:dyDescent="0.25">
      <c r="B133" s="23" t="str">
        <f>'3 priedo 1 lentele'!A133</f>
        <v>1.4.1.1.11</v>
      </c>
      <c r="C133" s="160" t="str">
        <f>'3 priedo 1 lentele'!B133</f>
        <v>R023302-440000-0005</v>
      </c>
      <c r="D133" s="28" t="str">
        <f>'3 priedo 1 lentele'!C133</f>
        <v>Žiežmarių sinagogos išsaugojimas ir pritaikymas visuomenės poreikiams</v>
      </c>
      <c r="E133" s="11">
        <f>'3 priedo 1 lentele'!I133</f>
        <v>0</v>
      </c>
      <c r="F133" s="11">
        <f>'3 priedo 1 lentele'!J133</f>
        <v>0</v>
      </c>
      <c r="G133" s="11">
        <f>'3 priedo 1 lentele'!K133</f>
        <v>0</v>
      </c>
      <c r="H133" s="316" t="s">
        <v>2288</v>
      </c>
      <c r="I133" s="147" t="str">
        <f>'3 priedo 2 lentele'!D133</f>
        <v>P.B.209</v>
      </c>
      <c r="J133" s="147" t="str">
        <f>'3 priedo 2 lentele'!E133</f>
        <v>Numatomo apsilankymų remiamuose kultūros ir gamtos paveldo objektuose bei turistų traukos vietose skaičiaus padidėjimas  (apsilankymai per metus)</v>
      </c>
      <c r="K133" s="148">
        <f>'3 priedo 2 lentele'!F133</f>
        <v>200</v>
      </c>
      <c r="L133" s="48">
        <v>200</v>
      </c>
      <c r="M133" s="316">
        <v>200</v>
      </c>
      <c r="N133" s="147" t="str">
        <f>'3 priedo 2 lentele'!G133</f>
        <v>P.S.335</v>
      </c>
      <c r="O133" s="147" t="str">
        <f>'3 priedo 2 lentele'!H133</f>
        <v xml:space="preserve">Sutvarkyti, įrengti ir pritaikyti lankymui gamtos ir kultūros paveldo objektai ir teritorijos </v>
      </c>
      <c r="P133" s="148">
        <f>'3 priedo 2 lentele'!I133</f>
        <v>1</v>
      </c>
      <c r="Q133" s="433">
        <v>1</v>
      </c>
      <c r="R133" s="316">
        <v>1</v>
      </c>
      <c r="S133" s="147">
        <f>'3 priedo 2 lentele'!J133</f>
        <v>0</v>
      </c>
      <c r="T133" s="147">
        <f>'3 priedo 2 lentele'!K133</f>
        <v>0</v>
      </c>
      <c r="U133" s="148">
        <f>'3 priedo 2 lentele'!L133</f>
        <v>0</v>
      </c>
      <c r="V133" s="435"/>
      <c r="W133" s="316"/>
      <c r="X133" s="147">
        <f>'3 priedo 2 lentele'!M133</f>
        <v>0</v>
      </c>
      <c r="Y133" s="147">
        <f>'3 priedo 2 lentele'!N133</f>
        <v>0</v>
      </c>
      <c r="Z133" s="148">
        <f>'3 priedo 2 lentele'!O133</f>
        <v>0</v>
      </c>
      <c r="AA133" s="458"/>
      <c r="AB133" s="316"/>
      <c r="AC133" s="147">
        <f>'3 priedo 2 lentele'!P133</f>
        <v>0</v>
      </c>
      <c r="AD133" s="147">
        <f>'3 priedo 2 lentele'!Q133</f>
        <v>0</v>
      </c>
      <c r="AE133" s="148">
        <f>'3 priedo 2 lentele'!R133</f>
        <v>0</v>
      </c>
      <c r="AF133" s="458"/>
      <c r="AG133" s="316"/>
      <c r="AH133" s="147">
        <f>'3 priedo 2 lentele'!S133</f>
        <v>0</v>
      </c>
      <c r="AI133" s="147">
        <f>'3 priedo 2 lentele'!T133</f>
        <v>0</v>
      </c>
      <c r="AJ133" s="148">
        <f>'3 priedo 2 lentele'!U133</f>
        <v>0</v>
      </c>
      <c r="AK133" s="316"/>
      <c r="AL133" s="316"/>
    </row>
    <row r="134" spans="2:38" ht="156" x14ac:dyDescent="0.25">
      <c r="B134" s="23" t="str">
        <f>'3 priedo 1 lentele'!A134</f>
        <v>1.4.1.1.12</v>
      </c>
      <c r="C134" s="160" t="str">
        <f>'3 priedo 1 lentele'!B134</f>
        <v>R023302-440000-0006</v>
      </c>
      <c r="D134" s="37" t="str">
        <f>'3 priedo 1 lentele'!C134</f>
        <v>Pasandravio istorinio draustinio – poeto Maironio tėviškės ir gimtinės pritaikymas kultūrinėms ir edukacinėms reikmėms</v>
      </c>
      <c r="E134" s="21">
        <f>'3 priedo 1 lentele'!I134</f>
        <v>0</v>
      </c>
      <c r="F134" s="21">
        <f>'3 priedo 1 lentele'!J134</f>
        <v>0</v>
      </c>
      <c r="G134" s="21">
        <f>'3 priedo 1 lentele'!K134</f>
        <v>0</v>
      </c>
      <c r="H134" s="330"/>
      <c r="I134" s="40" t="str">
        <f>'3 priedo 2 lentele'!D134</f>
        <v xml:space="preserve">P.B.209 </v>
      </c>
      <c r="J134" s="40" t="str">
        <f>'3 priedo 2 lentele'!E134</f>
        <v xml:space="preserve">Numatomo apsilankymų remiamuose kultūros ir gamtos paveldo objektuose bei turistų traukos vietose skaičiaus padidėjimas  (apsilankymai per metus)“ </v>
      </c>
      <c r="K134" s="148">
        <f>'3 priedo 2 lentele'!F134</f>
        <v>2200</v>
      </c>
      <c r="L134" s="48">
        <v>2200</v>
      </c>
      <c r="M134" s="330"/>
      <c r="N134" s="40" t="str">
        <f>'3 priedo 2 lentele'!G134</f>
        <v xml:space="preserve">P.S.335 </v>
      </c>
      <c r="O134" s="40" t="str">
        <f>'3 priedo 2 lentele'!H134</f>
        <v>Sutvarkyti, įrengti ir pritaikyti lankymui gamtos ir kultūros paveldo objektai ir teritorijos</v>
      </c>
      <c r="P134" s="148">
        <f>'3 priedo 2 lentele'!I134</f>
        <v>1</v>
      </c>
      <c r="Q134" s="456">
        <v>1</v>
      </c>
      <c r="R134" s="330"/>
      <c r="S134" s="40">
        <f>'3 priedo 2 lentele'!J134</f>
        <v>0</v>
      </c>
      <c r="T134" s="40">
        <f>'3 priedo 2 lentele'!K134</f>
        <v>0</v>
      </c>
      <c r="U134" s="148">
        <f>'3 priedo 2 lentele'!L134</f>
        <v>0</v>
      </c>
      <c r="V134" s="465"/>
      <c r="W134" s="330"/>
      <c r="X134" s="40">
        <f>'3 priedo 2 lentele'!M134</f>
        <v>0</v>
      </c>
      <c r="Y134" s="40">
        <f>'3 priedo 2 lentele'!N134</f>
        <v>0</v>
      </c>
      <c r="Z134" s="148">
        <f>'3 priedo 2 lentele'!O134</f>
        <v>0</v>
      </c>
      <c r="AA134" s="476"/>
      <c r="AB134" s="330"/>
      <c r="AC134" s="40">
        <f>'3 priedo 2 lentele'!P134</f>
        <v>0</v>
      </c>
      <c r="AD134" s="40">
        <f>'3 priedo 2 lentele'!Q134</f>
        <v>0</v>
      </c>
      <c r="AE134" s="148">
        <f>'3 priedo 2 lentele'!R134</f>
        <v>0</v>
      </c>
      <c r="AF134" s="476"/>
      <c r="AG134" s="330"/>
      <c r="AH134" s="40">
        <f>'3 priedo 2 lentele'!S134</f>
        <v>0</v>
      </c>
      <c r="AI134" s="40">
        <f>'3 priedo 2 lentele'!T134</f>
        <v>0</v>
      </c>
      <c r="AJ134" s="148">
        <f>'3 priedo 2 lentele'!U134</f>
        <v>0</v>
      </c>
      <c r="AK134" s="330"/>
      <c r="AL134" s="330"/>
    </row>
    <row r="135" spans="2:38" ht="156" x14ac:dyDescent="0.25">
      <c r="B135" s="23" t="str">
        <f>'3 priedo 1 lentele'!A135</f>
        <v>1.4.1.1.13</v>
      </c>
      <c r="C135" s="160" t="str">
        <f>'3 priedo 1 lentele'!B135</f>
        <v>R023302-440000-0007</v>
      </c>
      <c r="D135" s="37" t="str">
        <f>'3 priedo 1 lentele'!C135</f>
        <v>Kėdainių Sinagogos (Smilgos g. 5A, Kėdainiai) kompleksiškas sutvarkymas, pritaikant kultūrinėms bei kitoms reikmėms</v>
      </c>
      <c r="E135" s="21">
        <f>'3 priedo 1 lentele'!I135</f>
        <v>0</v>
      </c>
      <c r="F135" s="21">
        <f>'3 priedo 1 lentele'!J135</f>
        <v>0</v>
      </c>
      <c r="G135" s="21">
        <f>'3 priedo 1 lentele'!K135</f>
        <v>0</v>
      </c>
      <c r="H135" s="330"/>
      <c r="I135" s="40" t="str">
        <f>'3 priedo 2 lentele'!D135</f>
        <v xml:space="preserve">P.S.335 </v>
      </c>
      <c r="J135" s="40" t="str">
        <f>'3 priedo 2 lentele'!E135</f>
        <v>Sutvarkyti, įrengti ir pritaikyti lankymui gamtos ir kultūros paveldo objektai ir teritorijos</v>
      </c>
      <c r="K135" s="48">
        <f>'3 priedo 2 lentele'!F135</f>
        <v>1</v>
      </c>
      <c r="L135" s="434">
        <v>1</v>
      </c>
      <c r="M135" s="330"/>
      <c r="N135" s="40" t="str">
        <f>'3 priedo 2 lentele'!G135</f>
        <v xml:space="preserve">P.B.209 </v>
      </c>
      <c r="O135" s="40" t="str">
        <f>'3 priedo 2 lentele'!H135</f>
        <v xml:space="preserve">Numatomo apsilankymų remiamuose kultūros ir gamtos paveldo objektuose bei turistų traukos vietose skaičiaus padidėjimas  (apsilankymai per metus)“ </v>
      </c>
      <c r="P135" s="48">
        <f>'3 priedo 2 lentele'!I135</f>
        <v>800</v>
      </c>
      <c r="Q135" s="434">
        <v>800</v>
      </c>
      <c r="R135" s="330"/>
      <c r="S135" s="40">
        <f>'3 priedo 2 lentele'!J135</f>
        <v>0</v>
      </c>
      <c r="T135" s="40">
        <f>'3 priedo 2 lentele'!K135</f>
        <v>0</v>
      </c>
      <c r="U135" s="48">
        <f>'3 priedo 2 lentele'!L135</f>
        <v>0</v>
      </c>
      <c r="V135" s="465"/>
      <c r="W135" s="330"/>
      <c r="X135" s="40">
        <f>'3 priedo 2 lentele'!M135</f>
        <v>0</v>
      </c>
      <c r="Y135" s="40">
        <f>'3 priedo 2 lentele'!N135</f>
        <v>0</v>
      </c>
      <c r="Z135" s="48">
        <f>'3 priedo 2 lentele'!O135</f>
        <v>0</v>
      </c>
      <c r="AA135" s="476"/>
      <c r="AB135" s="330"/>
      <c r="AC135" s="40">
        <f>'3 priedo 2 lentele'!P135</f>
        <v>0</v>
      </c>
      <c r="AD135" s="40">
        <f>'3 priedo 2 lentele'!Q135</f>
        <v>0</v>
      </c>
      <c r="AE135" s="48">
        <f>'3 priedo 2 lentele'!R135</f>
        <v>0</v>
      </c>
      <c r="AF135" s="476"/>
      <c r="AG135" s="330"/>
      <c r="AH135" s="40">
        <f>'3 priedo 2 lentele'!S135</f>
        <v>0</v>
      </c>
      <c r="AI135" s="40">
        <f>'3 priedo 2 lentele'!T135</f>
        <v>0</v>
      </c>
      <c r="AJ135" s="48">
        <f>'3 priedo 2 lentele'!U135</f>
        <v>0</v>
      </c>
      <c r="AK135" s="330"/>
      <c r="AL135" s="330"/>
    </row>
    <row r="136" spans="2:38" ht="36" x14ac:dyDescent="0.25">
      <c r="B136" s="244" t="str">
        <f>'3 priedo 1 lentele'!A136</f>
        <v>1.4.1.2.</v>
      </c>
      <c r="C136" s="252">
        <f>'3 priedo 1 lentele'!B136</f>
        <v>0</v>
      </c>
      <c r="D136" s="244" t="str">
        <f>'3 priedo 1 lentele'!C136</f>
        <v>Priemonė: Senamiesčių ir istorinių miesto dalių atnaujinimas</v>
      </c>
      <c r="E136" s="252">
        <f>'3 priedo 1 lentele'!I136</f>
        <v>0</v>
      </c>
      <c r="F136" s="252">
        <f>'3 priedo 1 lentele'!J136</f>
        <v>0</v>
      </c>
      <c r="G136" s="252">
        <f>'3 priedo 1 lentele'!K136</f>
        <v>0</v>
      </c>
      <c r="H136" s="321"/>
      <c r="I136" s="267">
        <f>'3 priedo 2 lentele'!D136</f>
        <v>0</v>
      </c>
      <c r="J136" s="267">
        <f>'3 priedo 2 lentele'!E136</f>
        <v>0</v>
      </c>
      <c r="K136" s="268">
        <f>'3 priedo 2 lentele'!F136</f>
        <v>0</v>
      </c>
      <c r="L136" s="430"/>
      <c r="M136" s="321"/>
      <c r="N136" s="267">
        <f>'3 priedo 2 lentele'!G136</f>
        <v>0</v>
      </c>
      <c r="O136" s="267">
        <f>'3 priedo 2 lentele'!H136</f>
        <v>0</v>
      </c>
      <c r="P136" s="268">
        <f>'3 priedo 2 lentele'!I136</f>
        <v>0</v>
      </c>
      <c r="Q136" s="448"/>
      <c r="R136" s="321"/>
      <c r="S136" s="267">
        <f>'3 priedo 2 lentele'!J136</f>
        <v>0</v>
      </c>
      <c r="T136" s="267">
        <f>'3 priedo 2 lentele'!K136</f>
        <v>0</v>
      </c>
      <c r="U136" s="268">
        <f>'3 priedo 2 lentele'!L136</f>
        <v>0</v>
      </c>
      <c r="V136" s="448"/>
      <c r="W136" s="321"/>
      <c r="X136" s="267">
        <f>'3 priedo 2 lentele'!M136</f>
        <v>0</v>
      </c>
      <c r="Y136" s="267">
        <f>'3 priedo 2 lentele'!N136</f>
        <v>0</v>
      </c>
      <c r="Z136" s="268">
        <f>'3 priedo 2 lentele'!O136</f>
        <v>0</v>
      </c>
      <c r="AA136" s="473"/>
      <c r="AB136" s="321"/>
      <c r="AC136" s="267">
        <f>'3 priedo 2 lentele'!P136</f>
        <v>0</v>
      </c>
      <c r="AD136" s="267">
        <f>'3 priedo 2 lentele'!Q136</f>
        <v>0</v>
      </c>
      <c r="AE136" s="268">
        <f>'3 priedo 2 lentele'!R136</f>
        <v>0</v>
      </c>
      <c r="AF136" s="473"/>
      <c r="AG136" s="321"/>
      <c r="AH136" s="267">
        <f>'3 priedo 2 lentele'!S136</f>
        <v>0</v>
      </c>
      <c r="AI136" s="267">
        <f>'3 priedo 2 lentele'!T136</f>
        <v>0</v>
      </c>
      <c r="AJ136" s="268">
        <f>'3 priedo 2 lentele'!U136</f>
        <v>0</v>
      </c>
      <c r="AK136" s="321"/>
      <c r="AL136" s="321"/>
    </row>
    <row r="137" spans="2:38" ht="60" x14ac:dyDescent="0.25">
      <c r="B137" s="244" t="str">
        <f>'3 priedo 1 lentele'!A137</f>
        <v>1.4.1.3.</v>
      </c>
      <c r="C137" s="252">
        <f>'3 priedo 1 lentele'!B137</f>
        <v>0</v>
      </c>
      <c r="D137" s="244" t="str">
        <f>'3 priedo 1 lentele'!C137</f>
        <v>Priemonė: Vietinių, tradicinių amatų atgaivinimas ir vystymas bei panaudojimas turizmo plėtrai</v>
      </c>
      <c r="E137" s="252">
        <f>'3 priedo 1 lentele'!I137</f>
        <v>0</v>
      </c>
      <c r="F137" s="252">
        <f>'3 priedo 1 lentele'!J137</f>
        <v>0</v>
      </c>
      <c r="G137" s="252">
        <f>'3 priedo 1 lentele'!K137</f>
        <v>0</v>
      </c>
      <c r="H137" s="321"/>
      <c r="I137" s="267">
        <f>'3 priedo 2 lentele'!D137</f>
        <v>0</v>
      </c>
      <c r="J137" s="267">
        <f>'3 priedo 2 lentele'!E137</f>
        <v>0</v>
      </c>
      <c r="K137" s="268">
        <f>'3 priedo 2 lentele'!F137</f>
        <v>0</v>
      </c>
      <c r="L137" s="430"/>
      <c r="M137" s="321"/>
      <c r="N137" s="267">
        <f>'3 priedo 2 lentele'!G137</f>
        <v>0</v>
      </c>
      <c r="O137" s="267">
        <f>'3 priedo 2 lentele'!H137</f>
        <v>0</v>
      </c>
      <c r="P137" s="268">
        <f>'3 priedo 2 lentele'!I137</f>
        <v>0</v>
      </c>
      <c r="Q137" s="448"/>
      <c r="R137" s="321"/>
      <c r="S137" s="267">
        <f>'3 priedo 2 lentele'!J137</f>
        <v>0</v>
      </c>
      <c r="T137" s="267">
        <f>'3 priedo 2 lentele'!K137</f>
        <v>0</v>
      </c>
      <c r="U137" s="268">
        <f>'3 priedo 2 lentele'!L137</f>
        <v>0</v>
      </c>
      <c r="V137" s="448"/>
      <c r="W137" s="321"/>
      <c r="X137" s="267">
        <f>'3 priedo 2 lentele'!M137</f>
        <v>0</v>
      </c>
      <c r="Y137" s="267">
        <f>'3 priedo 2 lentele'!N137</f>
        <v>0</v>
      </c>
      <c r="Z137" s="268">
        <f>'3 priedo 2 lentele'!O137</f>
        <v>0</v>
      </c>
      <c r="AA137" s="473"/>
      <c r="AB137" s="321"/>
      <c r="AC137" s="267">
        <f>'3 priedo 2 lentele'!P137</f>
        <v>0</v>
      </c>
      <c r="AD137" s="267">
        <f>'3 priedo 2 lentele'!Q137</f>
        <v>0</v>
      </c>
      <c r="AE137" s="268">
        <f>'3 priedo 2 lentele'!R137</f>
        <v>0</v>
      </c>
      <c r="AF137" s="473"/>
      <c r="AG137" s="321"/>
      <c r="AH137" s="267">
        <f>'3 priedo 2 lentele'!S137</f>
        <v>0</v>
      </c>
      <c r="AI137" s="267">
        <f>'3 priedo 2 lentele'!T137</f>
        <v>0</v>
      </c>
      <c r="AJ137" s="268">
        <f>'3 priedo 2 lentele'!U137</f>
        <v>0</v>
      </c>
      <c r="AK137" s="321"/>
      <c r="AL137" s="321"/>
    </row>
    <row r="138" spans="2:38" ht="72" x14ac:dyDescent="0.25">
      <c r="B138" s="244" t="str">
        <f>'3 priedo 1 lentele'!A138</f>
        <v>1.4.1.4.</v>
      </c>
      <c r="C138" s="252">
        <f>'3 priedo 1 lentele'!B138</f>
        <v>0</v>
      </c>
      <c r="D138" s="244" t="str">
        <f>'3 priedo 1 lentele'!C138</f>
        <v>Priemonė: Kultūrinio, piligriminio, sveikatos, dalykinio ir aktyvaus poilsio turizmo infrastruktūros ir paslaugų plėtra</v>
      </c>
      <c r="E138" s="252">
        <f>'3 priedo 1 lentele'!I138</f>
        <v>0</v>
      </c>
      <c r="F138" s="252">
        <f>'3 priedo 1 lentele'!J138</f>
        <v>0</v>
      </c>
      <c r="G138" s="252">
        <f>'3 priedo 1 lentele'!K138</f>
        <v>0</v>
      </c>
      <c r="H138" s="321"/>
      <c r="I138" s="267">
        <f>'3 priedo 2 lentele'!D138</f>
        <v>0</v>
      </c>
      <c r="J138" s="267">
        <f>'3 priedo 2 lentele'!E138</f>
        <v>0</v>
      </c>
      <c r="K138" s="268">
        <f>'3 priedo 2 lentele'!F138</f>
        <v>0</v>
      </c>
      <c r="L138" s="430"/>
      <c r="M138" s="321"/>
      <c r="N138" s="267">
        <f>'3 priedo 2 lentele'!G138</f>
        <v>0</v>
      </c>
      <c r="O138" s="267">
        <f>'3 priedo 2 lentele'!H138</f>
        <v>0</v>
      </c>
      <c r="P138" s="268">
        <f>'3 priedo 2 lentele'!I138</f>
        <v>0</v>
      </c>
      <c r="Q138" s="448"/>
      <c r="R138" s="321"/>
      <c r="S138" s="267">
        <f>'3 priedo 2 lentele'!J138</f>
        <v>0</v>
      </c>
      <c r="T138" s="267">
        <f>'3 priedo 2 lentele'!K138</f>
        <v>0</v>
      </c>
      <c r="U138" s="268">
        <f>'3 priedo 2 lentele'!L138</f>
        <v>0</v>
      </c>
      <c r="V138" s="448"/>
      <c r="W138" s="321"/>
      <c r="X138" s="267">
        <f>'3 priedo 2 lentele'!M138</f>
        <v>0</v>
      </c>
      <c r="Y138" s="267">
        <f>'3 priedo 2 lentele'!N138</f>
        <v>0</v>
      </c>
      <c r="Z138" s="268">
        <f>'3 priedo 2 lentele'!O138</f>
        <v>0</v>
      </c>
      <c r="AA138" s="473"/>
      <c r="AB138" s="321"/>
      <c r="AC138" s="267">
        <f>'3 priedo 2 lentele'!P138</f>
        <v>0</v>
      </c>
      <c r="AD138" s="267">
        <f>'3 priedo 2 lentele'!Q138</f>
        <v>0</v>
      </c>
      <c r="AE138" s="268">
        <f>'3 priedo 2 lentele'!R138</f>
        <v>0</v>
      </c>
      <c r="AF138" s="473"/>
      <c r="AG138" s="321"/>
      <c r="AH138" s="267">
        <f>'3 priedo 2 lentele'!S138</f>
        <v>0</v>
      </c>
      <c r="AI138" s="267">
        <f>'3 priedo 2 lentele'!T138</f>
        <v>0</v>
      </c>
      <c r="AJ138" s="268">
        <f>'3 priedo 2 lentele'!U138</f>
        <v>0</v>
      </c>
      <c r="AK138" s="321"/>
      <c r="AL138" s="321"/>
    </row>
    <row r="139" spans="2:38" ht="72" x14ac:dyDescent="0.25">
      <c r="B139" s="46" t="str">
        <f>'3 priedo 1 lentele'!A139</f>
        <v>1.4.1.4.1</v>
      </c>
      <c r="C139" s="160" t="str">
        <f>'3 priedo 1 lentele'!B139</f>
        <v>R029904-320000-0007</v>
      </c>
      <c r="D139" s="23" t="str">
        <f>'3 priedo 1 lentele'!C139</f>
        <v xml:space="preserve">Kauno sporto halės išvystymas į daugiafunkcį centrą visuomenės poreikiams </v>
      </c>
      <c r="E139" s="11" t="str">
        <f>'3 priedo 1 lentele'!I139</f>
        <v xml:space="preserve">ITI </v>
      </c>
      <c r="F139" s="11">
        <f>'3 priedo 1 lentele'!J139</f>
        <v>0</v>
      </c>
      <c r="G139" s="11">
        <f>'3 priedo 1 lentele'!K139</f>
        <v>0</v>
      </c>
      <c r="H139" s="316"/>
      <c r="I139" s="147" t="str">
        <f>'3 priedo 2 lentele'!D139</f>
        <v>P.B.239</v>
      </c>
      <c r="J139" s="147" t="str">
        <f>'3 priedo 2 lentele'!E139</f>
        <v>Pastatyti arba atnaujinti viešieji arba komerciniai pastatai miestų vietovėse m2</v>
      </c>
      <c r="K139" s="148">
        <f>'3 priedo 2 lentele'!F139</f>
        <v>5100</v>
      </c>
      <c r="L139" s="148">
        <v>5100</v>
      </c>
      <c r="M139" s="316"/>
      <c r="N139" s="147">
        <f>'3 priedo 2 lentele'!G139</f>
        <v>0</v>
      </c>
      <c r="O139" s="147">
        <f>'3 priedo 2 lentele'!H139</f>
        <v>0</v>
      </c>
      <c r="P139" s="148">
        <f>'3 priedo 2 lentele'!I139</f>
        <v>0</v>
      </c>
      <c r="Q139" s="433"/>
      <c r="R139" s="316"/>
      <c r="S139" s="147">
        <f>'3 priedo 2 lentele'!J139</f>
        <v>0</v>
      </c>
      <c r="T139" s="147">
        <f>'3 priedo 2 lentele'!K139</f>
        <v>0</v>
      </c>
      <c r="U139" s="148">
        <f>'3 priedo 2 lentele'!L139</f>
        <v>0</v>
      </c>
      <c r="V139" s="435"/>
      <c r="W139" s="316"/>
      <c r="X139" s="147">
        <f>'3 priedo 2 lentele'!M139</f>
        <v>0</v>
      </c>
      <c r="Y139" s="147">
        <f>'3 priedo 2 lentele'!N139</f>
        <v>0</v>
      </c>
      <c r="Z139" s="148">
        <f>'3 priedo 2 lentele'!O139</f>
        <v>0</v>
      </c>
      <c r="AA139" s="458"/>
      <c r="AB139" s="316"/>
      <c r="AC139" s="147">
        <f>'3 priedo 2 lentele'!P139</f>
        <v>0</v>
      </c>
      <c r="AD139" s="147">
        <f>'3 priedo 2 lentele'!Q139</f>
        <v>0</v>
      </c>
      <c r="AE139" s="148">
        <f>'3 priedo 2 lentele'!R139</f>
        <v>0</v>
      </c>
      <c r="AF139" s="458"/>
      <c r="AG139" s="316"/>
      <c r="AH139" s="147">
        <f>'3 priedo 2 lentele'!S139</f>
        <v>0</v>
      </c>
      <c r="AI139" s="147">
        <f>'3 priedo 2 lentele'!T139</f>
        <v>0</v>
      </c>
      <c r="AJ139" s="148">
        <f>'3 priedo 2 lentele'!U139</f>
        <v>0</v>
      </c>
      <c r="AK139" s="316"/>
      <c r="AL139" s="316"/>
    </row>
    <row r="140" spans="2:38" ht="60" x14ac:dyDescent="0.25">
      <c r="B140" s="46" t="str">
        <f>'3 priedo 1 lentele'!A140</f>
        <v>1.4.1.4.2</v>
      </c>
      <c r="C140" s="160" t="str">
        <f>'3 priedo 1 lentele'!B140</f>
        <v>R029904-290000-2000</v>
      </c>
      <c r="D140" s="23" t="str">
        <f>'3 priedo 1 lentele'!C140</f>
        <v>Kompleksiškas Ąžuolyno parke esančios infrastuktūros sutvarkymas, pritaikant ją visuomenės poreikiams</v>
      </c>
      <c r="E140" s="11" t="str">
        <f>'3 priedo 1 lentele'!I140</f>
        <v xml:space="preserve">ITI </v>
      </c>
      <c r="F140" s="11">
        <f>'3 priedo 1 lentele'!J140</f>
        <v>0</v>
      </c>
      <c r="G140" s="11">
        <f>'3 priedo 1 lentele'!K140</f>
        <v>0</v>
      </c>
      <c r="H140" s="316" t="s">
        <v>2209</v>
      </c>
      <c r="I140" s="147" t="str">
        <f>'3 priedo 2 lentele'!D140</f>
        <v>P.B.238</v>
      </c>
      <c r="J140" s="147" t="str">
        <f>'3 priedo 2 lentele'!E140</f>
        <v xml:space="preserve">Sukurtos arba atnaujintos atviros erdvės miestų vietovėse m2 </v>
      </c>
      <c r="K140" s="148">
        <f>'3 priedo 2 lentele'!F140</f>
        <v>626250.4</v>
      </c>
      <c r="L140" s="433">
        <v>626250.4</v>
      </c>
      <c r="M140" s="316"/>
      <c r="N140" s="147">
        <f>'3 priedo 2 lentele'!G140</f>
        <v>0</v>
      </c>
      <c r="O140" s="147">
        <f>'3 priedo 2 lentele'!H140</f>
        <v>0</v>
      </c>
      <c r="P140" s="148">
        <f>'3 priedo 2 lentele'!I140</f>
        <v>0</v>
      </c>
      <c r="Q140" s="433"/>
      <c r="R140" s="316"/>
      <c r="S140" s="147">
        <f>'3 priedo 2 lentele'!J140</f>
        <v>0</v>
      </c>
      <c r="T140" s="147">
        <f>'3 priedo 2 lentele'!K140</f>
        <v>0</v>
      </c>
      <c r="U140" s="148">
        <f>'3 priedo 2 lentele'!L140</f>
        <v>0</v>
      </c>
      <c r="V140" s="435"/>
      <c r="W140" s="316"/>
      <c r="X140" s="147">
        <f>'3 priedo 2 lentele'!M140</f>
        <v>0</v>
      </c>
      <c r="Y140" s="147">
        <f>'3 priedo 2 lentele'!N140</f>
        <v>0</v>
      </c>
      <c r="Z140" s="148">
        <f>'3 priedo 2 lentele'!O140</f>
        <v>0</v>
      </c>
      <c r="AA140" s="458"/>
      <c r="AB140" s="316"/>
      <c r="AC140" s="147">
        <f>'3 priedo 2 lentele'!P140</f>
        <v>0</v>
      </c>
      <c r="AD140" s="147">
        <f>'3 priedo 2 lentele'!Q140</f>
        <v>0</v>
      </c>
      <c r="AE140" s="148">
        <f>'3 priedo 2 lentele'!R140</f>
        <v>0</v>
      </c>
      <c r="AF140" s="458"/>
      <c r="AG140" s="316"/>
      <c r="AH140" s="147">
        <f>'3 priedo 2 lentele'!S140</f>
        <v>0</v>
      </c>
      <c r="AI140" s="147">
        <f>'3 priedo 2 lentele'!T140</f>
        <v>0</v>
      </c>
      <c r="AJ140" s="148">
        <f>'3 priedo 2 lentele'!U140</f>
        <v>0</v>
      </c>
      <c r="AK140" s="316"/>
      <c r="AL140" s="316"/>
    </row>
    <row r="141" spans="2:38" ht="60" x14ac:dyDescent="0.25">
      <c r="B141" s="46" t="str">
        <f>'3 priedo 1 lentele'!A141</f>
        <v>1.4.1.4.3</v>
      </c>
      <c r="C141" s="160" t="str">
        <f>'3 priedo 1 lentele'!B141</f>
        <v>R029904-290000-4000</v>
      </c>
      <c r="D141" s="23" t="str">
        <f>'3 priedo 1 lentele'!C141</f>
        <v>Nemuno salos išvystymas į multifunkcinį sveikatinimo ir kultūros kompleksą pritaikant jį visuomenės poreikiams</v>
      </c>
      <c r="E141" s="11" t="str">
        <f>'3 priedo 1 lentele'!I141</f>
        <v xml:space="preserve">ITI </v>
      </c>
      <c r="F141" s="11">
        <f>'3 priedo 1 lentele'!J141</f>
        <v>0</v>
      </c>
      <c r="G141" s="11">
        <f>'3 priedo 1 lentele'!K141</f>
        <v>0</v>
      </c>
      <c r="H141" s="316"/>
      <c r="I141" s="147" t="str">
        <f>'3 priedo 2 lentele'!D141</f>
        <v>P.B.238</v>
      </c>
      <c r="J141" s="147" t="str">
        <f>'3 priedo 2 lentele'!E141</f>
        <v xml:space="preserve">Sukurtos arba atnaujintos atviros erdvės miestų vietovėse m2 </v>
      </c>
      <c r="K141" s="148">
        <f>'3 priedo 2 lentele'!F141</f>
        <v>264275</v>
      </c>
      <c r="L141" s="433">
        <v>283282</v>
      </c>
      <c r="M141" s="316"/>
      <c r="N141" s="147">
        <f>'3 priedo 2 lentele'!G141</f>
        <v>0</v>
      </c>
      <c r="O141" s="147">
        <f>'3 priedo 2 lentele'!H141</f>
        <v>0</v>
      </c>
      <c r="P141" s="148">
        <f>'3 priedo 2 lentele'!I141</f>
        <v>0</v>
      </c>
      <c r="Q141" s="433"/>
      <c r="R141" s="316"/>
      <c r="S141" s="147">
        <f>'3 priedo 2 lentele'!J141</f>
        <v>0</v>
      </c>
      <c r="T141" s="147">
        <f>'3 priedo 2 lentele'!K141</f>
        <v>0</v>
      </c>
      <c r="U141" s="148">
        <f>'3 priedo 2 lentele'!L141</f>
        <v>0</v>
      </c>
      <c r="V141" s="435"/>
      <c r="W141" s="316"/>
      <c r="X141" s="147">
        <f>'3 priedo 2 lentele'!M141</f>
        <v>0</v>
      </c>
      <c r="Y141" s="147">
        <f>'3 priedo 2 lentele'!N141</f>
        <v>0</v>
      </c>
      <c r="Z141" s="148">
        <f>'3 priedo 2 lentele'!O141</f>
        <v>0</v>
      </c>
      <c r="AA141" s="458"/>
      <c r="AB141" s="316"/>
      <c r="AC141" s="147">
        <f>'3 priedo 2 lentele'!P141</f>
        <v>0</v>
      </c>
      <c r="AD141" s="147">
        <f>'3 priedo 2 lentele'!Q141</f>
        <v>0</v>
      </c>
      <c r="AE141" s="148">
        <f>'3 priedo 2 lentele'!R141</f>
        <v>0</v>
      </c>
      <c r="AF141" s="458"/>
      <c r="AG141" s="316"/>
      <c r="AH141" s="147">
        <f>'3 priedo 2 lentele'!S141</f>
        <v>0</v>
      </c>
      <c r="AI141" s="147">
        <f>'3 priedo 2 lentele'!T141</f>
        <v>0</v>
      </c>
      <c r="AJ141" s="148">
        <f>'3 priedo 2 lentele'!U141</f>
        <v>0</v>
      </c>
      <c r="AK141" s="316"/>
      <c r="AL141" s="316"/>
    </row>
    <row r="142" spans="2:38" ht="84" x14ac:dyDescent="0.25">
      <c r="B142" s="46" t="str">
        <f>'3 priedo 1 lentele'!A142</f>
        <v>1.4.1.4.4</v>
      </c>
      <c r="C142" s="160" t="str">
        <f>'3 priedo 1 lentele'!B142</f>
        <v>R029904-290000-3000</v>
      </c>
      <c r="D142" s="23" t="str">
        <f>'3 priedo 1 lentele'!C142</f>
        <v>Teritorijos prie daugiafunkcio S. Dariaus ir S. Girėno  sveikatinimo, kultūros ir užimtumo centro, Sporto halės, Sporto g. ir jos prieigų sutvarkymas</v>
      </c>
      <c r="E142" s="11" t="str">
        <f>'3 priedo 1 lentele'!I142</f>
        <v xml:space="preserve">ITI </v>
      </c>
      <c r="F142" s="11">
        <f>'3 priedo 1 lentele'!J142</f>
        <v>0</v>
      </c>
      <c r="G142" s="11">
        <f>'3 priedo 1 lentele'!K142</f>
        <v>0</v>
      </c>
      <c r="H142" s="316"/>
      <c r="I142" s="147" t="str">
        <f>'3 priedo 2 lentele'!D142</f>
        <v>P.B.238</v>
      </c>
      <c r="J142" s="147" t="str">
        <f>'3 priedo 2 lentele'!E142</f>
        <v xml:space="preserve">Sukurtos arba atnaujintos atviros erdvės miestų vietovėse m2 </v>
      </c>
      <c r="K142" s="148">
        <f>'3 priedo 2 lentele'!F142</f>
        <v>13301</v>
      </c>
      <c r="L142" s="433">
        <v>13301</v>
      </c>
      <c r="M142" s="316"/>
      <c r="N142" s="147" t="str">
        <f>'3 priedo 2 lentele'!G142</f>
        <v>P.B.239</v>
      </c>
      <c r="O142" s="147" t="str">
        <f>'3 priedo 2 lentele'!H142</f>
        <v>Pastatyti arba atnaujinti viešieji arba komerciniai pastatai miestų vietovėse m2</v>
      </c>
      <c r="P142" s="148">
        <f>'3 priedo 2 lentele'!I142</f>
        <v>0</v>
      </c>
      <c r="Q142" s="433"/>
      <c r="R142" s="316"/>
      <c r="S142" s="147">
        <f>'3 priedo 2 lentele'!J142</f>
        <v>0</v>
      </c>
      <c r="T142" s="147">
        <f>'3 priedo 2 lentele'!K142</f>
        <v>0</v>
      </c>
      <c r="U142" s="148">
        <f>'3 priedo 2 lentele'!L142</f>
        <v>0</v>
      </c>
      <c r="V142" s="435"/>
      <c r="W142" s="316"/>
      <c r="X142" s="147">
        <f>'3 priedo 2 lentele'!M142</f>
        <v>0</v>
      </c>
      <c r="Y142" s="147">
        <f>'3 priedo 2 lentele'!N142</f>
        <v>0</v>
      </c>
      <c r="Z142" s="148">
        <f>'3 priedo 2 lentele'!O142</f>
        <v>0</v>
      </c>
      <c r="AA142" s="458"/>
      <c r="AB142" s="316"/>
      <c r="AC142" s="147">
        <f>'3 priedo 2 lentele'!P142</f>
        <v>0</v>
      </c>
      <c r="AD142" s="147">
        <f>'3 priedo 2 lentele'!Q142</f>
        <v>0</v>
      </c>
      <c r="AE142" s="148">
        <f>'3 priedo 2 lentele'!R142</f>
        <v>0</v>
      </c>
      <c r="AF142" s="458"/>
      <c r="AG142" s="316"/>
      <c r="AH142" s="147">
        <f>'3 priedo 2 lentele'!S142</f>
        <v>0</v>
      </c>
      <c r="AI142" s="147">
        <f>'3 priedo 2 lentele'!T142</f>
        <v>0</v>
      </c>
      <c r="AJ142" s="148">
        <f>'3 priedo 2 lentele'!U142</f>
        <v>0</v>
      </c>
      <c r="AK142" s="316"/>
      <c r="AL142" s="316"/>
    </row>
    <row r="143" spans="2:38" ht="72" x14ac:dyDescent="0.25">
      <c r="B143" s="46" t="str">
        <f>'3 priedo 1 lentele'!A143</f>
        <v>1.4.1.4.5</v>
      </c>
      <c r="C143" s="160" t="str">
        <f>'3 priedo 1 lentele'!B143</f>
        <v>R029904-320000-9001</v>
      </c>
      <c r="D143" s="23" t="str">
        <f>'3 priedo 1 lentele'!C143</f>
        <v>Daugiafunkcio sveikatinimo ir laisvalaikio centro įkūrimas Nemuno saloje</v>
      </c>
      <c r="E143" s="11" t="str">
        <f>'3 priedo 1 lentele'!I143</f>
        <v xml:space="preserve">ITI </v>
      </c>
      <c r="F143" s="11">
        <f>'3 priedo 1 lentele'!J143</f>
        <v>0</v>
      </c>
      <c r="G143" s="11">
        <f>'3 priedo 1 lentele'!K143</f>
        <v>0</v>
      </c>
      <c r="H143" s="316"/>
      <c r="I143" s="147" t="str">
        <f>'3 priedo 2 lentele'!D143</f>
        <v>P.B.239</v>
      </c>
      <c r="J143" s="147" t="str">
        <f>'3 priedo 2 lentele'!E143</f>
        <v>Pastatyti arba atnaujinti viešieji arba komerciniai pastatai miestų vietovėse m2</v>
      </c>
      <c r="K143" s="148">
        <f>'3 priedo 2 lentele'!F143</f>
        <v>18400</v>
      </c>
      <c r="L143" s="433"/>
      <c r="M143" s="316"/>
      <c r="N143" s="147">
        <f>'3 priedo 2 lentele'!G143</f>
        <v>0</v>
      </c>
      <c r="O143" s="147">
        <f>'3 priedo 2 lentele'!H143</f>
        <v>0</v>
      </c>
      <c r="P143" s="148">
        <f>'3 priedo 2 lentele'!I143</f>
        <v>0</v>
      </c>
      <c r="Q143" s="433"/>
      <c r="R143" s="316"/>
      <c r="S143" s="147">
        <f>'3 priedo 2 lentele'!J143</f>
        <v>0</v>
      </c>
      <c r="T143" s="147">
        <f>'3 priedo 2 lentele'!K143</f>
        <v>0</v>
      </c>
      <c r="U143" s="148">
        <f>'3 priedo 2 lentele'!L143</f>
        <v>0</v>
      </c>
      <c r="V143" s="435"/>
      <c r="W143" s="316"/>
      <c r="X143" s="147">
        <f>'3 priedo 2 lentele'!M143</f>
        <v>0</v>
      </c>
      <c r="Y143" s="147">
        <f>'3 priedo 2 lentele'!N143</f>
        <v>0</v>
      </c>
      <c r="Z143" s="148">
        <f>'3 priedo 2 lentele'!O143</f>
        <v>0</v>
      </c>
      <c r="AA143" s="458"/>
      <c r="AB143" s="316"/>
      <c r="AC143" s="147">
        <f>'3 priedo 2 lentele'!P143</f>
        <v>0</v>
      </c>
      <c r="AD143" s="147">
        <f>'3 priedo 2 lentele'!Q143</f>
        <v>0</v>
      </c>
      <c r="AE143" s="148">
        <f>'3 priedo 2 lentele'!R143</f>
        <v>0</v>
      </c>
      <c r="AF143" s="458"/>
      <c r="AG143" s="316"/>
      <c r="AH143" s="147">
        <f>'3 priedo 2 lentele'!S143</f>
        <v>0</v>
      </c>
      <c r="AI143" s="147">
        <f>'3 priedo 2 lentele'!T143</f>
        <v>0</v>
      </c>
      <c r="AJ143" s="148">
        <f>'3 priedo 2 lentele'!U143</f>
        <v>0</v>
      </c>
      <c r="AK143" s="316"/>
      <c r="AL143" s="316"/>
    </row>
    <row r="144" spans="2:38" ht="48" x14ac:dyDescent="0.25">
      <c r="B144" s="212" t="str">
        <f>'3 priedo 1 lentele'!A144</f>
        <v>1.4.2</v>
      </c>
      <c r="C144" s="213">
        <f>'3 priedo 1 lentele'!B144</f>
        <v>0</v>
      </c>
      <c r="D144" s="212" t="str">
        <f>'3 priedo 1 lentele'!C144</f>
        <v>Uždavinys: Diegti ir plėtoti turizmo informacinę sistemą ir aktyviai vykdyti rinkodarą</v>
      </c>
      <c r="E144" s="213">
        <f>'3 priedo 1 lentele'!I144</f>
        <v>0</v>
      </c>
      <c r="F144" s="213">
        <f>'3 priedo 1 lentele'!J144</f>
        <v>0</v>
      </c>
      <c r="G144" s="213">
        <f>'3 priedo 1 lentele'!K144</f>
        <v>0</v>
      </c>
      <c r="H144" s="320"/>
      <c r="I144" s="81">
        <f>'3 priedo 2 lentele'!D144</f>
        <v>0</v>
      </c>
      <c r="J144" s="81">
        <f>'3 priedo 2 lentele'!E144</f>
        <v>0</v>
      </c>
      <c r="K144" s="146">
        <f>'3 priedo 2 lentele'!F144</f>
        <v>0</v>
      </c>
      <c r="L144" s="432"/>
      <c r="M144" s="320"/>
      <c r="N144" s="81">
        <f>'3 priedo 2 lentele'!G144</f>
        <v>0</v>
      </c>
      <c r="O144" s="81">
        <f>'3 priedo 2 lentele'!H144</f>
        <v>0</v>
      </c>
      <c r="P144" s="146">
        <f>'3 priedo 2 lentele'!I144</f>
        <v>0</v>
      </c>
      <c r="Q144" s="450"/>
      <c r="R144" s="320"/>
      <c r="S144" s="81">
        <f>'3 priedo 2 lentele'!J144</f>
        <v>0</v>
      </c>
      <c r="T144" s="81">
        <f>'3 priedo 2 lentele'!K144</f>
        <v>0</v>
      </c>
      <c r="U144" s="146">
        <f>'3 priedo 2 lentele'!L144</f>
        <v>0</v>
      </c>
      <c r="V144" s="450"/>
      <c r="W144" s="320"/>
      <c r="X144" s="81">
        <f>'3 priedo 2 lentele'!M144</f>
        <v>0</v>
      </c>
      <c r="Y144" s="81">
        <f>'3 priedo 2 lentele'!N144</f>
        <v>0</v>
      </c>
      <c r="Z144" s="146">
        <f>'3 priedo 2 lentele'!O144</f>
        <v>0</v>
      </c>
      <c r="AA144" s="475"/>
      <c r="AB144" s="320"/>
      <c r="AC144" s="81">
        <f>'3 priedo 2 lentele'!P144</f>
        <v>0</v>
      </c>
      <c r="AD144" s="81">
        <f>'3 priedo 2 lentele'!Q144</f>
        <v>0</v>
      </c>
      <c r="AE144" s="146">
        <f>'3 priedo 2 lentele'!R144</f>
        <v>0</v>
      </c>
      <c r="AF144" s="475"/>
      <c r="AG144" s="320"/>
      <c r="AH144" s="81">
        <f>'3 priedo 2 lentele'!S144</f>
        <v>0</v>
      </c>
      <c r="AI144" s="81">
        <f>'3 priedo 2 lentele'!T144</f>
        <v>0</v>
      </c>
      <c r="AJ144" s="146">
        <f>'3 priedo 2 lentele'!U144</f>
        <v>0</v>
      </c>
      <c r="AK144" s="320"/>
      <c r="AL144" s="320"/>
    </row>
    <row r="145" spans="2:38" ht="36" x14ac:dyDescent="0.25">
      <c r="B145" s="255" t="str">
        <f>'3 priedo 1 lentele'!A145</f>
        <v>1.4.2.1.</v>
      </c>
      <c r="C145" s="252">
        <f>'3 priedo 1 lentele'!B145</f>
        <v>0</v>
      </c>
      <c r="D145" s="244" t="str">
        <f>'3 priedo 1 lentele'!C145</f>
        <v>Priemonė: Tematinių ir proginių renginių organizavimas</v>
      </c>
      <c r="E145" s="252">
        <f>'3 priedo 1 lentele'!I145</f>
        <v>0</v>
      </c>
      <c r="F145" s="252">
        <f>'3 priedo 1 lentele'!J145</f>
        <v>0</v>
      </c>
      <c r="G145" s="252">
        <f>'3 priedo 1 lentele'!K145</f>
        <v>0</v>
      </c>
      <c r="H145" s="321"/>
      <c r="I145" s="267">
        <f>'3 priedo 2 lentele'!D145</f>
        <v>0</v>
      </c>
      <c r="J145" s="267">
        <f>'3 priedo 2 lentele'!E145</f>
        <v>0</v>
      </c>
      <c r="K145" s="268">
        <f>'3 priedo 2 lentele'!F145</f>
        <v>0</v>
      </c>
      <c r="L145" s="430"/>
      <c r="M145" s="321"/>
      <c r="N145" s="267">
        <f>'3 priedo 2 lentele'!G145</f>
        <v>0</v>
      </c>
      <c r="O145" s="267">
        <f>'3 priedo 2 lentele'!H145</f>
        <v>0</v>
      </c>
      <c r="P145" s="268">
        <f>'3 priedo 2 lentele'!I145</f>
        <v>0</v>
      </c>
      <c r="Q145" s="448"/>
      <c r="R145" s="321"/>
      <c r="S145" s="267">
        <f>'3 priedo 2 lentele'!J145</f>
        <v>0</v>
      </c>
      <c r="T145" s="267">
        <f>'3 priedo 2 lentele'!K145</f>
        <v>0</v>
      </c>
      <c r="U145" s="268">
        <f>'3 priedo 2 lentele'!L145</f>
        <v>0</v>
      </c>
      <c r="V145" s="448"/>
      <c r="W145" s="321"/>
      <c r="X145" s="267">
        <f>'3 priedo 2 lentele'!M145</f>
        <v>0</v>
      </c>
      <c r="Y145" s="267">
        <f>'3 priedo 2 lentele'!N145</f>
        <v>0</v>
      </c>
      <c r="Z145" s="268">
        <f>'3 priedo 2 lentele'!O145</f>
        <v>0</v>
      </c>
      <c r="AA145" s="473"/>
      <c r="AB145" s="321"/>
      <c r="AC145" s="267">
        <f>'3 priedo 2 lentele'!P145</f>
        <v>0</v>
      </c>
      <c r="AD145" s="267">
        <f>'3 priedo 2 lentele'!Q145</f>
        <v>0</v>
      </c>
      <c r="AE145" s="268">
        <f>'3 priedo 2 lentele'!R145</f>
        <v>0</v>
      </c>
      <c r="AF145" s="473"/>
      <c r="AG145" s="321"/>
      <c r="AH145" s="267">
        <f>'3 priedo 2 lentele'!S145</f>
        <v>0</v>
      </c>
      <c r="AI145" s="267">
        <f>'3 priedo 2 lentele'!T145</f>
        <v>0</v>
      </c>
      <c r="AJ145" s="268">
        <f>'3 priedo 2 lentele'!U145</f>
        <v>0</v>
      </c>
      <c r="AK145" s="321"/>
      <c r="AL145" s="321"/>
    </row>
    <row r="146" spans="2:38" ht="48" x14ac:dyDescent="0.25">
      <c r="B146" s="255" t="str">
        <f>'3 priedo 1 lentele'!A146</f>
        <v>1.4.2.2.</v>
      </c>
      <c r="C146" s="252">
        <f>'3 priedo 1 lentele'!B146</f>
        <v>0</v>
      </c>
      <c r="D146" s="244" t="str">
        <f>'3 priedo 1 lentele'!C146</f>
        <v>Priemonė: Turizmo informacijos ir rinkodaros paslaugų kūrimas ir įgyvendinimas bei tyrimai</v>
      </c>
      <c r="E146" s="252">
        <f>'3 priedo 1 lentele'!I146</f>
        <v>0</v>
      </c>
      <c r="F146" s="252">
        <f>'3 priedo 1 lentele'!J146</f>
        <v>0</v>
      </c>
      <c r="G146" s="252">
        <f>'3 priedo 1 lentele'!K146</f>
        <v>0</v>
      </c>
      <c r="H146" s="321"/>
      <c r="I146" s="267">
        <f>'3 priedo 2 lentele'!D146</f>
        <v>0</v>
      </c>
      <c r="J146" s="267">
        <f>'3 priedo 2 lentele'!E146</f>
        <v>0</v>
      </c>
      <c r="K146" s="268">
        <f>'3 priedo 2 lentele'!F146</f>
        <v>0</v>
      </c>
      <c r="L146" s="430"/>
      <c r="M146" s="321"/>
      <c r="N146" s="267">
        <f>'3 priedo 2 lentele'!G146</f>
        <v>0</v>
      </c>
      <c r="O146" s="267">
        <f>'3 priedo 2 lentele'!H146</f>
        <v>0</v>
      </c>
      <c r="P146" s="268">
        <f>'3 priedo 2 lentele'!I146</f>
        <v>0</v>
      </c>
      <c r="Q146" s="448"/>
      <c r="R146" s="321"/>
      <c r="S146" s="267">
        <f>'3 priedo 2 lentele'!J146</f>
        <v>0</v>
      </c>
      <c r="T146" s="267">
        <f>'3 priedo 2 lentele'!K146</f>
        <v>0</v>
      </c>
      <c r="U146" s="268">
        <f>'3 priedo 2 lentele'!L146</f>
        <v>0</v>
      </c>
      <c r="V146" s="448"/>
      <c r="W146" s="321"/>
      <c r="X146" s="267">
        <f>'3 priedo 2 lentele'!M146</f>
        <v>0</v>
      </c>
      <c r="Y146" s="267">
        <f>'3 priedo 2 lentele'!N146</f>
        <v>0</v>
      </c>
      <c r="Z146" s="268">
        <f>'3 priedo 2 lentele'!O146</f>
        <v>0</v>
      </c>
      <c r="AA146" s="473"/>
      <c r="AB146" s="321"/>
      <c r="AC146" s="267">
        <f>'3 priedo 2 lentele'!P146</f>
        <v>0</v>
      </c>
      <c r="AD146" s="267">
        <f>'3 priedo 2 lentele'!Q146</f>
        <v>0</v>
      </c>
      <c r="AE146" s="268">
        <f>'3 priedo 2 lentele'!R146</f>
        <v>0</v>
      </c>
      <c r="AF146" s="473"/>
      <c r="AG146" s="321"/>
      <c r="AH146" s="267">
        <f>'3 priedo 2 lentele'!S146</f>
        <v>0</v>
      </c>
      <c r="AI146" s="267">
        <f>'3 priedo 2 lentele'!T146</f>
        <v>0</v>
      </c>
      <c r="AJ146" s="268">
        <f>'3 priedo 2 lentele'!U146</f>
        <v>0</v>
      </c>
      <c r="AK146" s="321"/>
      <c r="AL146" s="321"/>
    </row>
    <row r="147" spans="2:38" ht="60" x14ac:dyDescent="0.25">
      <c r="B147" s="55" t="str">
        <f>'3 priedo 1 lentele'!A147</f>
        <v>1.4.2.2.1</v>
      </c>
      <c r="C147" s="160" t="str">
        <f>'3 priedo 1 lentele'!B147</f>
        <v>R028821-420000-0001</v>
      </c>
      <c r="D147" s="273" t="str">
        <f>'3 priedo 1 lentele'!C147</f>
        <v>Jonavos, Kėdainių ir Raseinių rajonų savivaldybes jungiančių trasų ir turizmo maršrutų informacinės infrastruktūros plėtra</v>
      </c>
      <c r="E147" s="12">
        <f>'3 priedo 1 lentele'!I147</f>
        <v>0</v>
      </c>
      <c r="F147" s="12">
        <f>'3 priedo 1 lentele'!J147</f>
        <v>0</v>
      </c>
      <c r="G147" s="12">
        <f>'3 priedo 1 lentele'!K147</f>
        <v>0</v>
      </c>
      <c r="H147" s="391"/>
      <c r="I147" s="147" t="str">
        <f>'3 priedo 2 lentele'!D147</f>
        <v>P.N.817</v>
      </c>
      <c r="J147" s="147" t="str">
        <f>'3 priedo 2 lentele'!E147</f>
        <v xml:space="preserve">Įrengti ženklinimo infrastruktūros objektai </v>
      </c>
      <c r="K147" s="148">
        <f>'3 priedo 2 lentele'!F147</f>
        <v>369</v>
      </c>
      <c r="L147" s="433">
        <v>369</v>
      </c>
      <c r="M147" s="391"/>
      <c r="N147" s="147">
        <f>'3 priedo 2 lentele'!G147</f>
        <v>0</v>
      </c>
      <c r="O147" s="147">
        <f>'3 priedo 2 lentele'!H147</f>
        <v>0</v>
      </c>
      <c r="P147" s="148">
        <f>'3 priedo 2 lentele'!I147</f>
        <v>0</v>
      </c>
      <c r="Q147" s="435"/>
      <c r="R147" s="391"/>
      <c r="S147" s="147">
        <f>'3 priedo 2 lentele'!J147</f>
        <v>0</v>
      </c>
      <c r="T147" s="147">
        <f>'3 priedo 2 lentele'!K147</f>
        <v>0</v>
      </c>
      <c r="U147" s="148">
        <f>'3 priedo 2 lentele'!L147</f>
        <v>0</v>
      </c>
      <c r="V147" s="435"/>
      <c r="W147" s="391"/>
      <c r="X147" s="147">
        <f>'3 priedo 2 lentele'!M147</f>
        <v>0</v>
      </c>
      <c r="Y147" s="147">
        <f>'3 priedo 2 lentele'!N147</f>
        <v>0</v>
      </c>
      <c r="Z147" s="148">
        <f>'3 priedo 2 lentele'!O147</f>
        <v>0</v>
      </c>
      <c r="AA147" s="458"/>
      <c r="AB147" s="391"/>
      <c r="AC147" s="147">
        <f>'3 priedo 2 lentele'!P147</f>
        <v>0</v>
      </c>
      <c r="AD147" s="147">
        <f>'3 priedo 2 lentele'!Q147</f>
        <v>0</v>
      </c>
      <c r="AE147" s="148">
        <f>'3 priedo 2 lentele'!R147</f>
        <v>0</v>
      </c>
      <c r="AF147" s="458"/>
      <c r="AG147" s="391"/>
      <c r="AH147" s="147">
        <f>'3 priedo 2 lentele'!S147</f>
        <v>0</v>
      </c>
      <c r="AI147" s="147">
        <f>'3 priedo 2 lentele'!T147</f>
        <v>0</v>
      </c>
      <c r="AJ147" s="148">
        <f>'3 priedo 2 lentele'!U147</f>
        <v>0</v>
      </c>
      <c r="AK147" s="391"/>
      <c r="AL147" s="391"/>
    </row>
    <row r="148" spans="2:38" ht="72" x14ac:dyDescent="0.25">
      <c r="B148" s="55" t="str">
        <f>'3 priedo 1 lentele'!A148</f>
        <v>1.4.2.2.2</v>
      </c>
      <c r="C148" s="160" t="str">
        <f>'3 priedo 1 lentele'!B148</f>
        <v>R028821-420000-0002</v>
      </c>
      <c r="D148" s="23" t="str">
        <f>'3 priedo 1 lentele'!C148</f>
        <v>Birštono, Kaišiadorių rajono ir Prienų rajono savivaldybes jungiančių turizmo trasų ir turizmo maršrutų informacinės infrastruktūros plėtra</v>
      </c>
      <c r="E148" s="11">
        <f>'3 priedo 1 lentele'!I148</f>
        <v>0</v>
      </c>
      <c r="F148" s="11">
        <f>'3 priedo 1 lentele'!J148</f>
        <v>0</v>
      </c>
      <c r="G148" s="11">
        <f>'3 priedo 1 lentele'!K148</f>
        <v>0</v>
      </c>
      <c r="H148" s="316"/>
      <c r="I148" s="147" t="str">
        <f>'3 priedo 2 lentele'!D148</f>
        <v>P.N.817</v>
      </c>
      <c r="J148" s="147" t="str">
        <f>'3 priedo 2 lentele'!E148</f>
        <v xml:space="preserve">Įrengti ženklinimo infrastruktūros objektai </v>
      </c>
      <c r="K148" s="148">
        <f>'3 priedo 2 lentele'!F148</f>
        <v>274</v>
      </c>
      <c r="L148" s="433">
        <v>274</v>
      </c>
      <c r="M148" s="316"/>
      <c r="N148" s="147">
        <f>'3 priedo 2 lentele'!G148</f>
        <v>0</v>
      </c>
      <c r="O148" s="147">
        <f>'3 priedo 2 lentele'!H148</f>
        <v>0</v>
      </c>
      <c r="P148" s="148">
        <f>'3 priedo 2 lentele'!I148</f>
        <v>0</v>
      </c>
      <c r="Q148" s="435"/>
      <c r="R148" s="316"/>
      <c r="S148" s="147">
        <f>'3 priedo 2 lentele'!J148</f>
        <v>0</v>
      </c>
      <c r="T148" s="147">
        <f>'3 priedo 2 lentele'!K148</f>
        <v>0</v>
      </c>
      <c r="U148" s="148">
        <f>'3 priedo 2 lentele'!L148</f>
        <v>0</v>
      </c>
      <c r="V148" s="435"/>
      <c r="W148" s="316"/>
      <c r="X148" s="147">
        <f>'3 priedo 2 lentele'!M148</f>
        <v>0</v>
      </c>
      <c r="Y148" s="147">
        <f>'3 priedo 2 lentele'!N148</f>
        <v>0</v>
      </c>
      <c r="Z148" s="148">
        <f>'3 priedo 2 lentele'!O148</f>
        <v>0</v>
      </c>
      <c r="AA148" s="458"/>
      <c r="AB148" s="316"/>
      <c r="AC148" s="147">
        <f>'3 priedo 2 lentele'!P148</f>
        <v>0</v>
      </c>
      <c r="AD148" s="147">
        <f>'3 priedo 2 lentele'!Q148</f>
        <v>0</v>
      </c>
      <c r="AE148" s="148">
        <f>'3 priedo 2 lentele'!R148</f>
        <v>0</v>
      </c>
      <c r="AF148" s="458"/>
      <c r="AG148" s="316"/>
      <c r="AH148" s="147">
        <f>'3 priedo 2 lentele'!S148</f>
        <v>0</v>
      </c>
      <c r="AI148" s="147">
        <f>'3 priedo 2 lentele'!T148</f>
        <v>0</v>
      </c>
      <c r="AJ148" s="148">
        <f>'3 priedo 2 lentele'!U148</f>
        <v>0</v>
      </c>
      <c r="AK148" s="316"/>
      <c r="AL148" s="316"/>
    </row>
    <row r="149" spans="2:38" ht="60" x14ac:dyDescent="0.25">
      <c r="B149" s="55" t="str">
        <f>'3 priedo 1 lentele'!A149</f>
        <v>1.4.2.2.3</v>
      </c>
      <c r="C149" s="160" t="str">
        <f>'3 priedo 1 lentele'!B149</f>
        <v>R028821-420000-0003</v>
      </c>
      <c r="D149" s="23" t="str">
        <f>'3 priedo 1 lentele'!C149</f>
        <v>Kauno miesto ir rajono savivaldybes jungiančių turizmo trasų ir turizmo maršrutų informacinės infrastruktūros plėtra</v>
      </c>
      <c r="E149" s="11">
        <f>'3 priedo 1 lentele'!I149</f>
        <v>0</v>
      </c>
      <c r="F149" s="11">
        <f>'3 priedo 1 lentele'!J149</f>
        <v>0</v>
      </c>
      <c r="G149" s="11">
        <f>'3 priedo 1 lentele'!K149</f>
        <v>0</v>
      </c>
      <c r="H149" s="316"/>
      <c r="I149" s="147" t="str">
        <f>'3 priedo 2 lentele'!D149</f>
        <v>P.N.817</v>
      </c>
      <c r="J149" s="147" t="str">
        <f>'3 priedo 2 lentele'!E149</f>
        <v xml:space="preserve">Įrengti ženklinimo infrastruktūros objektai </v>
      </c>
      <c r="K149" s="148">
        <f>'3 priedo 2 lentele'!F149</f>
        <v>614</v>
      </c>
      <c r="L149" s="148">
        <v>614</v>
      </c>
      <c r="M149" s="316"/>
      <c r="N149" s="147">
        <f>'3 priedo 2 lentele'!G149</f>
        <v>0</v>
      </c>
      <c r="O149" s="147">
        <f>'3 priedo 2 lentele'!H149</f>
        <v>0</v>
      </c>
      <c r="P149" s="148">
        <f>'3 priedo 2 lentele'!I149</f>
        <v>0</v>
      </c>
      <c r="Q149" s="435"/>
      <c r="R149" s="316"/>
      <c r="S149" s="147">
        <f>'3 priedo 2 lentele'!J149</f>
        <v>0</v>
      </c>
      <c r="T149" s="147">
        <f>'3 priedo 2 lentele'!K149</f>
        <v>0</v>
      </c>
      <c r="U149" s="148">
        <f>'3 priedo 2 lentele'!L149</f>
        <v>0</v>
      </c>
      <c r="V149" s="435"/>
      <c r="W149" s="316"/>
      <c r="X149" s="147">
        <f>'3 priedo 2 lentele'!M149</f>
        <v>0</v>
      </c>
      <c r="Y149" s="147">
        <f>'3 priedo 2 lentele'!N149</f>
        <v>0</v>
      </c>
      <c r="Z149" s="148">
        <f>'3 priedo 2 lentele'!O149</f>
        <v>0</v>
      </c>
      <c r="AA149" s="458"/>
      <c r="AB149" s="316"/>
      <c r="AC149" s="147">
        <f>'3 priedo 2 lentele'!P149</f>
        <v>0</v>
      </c>
      <c r="AD149" s="147">
        <f>'3 priedo 2 lentele'!Q149</f>
        <v>0</v>
      </c>
      <c r="AE149" s="148">
        <f>'3 priedo 2 lentele'!R149</f>
        <v>0</v>
      </c>
      <c r="AF149" s="458"/>
      <c r="AG149" s="316"/>
      <c r="AH149" s="147">
        <f>'3 priedo 2 lentele'!S149</f>
        <v>0</v>
      </c>
      <c r="AI149" s="147">
        <f>'3 priedo 2 lentele'!T149</f>
        <v>0</v>
      </c>
      <c r="AJ149" s="148">
        <f>'3 priedo 2 lentele'!U149</f>
        <v>0</v>
      </c>
      <c r="AK149" s="316"/>
      <c r="AL149" s="316"/>
    </row>
    <row r="150" spans="2:38" ht="36" x14ac:dyDescent="0.25">
      <c r="B150" s="255" t="str">
        <f>'3 priedo 1 lentele'!A150</f>
        <v>1.4.2.3.</v>
      </c>
      <c r="C150" s="252">
        <f>'3 priedo 1 lentele'!B150</f>
        <v>0</v>
      </c>
      <c r="D150" s="244" t="str">
        <f>'3 priedo 1 lentele'!C150</f>
        <v>Priemonė: Naujų turizmo paslaugų sukūrimas ir sklaida</v>
      </c>
      <c r="E150" s="252">
        <f>'3 priedo 1 lentele'!I150</f>
        <v>0</v>
      </c>
      <c r="F150" s="252">
        <f>'3 priedo 1 lentele'!J150</f>
        <v>0</v>
      </c>
      <c r="G150" s="252">
        <f>'3 priedo 1 lentele'!K150</f>
        <v>0</v>
      </c>
      <c r="H150" s="321"/>
      <c r="I150" s="267">
        <f>'3 priedo 2 lentele'!D150</f>
        <v>0</v>
      </c>
      <c r="J150" s="267">
        <f>'3 priedo 2 lentele'!E150</f>
        <v>0</v>
      </c>
      <c r="K150" s="268">
        <f>'3 priedo 2 lentele'!F150</f>
        <v>0</v>
      </c>
      <c r="L150" s="430"/>
      <c r="M150" s="321"/>
      <c r="N150" s="267">
        <f>'3 priedo 2 lentele'!G150</f>
        <v>0</v>
      </c>
      <c r="O150" s="267">
        <f>'3 priedo 2 lentele'!H150</f>
        <v>0</v>
      </c>
      <c r="P150" s="268">
        <f>'3 priedo 2 lentele'!I150</f>
        <v>0</v>
      </c>
      <c r="Q150" s="448"/>
      <c r="R150" s="321"/>
      <c r="S150" s="267">
        <f>'3 priedo 2 lentele'!J150</f>
        <v>0</v>
      </c>
      <c r="T150" s="267">
        <f>'3 priedo 2 lentele'!K150</f>
        <v>0</v>
      </c>
      <c r="U150" s="268">
        <f>'3 priedo 2 lentele'!L150</f>
        <v>0</v>
      </c>
      <c r="V150" s="448"/>
      <c r="W150" s="321"/>
      <c r="X150" s="267">
        <f>'3 priedo 2 lentele'!M150</f>
        <v>0</v>
      </c>
      <c r="Y150" s="267">
        <f>'3 priedo 2 lentele'!N150</f>
        <v>0</v>
      </c>
      <c r="Z150" s="268">
        <f>'3 priedo 2 lentele'!O150</f>
        <v>0</v>
      </c>
      <c r="AA150" s="473"/>
      <c r="AB150" s="321"/>
      <c r="AC150" s="267">
        <f>'3 priedo 2 lentele'!P150</f>
        <v>0</v>
      </c>
      <c r="AD150" s="267">
        <f>'3 priedo 2 lentele'!Q150</f>
        <v>0</v>
      </c>
      <c r="AE150" s="268">
        <f>'3 priedo 2 lentele'!R150</f>
        <v>0</v>
      </c>
      <c r="AF150" s="473"/>
      <c r="AG150" s="321"/>
      <c r="AH150" s="267">
        <f>'3 priedo 2 lentele'!S150</f>
        <v>0</v>
      </c>
      <c r="AI150" s="267">
        <f>'3 priedo 2 lentele'!T150</f>
        <v>0</v>
      </c>
      <c r="AJ150" s="268">
        <f>'3 priedo 2 lentele'!U150</f>
        <v>0</v>
      </c>
      <c r="AK150" s="321"/>
      <c r="AL150" s="321"/>
    </row>
    <row r="151" spans="2:38" ht="48" x14ac:dyDescent="0.25">
      <c r="B151" s="255" t="str">
        <f>'3 priedo 1 lentele'!A151</f>
        <v>1.4.2.4.</v>
      </c>
      <c r="C151" s="252">
        <f>'3 priedo 1 lentele'!B151</f>
        <v>0</v>
      </c>
      <c r="D151" s="244" t="str">
        <f>'3 priedo 1 lentele'!C151</f>
        <v>Priemonė: Savivaldybių įvaizdžio ir  rinkodaros strategijų sukūrimas ir įgyvendinimas.</v>
      </c>
      <c r="E151" s="252">
        <f>'3 priedo 1 lentele'!I151</f>
        <v>0</v>
      </c>
      <c r="F151" s="252">
        <f>'3 priedo 1 lentele'!J151</f>
        <v>0</v>
      </c>
      <c r="G151" s="252">
        <f>'3 priedo 1 lentele'!K151</f>
        <v>0</v>
      </c>
      <c r="H151" s="321"/>
      <c r="I151" s="267">
        <f>'3 priedo 2 lentele'!D151</f>
        <v>0</v>
      </c>
      <c r="J151" s="267">
        <f>'3 priedo 2 lentele'!E151</f>
        <v>0</v>
      </c>
      <c r="K151" s="268">
        <f>'3 priedo 2 lentele'!F151</f>
        <v>0</v>
      </c>
      <c r="L151" s="430"/>
      <c r="M151" s="321"/>
      <c r="N151" s="267">
        <f>'3 priedo 2 lentele'!G151</f>
        <v>0</v>
      </c>
      <c r="O151" s="267">
        <f>'3 priedo 2 lentele'!H151</f>
        <v>0</v>
      </c>
      <c r="P151" s="268">
        <f>'3 priedo 2 lentele'!I151</f>
        <v>0</v>
      </c>
      <c r="Q151" s="448"/>
      <c r="R151" s="321"/>
      <c r="S151" s="267">
        <f>'3 priedo 2 lentele'!J151</f>
        <v>0</v>
      </c>
      <c r="T151" s="267">
        <f>'3 priedo 2 lentele'!K151</f>
        <v>0</v>
      </c>
      <c r="U151" s="268">
        <f>'3 priedo 2 lentele'!L151</f>
        <v>0</v>
      </c>
      <c r="V151" s="448"/>
      <c r="W151" s="321"/>
      <c r="X151" s="267">
        <f>'3 priedo 2 lentele'!M151</f>
        <v>0</v>
      </c>
      <c r="Y151" s="267">
        <f>'3 priedo 2 lentele'!N151</f>
        <v>0</v>
      </c>
      <c r="Z151" s="268">
        <f>'3 priedo 2 lentele'!O151</f>
        <v>0</v>
      </c>
      <c r="AA151" s="473"/>
      <c r="AB151" s="321"/>
      <c r="AC151" s="267">
        <f>'3 priedo 2 lentele'!P151</f>
        <v>0</v>
      </c>
      <c r="AD151" s="267">
        <f>'3 priedo 2 lentele'!Q151</f>
        <v>0</v>
      </c>
      <c r="AE151" s="268">
        <f>'3 priedo 2 lentele'!R151</f>
        <v>0</v>
      </c>
      <c r="AF151" s="473"/>
      <c r="AG151" s="321"/>
      <c r="AH151" s="267">
        <f>'3 priedo 2 lentele'!S151</f>
        <v>0</v>
      </c>
      <c r="AI151" s="267">
        <f>'3 priedo 2 lentele'!T151</f>
        <v>0</v>
      </c>
      <c r="AJ151" s="268">
        <f>'3 priedo 2 lentele'!U151</f>
        <v>0</v>
      </c>
      <c r="AK151" s="321"/>
      <c r="AL151" s="321"/>
    </row>
    <row r="152" spans="2:38" ht="24" x14ac:dyDescent="0.25">
      <c r="B152" s="217" t="str">
        <f>'3 priedo 1 lentele'!A152</f>
        <v>2.</v>
      </c>
      <c r="C152" s="221">
        <f>'3 priedo 1 lentele'!B152</f>
        <v>0</v>
      </c>
      <c r="D152" s="217" t="str">
        <f>'3 priedo 1 lentele'!C152</f>
        <v>PRIORITETAS: GYVENIMO KOKYBĖ</v>
      </c>
      <c r="E152" s="221">
        <f>'3 priedo 1 lentele'!I152</f>
        <v>0</v>
      </c>
      <c r="F152" s="221">
        <f>'3 priedo 1 lentele'!J152</f>
        <v>0</v>
      </c>
      <c r="G152" s="221">
        <f>'3 priedo 1 lentele'!K152</f>
        <v>0</v>
      </c>
      <c r="H152" s="337"/>
      <c r="I152" s="261">
        <f>'3 priedo 2 lentele'!D152</f>
        <v>0</v>
      </c>
      <c r="J152" s="261">
        <f>'3 priedo 2 lentele'!E152</f>
        <v>0</v>
      </c>
      <c r="K152" s="262">
        <f>'3 priedo 2 lentele'!F152</f>
        <v>0</v>
      </c>
      <c r="L152" s="437"/>
      <c r="M152" s="337"/>
      <c r="N152" s="261">
        <f>'3 priedo 2 lentele'!G152</f>
        <v>0</v>
      </c>
      <c r="O152" s="261">
        <f>'3 priedo 2 lentele'!H152</f>
        <v>0</v>
      </c>
      <c r="P152" s="262">
        <f>'3 priedo 2 lentele'!I152</f>
        <v>0</v>
      </c>
      <c r="Q152" s="457"/>
      <c r="R152" s="337"/>
      <c r="S152" s="261">
        <f>'3 priedo 2 lentele'!J152</f>
        <v>0</v>
      </c>
      <c r="T152" s="261">
        <f>'3 priedo 2 lentele'!K152</f>
        <v>0</v>
      </c>
      <c r="U152" s="262">
        <f>'3 priedo 2 lentele'!L152</f>
        <v>0</v>
      </c>
      <c r="V152" s="457"/>
      <c r="W152" s="337"/>
      <c r="X152" s="261">
        <f>'3 priedo 2 lentele'!M152</f>
        <v>0</v>
      </c>
      <c r="Y152" s="261">
        <f>'3 priedo 2 lentele'!N152</f>
        <v>0</v>
      </c>
      <c r="Z152" s="262">
        <f>'3 priedo 2 lentele'!O152</f>
        <v>0</v>
      </c>
      <c r="AA152" s="477"/>
      <c r="AB152" s="337"/>
      <c r="AC152" s="261">
        <f>'3 priedo 2 lentele'!P152</f>
        <v>0</v>
      </c>
      <c r="AD152" s="261">
        <f>'3 priedo 2 lentele'!Q152</f>
        <v>0</v>
      </c>
      <c r="AE152" s="262">
        <f>'3 priedo 2 lentele'!R152</f>
        <v>0</v>
      </c>
      <c r="AF152" s="477"/>
      <c r="AG152" s="337"/>
      <c r="AH152" s="261">
        <f>'3 priedo 2 lentele'!S152</f>
        <v>0</v>
      </c>
      <c r="AI152" s="261">
        <f>'3 priedo 2 lentele'!T152</f>
        <v>0</v>
      </c>
      <c r="AJ152" s="262">
        <f>'3 priedo 2 lentele'!U152</f>
        <v>0</v>
      </c>
      <c r="AK152" s="337"/>
      <c r="AL152" s="337"/>
    </row>
    <row r="153" spans="2:38" ht="36" x14ac:dyDescent="0.25">
      <c r="B153" s="223" t="str">
        <f>'3 priedo 1 lentele'!A153</f>
        <v>2.2</v>
      </c>
      <c r="C153" s="229">
        <f>'3 priedo 1 lentele'!B153</f>
        <v>0</v>
      </c>
      <c r="D153" s="223" t="str">
        <f>'3 priedo 1 lentele'!C153</f>
        <v>Tikslas: Vystyti subalansuotą mokymosi sistemą</v>
      </c>
      <c r="E153" s="229">
        <f>'3 priedo 1 lentele'!I153</f>
        <v>0</v>
      </c>
      <c r="F153" s="229">
        <f>'3 priedo 1 lentele'!J153</f>
        <v>0</v>
      </c>
      <c r="G153" s="229">
        <f>'3 priedo 1 lentele'!K153</f>
        <v>0</v>
      </c>
      <c r="H153" s="319"/>
      <c r="I153" s="78">
        <f>'3 priedo 2 lentele'!D153</f>
        <v>0</v>
      </c>
      <c r="J153" s="78">
        <f>'3 priedo 2 lentele'!E153</f>
        <v>0</v>
      </c>
      <c r="K153" s="145">
        <f>'3 priedo 2 lentele'!F153</f>
        <v>0</v>
      </c>
      <c r="L153" s="431"/>
      <c r="M153" s="319"/>
      <c r="N153" s="78">
        <f>'3 priedo 2 lentele'!G153</f>
        <v>0</v>
      </c>
      <c r="O153" s="78">
        <f>'3 priedo 2 lentele'!H153</f>
        <v>0</v>
      </c>
      <c r="P153" s="145">
        <f>'3 priedo 2 lentele'!I153</f>
        <v>0</v>
      </c>
      <c r="Q153" s="449"/>
      <c r="R153" s="319"/>
      <c r="S153" s="78">
        <f>'3 priedo 2 lentele'!J153</f>
        <v>0</v>
      </c>
      <c r="T153" s="78">
        <f>'3 priedo 2 lentele'!K153</f>
        <v>0</v>
      </c>
      <c r="U153" s="145">
        <f>'3 priedo 2 lentele'!L153</f>
        <v>0</v>
      </c>
      <c r="V153" s="449"/>
      <c r="W153" s="319"/>
      <c r="X153" s="78">
        <f>'3 priedo 2 lentele'!M153</f>
        <v>0</v>
      </c>
      <c r="Y153" s="78">
        <f>'3 priedo 2 lentele'!N153</f>
        <v>0</v>
      </c>
      <c r="Z153" s="145">
        <f>'3 priedo 2 lentele'!O153</f>
        <v>0</v>
      </c>
      <c r="AA153" s="474"/>
      <c r="AB153" s="319"/>
      <c r="AC153" s="78">
        <f>'3 priedo 2 lentele'!P153</f>
        <v>0</v>
      </c>
      <c r="AD153" s="78">
        <f>'3 priedo 2 lentele'!Q153</f>
        <v>0</v>
      </c>
      <c r="AE153" s="145">
        <f>'3 priedo 2 lentele'!R153</f>
        <v>0</v>
      </c>
      <c r="AF153" s="474"/>
      <c r="AG153" s="319"/>
      <c r="AH153" s="78">
        <f>'3 priedo 2 lentele'!S153</f>
        <v>0</v>
      </c>
      <c r="AI153" s="78">
        <f>'3 priedo 2 lentele'!T153</f>
        <v>0</v>
      </c>
      <c r="AJ153" s="145">
        <f>'3 priedo 2 lentele'!U153</f>
        <v>0</v>
      </c>
      <c r="AK153" s="319"/>
      <c r="AL153" s="319"/>
    </row>
    <row r="154" spans="2:38" ht="72" x14ac:dyDescent="0.25">
      <c r="B154" s="212" t="str">
        <f>'3 priedo 1 lentele'!A154</f>
        <v>2.2.1</v>
      </c>
      <c r="C154" s="213">
        <f>'3 priedo 1 lentele'!B154</f>
        <v>0</v>
      </c>
      <c r="D154" s="212" t="str">
        <f>'3 priedo 1 lentele'!C154</f>
        <v>Uždavinys: Skatinti mokymo įstaigų tipų įvairovę bei racionaliai plėtoti šių įstaigų tinklą ir tobulinti jų teikiamas paslaugas</v>
      </c>
      <c r="E154" s="213">
        <f>'3 priedo 1 lentele'!I154</f>
        <v>0</v>
      </c>
      <c r="F154" s="213">
        <f>'3 priedo 1 lentele'!J154</f>
        <v>0</v>
      </c>
      <c r="G154" s="213">
        <f>'3 priedo 1 lentele'!K154</f>
        <v>0</v>
      </c>
      <c r="H154" s="320"/>
      <c r="I154" s="81">
        <f>'3 priedo 2 lentele'!D154</f>
        <v>0</v>
      </c>
      <c r="J154" s="81">
        <f>'3 priedo 2 lentele'!E154</f>
        <v>0</v>
      </c>
      <c r="K154" s="146">
        <f>'3 priedo 2 lentele'!F154</f>
        <v>0</v>
      </c>
      <c r="L154" s="432"/>
      <c r="M154" s="320"/>
      <c r="N154" s="81">
        <f>'3 priedo 2 lentele'!G154</f>
        <v>0</v>
      </c>
      <c r="O154" s="81">
        <f>'3 priedo 2 lentele'!H154</f>
        <v>0</v>
      </c>
      <c r="P154" s="146">
        <f>'3 priedo 2 lentele'!I154</f>
        <v>0</v>
      </c>
      <c r="Q154" s="450"/>
      <c r="R154" s="320"/>
      <c r="S154" s="81">
        <f>'3 priedo 2 lentele'!J154</f>
        <v>0</v>
      </c>
      <c r="T154" s="81">
        <f>'3 priedo 2 lentele'!K154</f>
        <v>0</v>
      </c>
      <c r="U154" s="146">
        <f>'3 priedo 2 lentele'!L154</f>
        <v>0</v>
      </c>
      <c r="V154" s="450"/>
      <c r="W154" s="320"/>
      <c r="X154" s="81">
        <f>'3 priedo 2 lentele'!M154</f>
        <v>0</v>
      </c>
      <c r="Y154" s="81">
        <f>'3 priedo 2 lentele'!N154</f>
        <v>0</v>
      </c>
      <c r="Z154" s="146">
        <f>'3 priedo 2 lentele'!O154</f>
        <v>0</v>
      </c>
      <c r="AA154" s="475"/>
      <c r="AB154" s="320"/>
      <c r="AC154" s="81">
        <f>'3 priedo 2 lentele'!P154</f>
        <v>0</v>
      </c>
      <c r="AD154" s="81">
        <f>'3 priedo 2 lentele'!Q154</f>
        <v>0</v>
      </c>
      <c r="AE154" s="146">
        <f>'3 priedo 2 lentele'!R154</f>
        <v>0</v>
      </c>
      <c r="AF154" s="475"/>
      <c r="AG154" s="320"/>
      <c r="AH154" s="81">
        <f>'3 priedo 2 lentele'!S154</f>
        <v>0</v>
      </c>
      <c r="AI154" s="81">
        <f>'3 priedo 2 lentele'!T154</f>
        <v>0</v>
      </c>
      <c r="AJ154" s="146">
        <f>'3 priedo 2 lentele'!U154</f>
        <v>0</v>
      </c>
      <c r="AK154" s="320"/>
      <c r="AL154" s="320"/>
    </row>
    <row r="155" spans="2:38" ht="36" x14ac:dyDescent="0.25">
      <c r="B155" s="244" t="str">
        <f>'3 priedo 1 lentele'!A155</f>
        <v>2.2.1.1.</v>
      </c>
      <c r="C155" s="245">
        <f>'3 priedo 1 lentele'!B155</f>
        <v>0</v>
      </c>
      <c r="D155" s="244" t="str">
        <f>'3 priedo 1 lentele'!C155</f>
        <v>Priemonė: Bendrojo lavinimo sistemos modernizavimas</v>
      </c>
      <c r="E155" s="245">
        <f>'3 priedo 1 lentele'!I155</f>
        <v>0</v>
      </c>
      <c r="F155" s="245">
        <f>'3 priedo 1 lentele'!J155</f>
        <v>0</v>
      </c>
      <c r="G155" s="245">
        <f>'3 priedo 1 lentele'!K155</f>
        <v>0</v>
      </c>
      <c r="H155" s="312"/>
      <c r="I155" s="267">
        <f>'3 priedo 2 lentele'!D155</f>
        <v>0</v>
      </c>
      <c r="J155" s="267">
        <f>'3 priedo 2 lentele'!E155</f>
        <v>0</v>
      </c>
      <c r="K155" s="268">
        <f>'3 priedo 2 lentele'!F155</f>
        <v>0</v>
      </c>
      <c r="L155" s="430"/>
      <c r="M155" s="312"/>
      <c r="N155" s="267">
        <f>'3 priedo 2 lentele'!G155</f>
        <v>0</v>
      </c>
      <c r="O155" s="267">
        <f>'3 priedo 2 lentele'!H155</f>
        <v>0</v>
      </c>
      <c r="P155" s="268">
        <f>'3 priedo 2 lentele'!I155</f>
        <v>0</v>
      </c>
      <c r="Q155" s="448"/>
      <c r="R155" s="312"/>
      <c r="S155" s="267">
        <f>'3 priedo 2 lentele'!J155</f>
        <v>0</v>
      </c>
      <c r="T155" s="267">
        <f>'3 priedo 2 lentele'!K155</f>
        <v>0</v>
      </c>
      <c r="U155" s="268">
        <f>'3 priedo 2 lentele'!L155</f>
        <v>0</v>
      </c>
      <c r="V155" s="448"/>
      <c r="W155" s="312"/>
      <c r="X155" s="267">
        <f>'3 priedo 2 lentele'!M155</f>
        <v>0</v>
      </c>
      <c r="Y155" s="267">
        <f>'3 priedo 2 lentele'!N155</f>
        <v>0</v>
      </c>
      <c r="Z155" s="268">
        <f>'3 priedo 2 lentele'!O155</f>
        <v>0</v>
      </c>
      <c r="AA155" s="473"/>
      <c r="AB155" s="312"/>
      <c r="AC155" s="267">
        <f>'3 priedo 2 lentele'!P155</f>
        <v>0</v>
      </c>
      <c r="AD155" s="267">
        <f>'3 priedo 2 lentele'!Q155</f>
        <v>0</v>
      </c>
      <c r="AE155" s="268">
        <f>'3 priedo 2 lentele'!R155</f>
        <v>0</v>
      </c>
      <c r="AF155" s="473"/>
      <c r="AG155" s="312"/>
      <c r="AH155" s="267">
        <f>'3 priedo 2 lentele'!S155</f>
        <v>0</v>
      </c>
      <c r="AI155" s="267">
        <f>'3 priedo 2 lentele'!T155</f>
        <v>0</v>
      </c>
      <c r="AJ155" s="268">
        <f>'3 priedo 2 lentele'!U155</f>
        <v>0</v>
      </c>
      <c r="AK155" s="312"/>
      <c r="AL155" s="312"/>
    </row>
    <row r="156" spans="2:38" ht="168" x14ac:dyDescent="0.25">
      <c r="B156" s="55" t="str">
        <f>'3 priedo 1 lentele'!A156</f>
        <v>2.2.1.1.1</v>
      </c>
      <c r="C156" s="160" t="str">
        <f>'3 priedo 1 lentele'!B156</f>
        <v>R027724-220000-0001</v>
      </c>
      <c r="D156" s="29" t="str">
        <f>'3 priedo 1 lentele'!C156</f>
        <v>Jonavos Jeronimo Ralio gimnazijos atnaujinimas</v>
      </c>
      <c r="E156" s="31">
        <f>'3 priedo 1 lentele'!I156</f>
        <v>0</v>
      </c>
      <c r="F156" s="31">
        <f>'3 priedo 1 lentele'!J156</f>
        <v>0</v>
      </c>
      <c r="G156" s="31">
        <f>'3 priedo 1 lentele'!K156</f>
        <v>0</v>
      </c>
      <c r="H156" s="340" t="s">
        <v>2171</v>
      </c>
      <c r="I156" s="25" t="str">
        <f>'3 priedo 2 lentele'!D156</f>
        <v xml:space="preserve">P.N.722 </v>
      </c>
      <c r="J156" s="147" t="str">
        <f>'3 priedo 2 lentele'!E156</f>
        <v>Pagal veiksmų programą ERPF lėšomis atnaujintos bendrojo ugdymo mokyklos  (vnt.)</v>
      </c>
      <c r="K156" s="148">
        <f>'3 priedo 2 lentele'!F156</f>
        <v>1</v>
      </c>
      <c r="L156" s="434">
        <v>1</v>
      </c>
      <c r="M156" s="340"/>
      <c r="N156" s="25" t="str">
        <f>'3 priedo 2 lentele'!G156</f>
        <v xml:space="preserve">P.S.379 </v>
      </c>
      <c r="O156" s="147" t="str">
        <f>'3 priedo 2 lentele'!H156</f>
        <v xml:space="preserve">Švietimo ir kitų švietimo teikėjų įstaigos, kuriose pagal veiksmų programą ERPF lėšomis sukurta ar atnaujinta ne mažiau nei viena edukacinė erdvė </v>
      </c>
      <c r="P156" s="148">
        <f>'3 priedo 2 lentele'!I156</f>
        <v>0</v>
      </c>
      <c r="Q156" s="48">
        <v>0</v>
      </c>
      <c r="R156" s="340"/>
      <c r="S156" s="25" t="str">
        <f>'3 priedo 2 lentele'!J156</f>
        <v>P.B.235</v>
      </c>
      <c r="T156" s="147" t="str">
        <f>'3 priedo 2 lentele'!K156</f>
        <v>Investicijas gavusios vaikų priežiūros arba švietimo infrastruktūros pajėgumas</v>
      </c>
      <c r="U156" s="148">
        <f>'3 priedo 2 lentele'!L156</f>
        <v>579</v>
      </c>
      <c r="V156" s="48">
        <v>579</v>
      </c>
      <c r="W156" s="340"/>
      <c r="X156" s="25">
        <f>'3 priedo 2 lentele'!M156</f>
        <v>0</v>
      </c>
      <c r="Y156" s="147">
        <f>'3 priedo 2 lentele'!N156</f>
        <v>0</v>
      </c>
      <c r="Z156" s="148">
        <f>'3 priedo 2 lentele'!O156</f>
        <v>0</v>
      </c>
      <c r="AA156" s="458"/>
      <c r="AB156" s="340"/>
      <c r="AC156" s="25">
        <f>'3 priedo 2 lentele'!P156</f>
        <v>0</v>
      </c>
      <c r="AD156" s="147">
        <f>'3 priedo 2 lentele'!Q156</f>
        <v>0</v>
      </c>
      <c r="AE156" s="148">
        <f>'3 priedo 2 lentele'!R156</f>
        <v>0</v>
      </c>
      <c r="AF156" s="458"/>
      <c r="AG156" s="340"/>
      <c r="AH156" s="25">
        <f>'3 priedo 2 lentele'!S156</f>
        <v>0</v>
      </c>
      <c r="AI156" s="147">
        <f>'3 priedo 2 lentele'!T156</f>
        <v>0</v>
      </c>
      <c r="AJ156" s="148">
        <f>'3 priedo 2 lentele'!U156</f>
        <v>0</v>
      </c>
      <c r="AK156" s="340"/>
      <c r="AL156" s="340"/>
    </row>
    <row r="157" spans="2:38" ht="156" x14ac:dyDescent="0.25">
      <c r="B157" s="55" t="str">
        <f>'3 priedo 1 lentele'!A157</f>
        <v>2.2.1.1.2</v>
      </c>
      <c r="C157" s="160" t="str">
        <f>'3 priedo 1 lentele'!B157</f>
        <v>R027724-220000-0002</v>
      </c>
      <c r="D157" s="28" t="str">
        <f>'3 priedo 1 lentele'!C157</f>
        <v>Aleksoto bendrojo ugdymo įstaigos modernizavimas, didinant paslaugų efektyvumą</v>
      </c>
      <c r="E157" s="11" t="str">
        <f>'3 priedo 1 lentele'!I157</f>
        <v xml:space="preserve">ITI </v>
      </c>
      <c r="F157" s="11">
        <f>'3 priedo 1 lentele'!J157</f>
        <v>0</v>
      </c>
      <c r="G157" s="11">
        <f>'3 priedo 1 lentele'!K157</f>
        <v>0</v>
      </c>
      <c r="H157" s="340" t="s">
        <v>2172</v>
      </c>
      <c r="I157" s="25" t="str">
        <f>'3 priedo 2 lentele'!D157</f>
        <v xml:space="preserve">P.S.379 </v>
      </c>
      <c r="J157" s="147" t="str">
        <f>'3 priedo 2 lentele'!E157</f>
        <v>Švietimo ir kitų švietimo teikėjų įstaigos, kuriose pagal veiksmų programą ERPF lėšomis sukurta ar atnaujinta ne mažiau nei viena edukacinė erdvė</v>
      </c>
      <c r="K157" s="148">
        <f>'3 priedo 2 lentele'!F157</f>
        <v>0</v>
      </c>
      <c r="L157" s="48">
        <v>0</v>
      </c>
      <c r="M157" s="316"/>
      <c r="N157" s="25" t="str">
        <f>'3 priedo 2 lentele'!G157</f>
        <v xml:space="preserve">P.N.722 </v>
      </c>
      <c r="O157" s="147" t="str">
        <f>'3 priedo 2 lentele'!H157</f>
        <v>Pagal veiksmų programą ERPF lėšomis atnaujintos bendrojo ugdymo mokyklos  (vnt.)</v>
      </c>
      <c r="P157" s="148">
        <f>'3 priedo 2 lentele'!I157</f>
        <v>1</v>
      </c>
      <c r="Q157" s="435">
        <v>1</v>
      </c>
      <c r="R157" s="316"/>
      <c r="S157" s="25" t="str">
        <f>'3 priedo 2 lentele'!J157</f>
        <v>P.B.235</v>
      </c>
      <c r="T157" s="147" t="str">
        <f>'3 priedo 2 lentele'!K157</f>
        <v>Investicijas gavusios vaikų priežiūros arba švietimo infrastruktūros pajėgumas</v>
      </c>
      <c r="U157" s="148">
        <f>'3 priedo 2 lentele'!L157</f>
        <v>650</v>
      </c>
      <c r="V157" s="435">
        <v>650</v>
      </c>
      <c r="W157" s="316"/>
      <c r="X157" s="25">
        <f>'3 priedo 2 lentele'!M157</f>
        <v>0</v>
      </c>
      <c r="Y157" s="147">
        <f>'3 priedo 2 lentele'!N157</f>
        <v>0</v>
      </c>
      <c r="Z157" s="148">
        <f>'3 priedo 2 lentele'!O157</f>
        <v>0</v>
      </c>
      <c r="AA157" s="458"/>
      <c r="AB157" s="316"/>
      <c r="AC157" s="25">
        <f>'3 priedo 2 lentele'!P157</f>
        <v>0</v>
      </c>
      <c r="AD157" s="147">
        <f>'3 priedo 2 lentele'!Q157</f>
        <v>0</v>
      </c>
      <c r="AE157" s="148">
        <f>'3 priedo 2 lentele'!R157</f>
        <v>0</v>
      </c>
      <c r="AF157" s="458"/>
      <c r="AG157" s="316"/>
      <c r="AH157" s="25">
        <f>'3 priedo 2 lentele'!S157</f>
        <v>0</v>
      </c>
      <c r="AI157" s="147">
        <f>'3 priedo 2 lentele'!T157</f>
        <v>0</v>
      </c>
      <c r="AJ157" s="148">
        <f>'3 priedo 2 lentele'!U157</f>
        <v>0</v>
      </c>
      <c r="AK157" s="316"/>
      <c r="AL157" s="316"/>
    </row>
    <row r="158" spans="2:38" ht="168" x14ac:dyDescent="0.25">
      <c r="B158" s="55" t="str">
        <f>'3 priedo 1 lentele'!A158</f>
        <v>2.2.1.1.3</v>
      </c>
      <c r="C158" s="160" t="str">
        <f>'3 priedo 1 lentele'!B158</f>
        <v>R027724-220000-0003</v>
      </c>
      <c r="D158" s="28" t="str">
        <f>'3 priedo 1 lentele'!C158</f>
        <v xml:space="preserve">Žaliakalnio bendrojo ugdymo įstaigų modernizavimas didinant paslaugų efektyvumą </v>
      </c>
      <c r="E158" s="11" t="str">
        <f>'3 priedo 1 lentele'!I158</f>
        <v xml:space="preserve">ITI </v>
      </c>
      <c r="F158" s="11">
        <f>'3 priedo 1 lentele'!J158</f>
        <v>0</v>
      </c>
      <c r="G158" s="11">
        <f>'3 priedo 1 lentele'!K158</f>
        <v>0</v>
      </c>
      <c r="H158" s="340" t="s">
        <v>2173</v>
      </c>
      <c r="I158" s="25" t="str">
        <f>'3 priedo 2 lentele'!D158</f>
        <v xml:space="preserve">P.S.379 </v>
      </c>
      <c r="J158" s="147" t="str">
        <f>'3 priedo 2 lentele'!E158</f>
        <v>Švietimo ir kitų švietimo teikėjų įstaigos, kuriose pagal veiksmų programą ERPF lėšomis sukurta ar atnaujinta ne mažiau nei viena edukacinė erdvė vnt.</v>
      </c>
      <c r="K158" s="148">
        <f>'3 priedo 2 lentele'!F158</f>
        <v>0</v>
      </c>
      <c r="L158" s="48">
        <v>0</v>
      </c>
      <c r="M158" s="316"/>
      <c r="N158" s="25" t="str">
        <f>'3 priedo 2 lentele'!G158</f>
        <v xml:space="preserve">P.N.722 </v>
      </c>
      <c r="O158" s="147" t="str">
        <f>'3 priedo 2 lentele'!H158</f>
        <v>Pagal veiksmų programą ERPF lėšomis atnaujintos bendrojo ugdymo mokyklos  (vnt.)</v>
      </c>
      <c r="P158" s="148">
        <f>'3 priedo 2 lentele'!I158</f>
        <v>2</v>
      </c>
      <c r="Q158" s="435">
        <v>2</v>
      </c>
      <c r="R158" s="316"/>
      <c r="S158" s="25" t="str">
        <f>'3 priedo 2 lentele'!J158</f>
        <v>P.B.235</v>
      </c>
      <c r="T158" s="147" t="str">
        <f>'3 priedo 2 lentele'!K158</f>
        <v>Investicijas gavusios vaikų priežiūros arba švietimo infrastruktūros pajėgumas</v>
      </c>
      <c r="U158" s="148">
        <f>'3 priedo 2 lentele'!L158</f>
        <v>1700</v>
      </c>
      <c r="V158" s="435">
        <v>1700</v>
      </c>
      <c r="W158" s="316"/>
      <c r="X158" s="25">
        <f>'3 priedo 2 lentele'!M158</f>
        <v>0</v>
      </c>
      <c r="Y158" s="147">
        <f>'3 priedo 2 lentele'!N158</f>
        <v>0</v>
      </c>
      <c r="Z158" s="148">
        <f>'3 priedo 2 lentele'!O158</f>
        <v>0</v>
      </c>
      <c r="AA158" s="458"/>
      <c r="AB158" s="316"/>
      <c r="AC158" s="25">
        <f>'3 priedo 2 lentele'!P158</f>
        <v>0</v>
      </c>
      <c r="AD158" s="147">
        <f>'3 priedo 2 lentele'!Q158</f>
        <v>0</v>
      </c>
      <c r="AE158" s="148">
        <f>'3 priedo 2 lentele'!R158</f>
        <v>0</v>
      </c>
      <c r="AF158" s="458"/>
      <c r="AG158" s="316"/>
      <c r="AH158" s="25">
        <f>'3 priedo 2 lentele'!S158</f>
        <v>0</v>
      </c>
      <c r="AI158" s="147">
        <f>'3 priedo 2 lentele'!T158</f>
        <v>0</v>
      </c>
      <c r="AJ158" s="148">
        <f>'3 priedo 2 lentele'!U158</f>
        <v>0</v>
      </c>
      <c r="AK158" s="316"/>
      <c r="AL158" s="316"/>
    </row>
    <row r="159" spans="2:38" ht="168" x14ac:dyDescent="0.25">
      <c r="B159" s="55" t="str">
        <f>'3 priedo 1 lentele'!A159</f>
        <v>2.2.1.1.4</v>
      </c>
      <c r="C159" s="160" t="str">
        <f>'3 priedo 1 lentele'!B159</f>
        <v>R027000-220000-0001</v>
      </c>
      <c r="D159" s="28" t="str">
        <f>'3 priedo 1 lentele'!C159</f>
        <v>Energijos vartojimo efektyvumo didinimas pastate Draugystės g.14, Girkalnio mstl., Raseinių r. sav. (Girkalnio darželyje, bibliotekoje) ir modernizavimas</v>
      </c>
      <c r="E159" s="11">
        <f>'3 priedo 1 lentele'!I159</f>
        <v>0</v>
      </c>
      <c r="F159" s="11">
        <f>'3 priedo 1 lentele'!J159</f>
        <v>0</v>
      </c>
      <c r="G159" s="11">
        <f>'3 priedo 1 lentele'!K159</f>
        <v>0</v>
      </c>
      <c r="H159" s="316"/>
      <c r="I159" s="25" t="str">
        <f>'3 priedo 2 lentele'!D159</f>
        <v xml:space="preserve">P.N.722 </v>
      </c>
      <c r="J159" s="147" t="str">
        <f>'3 priedo 2 lentele'!E159</f>
        <v>Pagal veiksmų programą ERPF lėšomis atnaujintos bendrojo ugdymo mokyklos  (vnt.)</v>
      </c>
      <c r="K159" s="148">
        <f>'3 priedo 2 lentele'!F159</f>
        <v>1</v>
      </c>
      <c r="L159" s="433">
        <v>1</v>
      </c>
      <c r="M159" s="316"/>
      <c r="N159" s="25" t="str">
        <f>'3 priedo 2 lentele'!G159</f>
        <v xml:space="preserve">P.S.379 </v>
      </c>
      <c r="O159" s="147" t="str">
        <f>'3 priedo 2 lentele'!H159</f>
        <v>Švietimo ir kitų švietimo teikėjų įstaigos, kuriose pagal veiksmų programą ERPF lėšomis sukurta ar atnaujinta ne mažiau nei viena edukacinė erdvė</v>
      </c>
      <c r="P159" s="148">
        <f>'3 priedo 2 lentele'!I159</f>
        <v>0</v>
      </c>
      <c r="Q159" s="435"/>
      <c r="R159" s="316"/>
      <c r="S159" s="25">
        <f>'3 priedo 2 lentele'!J159</f>
        <v>0</v>
      </c>
      <c r="T159" s="147">
        <f>'3 priedo 2 lentele'!K159</f>
        <v>0</v>
      </c>
      <c r="U159" s="148">
        <f>'3 priedo 2 lentele'!L159</f>
        <v>0</v>
      </c>
      <c r="V159" s="435"/>
      <c r="W159" s="316"/>
      <c r="X159" s="25">
        <f>'3 priedo 2 lentele'!M159</f>
        <v>0</v>
      </c>
      <c r="Y159" s="147">
        <f>'3 priedo 2 lentele'!N159</f>
        <v>0</v>
      </c>
      <c r="Z159" s="148">
        <f>'3 priedo 2 lentele'!O159</f>
        <v>0</v>
      </c>
      <c r="AA159" s="458"/>
      <c r="AB159" s="316"/>
      <c r="AC159" s="25">
        <f>'3 priedo 2 lentele'!P159</f>
        <v>0</v>
      </c>
      <c r="AD159" s="147">
        <f>'3 priedo 2 lentele'!Q159</f>
        <v>0</v>
      </c>
      <c r="AE159" s="148">
        <f>'3 priedo 2 lentele'!R159</f>
        <v>0</v>
      </c>
      <c r="AF159" s="458"/>
      <c r="AG159" s="316"/>
      <c r="AH159" s="25">
        <f>'3 priedo 2 lentele'!S159</f>
        <v>0</v>
      </c>
      <c r="AI159" s="147">
        <f>'3 priedo 2 lentele'!T159</f>
        <v>0</v>
      </c>
      <c r="AJ159" s="148">
        <f>'3 priedo 2 lentele'!U159</f>
        <v>0</v>
      </c>
      <c r="AK159" s="316"/>
      <c r="AL159" s="316"/>
    </row>
    <row r="160" spans="2:38" ht="96" x14ac:dyDescent="0.25">
      <c r="B160" s="55" t="str">
        <f>'3 priedo 1 lentele'!A160</f>
        <v>2.2.1.1.5</v>
      </c>
      <c r="C160" s="160" t="str">
        <f>'3 priedo 1 lentele'!B160</f>
        <v>R027724-220000-0004</v>
      </c>
      <c r="D160" s="28" t="str">
        <f>'3 priedo 1 lentele'!C160</f>
        <v>Lietuvos sporto universiteto Kėdainių „Aušros“ progimnazijos modernių ir saugių erdvių kūrimas</v>
      </c>
      <c r="E160" s="11">
        <f>'3 priedo 1 lentele'!I160</f>
        <v>0</v>
      </c>
      <c r="F160" s="11">
        <f>'3 priedo 1 lentele'!J160</f>
        <v>0</v>
      </c>
      <c r="G160" s="11">
        <f>'3 priedo 1 lentele'!K160</f>
        <v>0</v>
      </c>
      <c r="H160" s="340" t="s">
        <v>2174</v>
      </c>
      <c r="I160" s="25" t="str">
        <f>'3 priedo 2 lentele'!D160</f>
        <v>P.B.235</v>
      </c>
      <c r="J160" s="147" t="str">
        <f>'3 priedo 2 lentele'!E160</f>
        <v>Investicijas gavusios vaikų priežiūros arba švietimo infrastruktūros pajėgumas, mokinių skaičius (vnt.)</v>
      </c>
      <c r="K160" s="148">
        <f>'3 priedo 2 lentele'!F160</f>
        <v>762</v>
      </c>
      <c r="L160" s="433">
        <v>762</v>
      </c>
      <c r="M160" s="316"/>
      <c r="N160" s="25" t="str">
        <f>'3 priedo 2 lentele'!G160</f>
        <v xml:space="preserve">P.N.722 </v>
      </c>
      <c r="O160" s="147" t="str">
        <f>'3 priedo 2 lentele'!H160</f>
        <v>Pagal veiksmų programą ERPF lėšomis atnaujintos bendrojo ugdymo mokyklos  (vnt.)</v>
      </c>
      <c r="P160" s="148">
        <f>'3 priedo 2 lentele'!I160</f>
        <v>1</v>
      </c>
      <c r="Q160" s="435">
        <v>1</v>
      </c>
      <c r="R160" s="316"/>
      <c r="S160" s="25">
        <f>'3 priedo 2 lentele'!J160</f>
        <v>0</v>
      </c>
      <c r="T160" s="147">
        <f>'3 priedo 2 lentele'!K160</f>
        <v>0</v>
      </c>
      <c r="U160" s="148">
        <f>'3 priedo 2 lentele'!L160</f>
        <v>0</v>
      </c>
      <c r="V160" s="435"/>
      <c r="W160" s="316"/>
      <c r="X160" s="25">
        <f>'3 priedo 2 lentele'!M160</f>
        <v>0</v>
      </c>
      <c r="Y160" s="147">
        <f>'3 priedo 2 lentele'!N160</f>
        <v>0</v>
      </c>
      <c r="Z160" s="148">
        <f>'3 priedo 2 lentele'!O160</f>
        <v>0</v>
      </c>
      <c r="AA160" s="478"/>
      <c r="AB160" s="316"/>
      <c r="AC160" s="25">
        <f>'3 priedo 2 lentele'!P160</f>
        <v>0</v>
      </c>
      <c r="AD160" s="147">
        <f>'3 priedo 2 lentele'!Q160</f>
        <v>0</v>
      </c>
      <c r="AE160" s="148">
        <f>'3 priedo 2 lentele'!R160</f>
        <v>0</v>
      </c>
      <c r="AF160" s="478"/>
      <c r="AG160" s="316"/>
      <c r="AH160" s="25">
        <f>'3 priedo 2 lentele'!S160</f>
        <v>0</v>
      </c>
      <c r="AI160" s="147">
        <f>'3 priedo 2 lentele'!T160</f>
        <v>0</v>
      </c>
      <c r="AJ160" s="148">
        <f>'3 priedo 2 lentele'!U160</f>
        <v>0</v>
      </c>
      <c r="AK160" s="316"/>
      <c r="AL160" s="316"/>
    </row>
    <row r="161" spans="2:38" ht="96" x14ac:dyDescent="0.25">
      <c r="B161" s="55" t="str">
        <f>'3 priedo 1 lentele'!A161</f>
        <v>2.2.1.1.6</v>
      </c>
      <c r="C161" s="160" t="str">
        <f>'3 priedo 1 lentele'!B161</f>
        <v>R027724-220000-0005</v>
      </c>
      <c r="D161" s="28" t="str">
        <f>'3 priedo 1 lentele'!C161</f>
        <v>Kaišiadorių Vaclovo Giržado progimnazijos patalpų atnaujinimas</v>
      </c>
      <c r="E161" s="11">
        <f>'3 priedo 1 lentele'!I161</f>
        <v>0</v>
      </c>
      <c r="F161" s="11">
        <f>'3 priedo 1 lentele'!J161</f>
        <v>0</v>
      </c>
      <c r="G161" s="11">
        <f>'3 priedo 1 lentele'!K161</f>
        <v>0</v>
      </c>
      <c r="H161" s="340" t="s">
        <v>2175</v>
      </c>
      <c r="I161" s="25" t="str">
        <f>'3 priedo 2 lentele'!D161</f>
        <v>P.B.235</v>
      </c>
      <c r="J161" s="147" t="str">
        <f>'3 priedo 2 lentele'!E161</f>
        <v>Investicijas gavusios vaikų priežiūros arba švietimo infrastruktūros pajėgumas, mokinių skaičius (vnt.)</v>
      </c>
      <c r="K161" s="148">
        <f>'3 priedo 2 lentele'!F161</f>
        <v>569</v>
      </c>
      <c r="L161" s="48">
        <v>569</v>
      </c>
      <c r="M161" s="316"/>
      <c r="N161" s="25" t="str">
        <f>'3 priedo 2 lentele'!G161</f>
        <v xml:space="preserve">P.N.722 </v>
      </c>
      <c r="O161" s="147" t="str">
        <f>'3 priedo 2 lentele'!H161</f>
        <v>Pagal veiksmų programą ERPF lėšomis atnaujintos bendrojo ugdymo mokyklos  (vnt.)</v>
      </c>
      <c r="P161" s="148">
        <f>'3 priedo 2 lentele'!I161</f>
        <v>1</v>
      </c>
      <c r="Q161" s="435">
        <v>1</v>
      </c>
      <c r="R161" s="316"/>
      <c r="S161" s="25">
        <f>'3 priedo 2 lentele'!J161</f>
        <v>0</v>
      </c>
      <c r="T161" s="147">
        <f>'3 priedo 2 lentele'!K161</f>
        <v>0</v>
      </c>
      <c r="U161" s="148">
        <f>'3 priedo 2 lentele'!L161</f>
        <v>0</v>
      </c>
      <c r="V161" s="435"/>
      <c r="W161" s="316"/>
      <c r="X161" s="25">
        <f>'3 priedo 2 lentele'!M161</f>
        <v>0</v>
      </c>
      <c r="Y161" s="147">
        <f>'3 priedo 2 lentele'!N161</f>
        <v>0</v>
      </c>
      <c r="Z161" s="148">
        <f>'3 priedo 2 lentele'!O161</f>
        <v>0</v>
      </c>
      <c r="AA161" s="478"/>
      <c r="AB161" s="316"/>
      <c r="AC161" s="25">
        <f>'3 priedo 2 lentele'!P161</f>
        <v>0</v>
      </c>
      <c r="AD161" s="147">
        <f>'3 priedo 2 lentele'!Q161</f>
        <v>0</v>
      </c>
      <c r="AE161" s="148">
        <f>'3 priedo 2 lentele'!R161</f>
        <v>0</v>
      </c>
      <c r="AF161" s="478"/>
      <c r="AG161" s="316"/>
      <c r="AH161" s="25">
        <f>'3 priedo 2 lentele'!S161</f>
        <v>0</v>
      </c>
      <c r="AI161" s="147">
        <f>'3 priedo 2 lentele'!T161</f>
        <v>0</v>
      </c>
      <c r="AJ161" s="148">
        <f>'3 priedo 2 lentele'!U161</f>
        <v>0</v>
      </c>
      <c r="AK161" s="316"/>
      <c r="AL161" s="316"/>
    </row>
    <row r="162" spans="2:38" ht="24" x14ac:dyDescent="0.25">
      <c r="B162" s="244" t="str">
        <f>'3 priedo 1 lentele'!A162</f>
        <v>2.2.1.2.</v>
      </c>
      <c r="C162" s="245">
        <f>'3 priedo 1 lentele'!B162</f>
        <v>0</v>
      </c>
      <c r="D162" s="244" t="str">
        <f>'3 priedo 1 lentele'!C162</f>
        <v xml:space="preserve">Priemonė: Ugdymo aplinkų modernizavimas </v>
      </c>
      <c r="E162" s="245">
        <f>'3 priedo 1 lentele'!I162</f>
        <v>0</v>
      </c>
      <c r="F162" s="245">
        <f>'3 priedo 1 lentele'!J162</f>
        <v>0</v>
      </c>
      <c r="G162" s="245">
        <f>'3 priedo 1 lentele'!K162</f>
        <v>0</v>
      </c>
      <c r="H162" s="312"/>
      <c r="I162" s="267">
        <f>'3 priedo 2 lentele'!D162</f>
        <v>0</v>
      </c>
      <c r="J162" s="267">
        <f>'3 priedo 2 lentele'!E162</f>
        <v>0</v>
      </c>
      <c r="K162" s="268">
        <f>'3 priedo 2 lentele'!F162</f>
        <v>0</v>
      </c>
      <c r="L162" s="430"/>
      <c r="M162" s="312"/>
      <c r="N162" s="267">
        <f>'3 priedo 2 lentele'!G162</f>
        <v>0</v>
      </c>
      <c r="O162" s="267">
        <f>'3 priedo 2 lentele'!H162</f>
        <v>0</v>
      </c>
      <c r="P162" s="268">
        <f>'3 priedo 2 lentele'!I162</f>
        <v>0</v>
      </c>
      <c r="Q162" s="448"/>
      <c r="R162" s="312"/>
      <c r="S162" s="267">
        <f>'3 priedo 2 lentele'!J162</f>
        <v>0</v>
      </c>
      <c r="T162" s="267">
        <f>'3 priedo 2 lentele'!K162</f>
        <v>0</v>
      </c>
      <c r="U162" s="268">
        <f>'3 priedo 2 lentele'!L162</f>
        <v>0</v>
      </c>
      <c r="V162" s="448"/>
      <c r="W162" s="312"/>
      <c r="X162" s="267">
        <f>'3 priedo 2 lentele'!M162</f>
        <v>0</v>
      </c>
      <c r="Y162" s="267">
        <f>'3 priedo 2 lentele'!N162</f>
        <v>0</v>
      </c>
      <c r="Z162" s="268">
        <f>'3 priedo 2 lentele'!O162</f>
        <v>0</v>
      </c>
      <c r="AA162" s="473"/>
      <c r="AB162" s="312"/>
      <c r="AC162" s="267">
        <f>'3 priedo 2 lentele'!P162</f>
        <v>0</v>
      </c>
      <c r="AD162" s="267">
        <f>'3 priedo 2 lentele'!Q162</f>
        <v>0</v>
      </c>
      <c r="AE162" s="268">
        <f>'3 priedo 2 lentele'!R162</f>
        <v>0</v>
      </c>
      <c r="AF162" s="473"/>
      <c r="AG162" s="312"/>
      <c r="AH162" s="267">
        <f>'3 priedo 2 lentele'!S162</f>
        <v>0</v>
      </c>
      <c r="AI162" s="267">
        <f>'3 priedo 2 lentele'!T162</f>
        <v>0</v>
      </c>
      <c r="AJ162" s="268">
        <f>'3 priedo 2 lentele'!U162</f>
        <v>0</v>
      </c>
      <c r="AK162" s="312"/>
      <c r="AL162" s="312"/>
    </row>
    <row r="163" spans="2:38" ht="120" x14ac:dyDescent="0.25">
      <c r="B163" s="55" t="str">
        <f>'3 priedo 1 lentele'!A163</f>
        <v>2.2.1.2.1</v>
      </c>
      <c r="C163" s="160" t="str">
        <f>'3 priedo 1 lentele'!B163</f>
        <v>R027705-230000-0002</v>
      </c>
      <c r="D163" s="28" t="str">
        <f>'3 priedo 1 lentele'!C163</f>
        <v>Kauno lopšelio-darželio „Svirnelis“ modernizavimas didinant paslaugų prieinamumą</v>
      </c>
      <c r="E163" s="11" t="str">
        <f>'3 priedo 1 lentele'!I163</f>
        <v xml:space="preserve">ITI </v>
      </c>
      <c r="F163" s="11">
        <f>'3 priedo 1 lentele'!J163</f>
        <v>0</v>
      </c>
      <c r="G163" s="11">
        <f>'3 priedo 1 lentele'!K163</f>
        <v>0</v>
      </c>
      <c r="H163" s="316"/>
      <c r="I163" s="174" t="str">
        <f>'3 priedo 2 lentele'!D163</f>
        <v>P.S.380</v>
      </c>
      <c r="J163" s="29" t="str">
        <f>'3 priedo 2 lentele'!E163</f>
        <v>Pagal veiksmų programą ERPF lėšomis sukurtos naujos ikimokyklinio ir priešmokyklinio ugdymo vietos</v>
      </c>
      <c r="K163" s="174">
        <f>'3 priedo 2 lentele'!F163</f>
        <v>16</v>
      </c>
      <c r="L163" s="438">
        <v>16</v>
      </c>
      <c r="M163" s="316"/>
      <c r="N163" s="174" t="str">
        <f>'3 priedo 2 lentele'!G163</f>
        <v>P.N.717</v>
      </c>
      <c r="O163" s="29" t="str">
        <f>'3 priedo 2 lentele'!H163</f>
        <v>Pagal veiksmų programą ERPF lėšomis atnaujintos ikimokyklinio ugdymo mokyklos (vnt.)</v>
      </c>
      <c r="P163" s="174">
        <f>'3 priedo 2 lentele'!I163</f>
        <v>1</v>
      </c>
      <c r="Q163" s="435">
        <v>1</v>
      </c>
      <c r="R163" s="316"/>
      <c r="S163" s="174" t="str">
        <f>'3 priedo 2 lentele'!J163</f>
        <v>P.B.235</v>
      </c>
      <c r="T163" s="29" t="str">
        <f>'3 priedo 2 lentele'!K163</f>
        <v>Investicijas gavusios vaikų priežiūros arba švietimo infrastruktūros pajėgumas</v>
      </c>
      <c r="U163" s="174">
        <f>'3 priedo 2 lentele'!L163</f>
        <v>206</v>
      </c>
      <c r="V163" s="435">
        <v>206</v>
      </c>
      <c r="W163" s="316"/>
      <c r="X163" s="174" t="str">
        <f>'3 priedo 2 lentele'!M163</f>
        <v>P.N.743</v>
      </c>
      <c r="Y163" s="29" t="str">
        <f>'3 priedo 2 lentele'!N163</f>
        <v>Pagal veiksmų programą ERPF lėšomis atnaujintos ikimokyklinio ir/ar priešmokyklinio ugdymo grupės</v>
      </c>
      <c r="Z163" s="174">
        <f>'3 priedo 2 lentele'!O163</f>
        <v>3</v>
      </c>
      <c r="AA163" s="438">
        <v>3</v>
      </c>
      <c r="AB163" s="316"/>
      <c r="AC163" s="174">
        <f>'3 priedo 2 lentele'!P163</f>
        <v>0</v>
      </c>
      <c r="AD163" s="29">
        <f>'3 priedo 2 lentele'!Q163</f>
        <v>0</v>
      </c>
      <c r="AE163" s="174">
        <f>'3 priedo 2 lentele'!R163</f>
        <v>0</v>
      </c>
      <c r="AF163" s="438"/>
      <c r="AG163" s="316"/>
      <c r="AH163" s="174">
        <f>'3 priedo 2 lentele'!S163</f>
        <v>0</v>
      </c>
      <c r="AI163" s="29">
        <f>'3 priedo 2 lentele'!T163</f>
        <v>0</v>
      </c>
      <c r="AJ163" s="174">
        <f>'3 priedo 2 lentele'!U163</f>
        <v>0</v>
      </c>
      <c r="AK163" s="316"/>
      <c r="AL163" s="316"/>
    </row>
    <row r="164" spans="2:38" ht="120" x14ac:dyDescent="0.25">
      <c r="B164" s="55" t="str">
        <f>'3 priedo 1 lentele'!A164</f>
        <v>2.2.1.2.2</v>
      </c>
      <c r="C164" s="160" t="str">
        <f>'3 priedo 1 lentele'!B164</f>
        <v>R027705-230000-0004</v>
      </c>
      <c r="D164" s="28" t="str">
        <f>'3 priedo 1 lentele'!C164</f>
        <v>Kauno Žaliakalnio lopšelio-darželio modernizavimas didinant paslaugų prieinamumą</v>
      </c>
      <c r="E164" s="11" t="str">
        <f>'3 priedo 1 lentele'!I164</f>
        <v xml:space="preserve">ITI </v>
      </c>
      <c r="F164" s="11">
        <f>'3 priedo 1 lentele'!J164</f>
        <v>0</v>
      </c>
      <c r="G164" s="11">
        <f>'3 priedo 1 lentele'!K164</f>
        <v>0</v>
      </c>
      <c r="H164" s="316"/>
      <c r="I164" s="174" t="str">
        <f>'3 priedo 2 lentele'!D164</f>
        <v>P.S.380</v>
      </c>
      <c r="J164" s="29" t="str">
        <f>'3 priedo 2 lentele'!E164</f>
        <v>Pagal veiksmų programą ERPF lėšomis sukurtos naujos ikimokyklinio ir priešmokyklinio ugdymo vietos</v>
      </c>
      <c r="K164" s="174">
        <f>'3 priedo 2 lentele'!F164</f>
        <v>35</v>
      </c>
      <c r="L164" s="438">
        <v>35</v>
      </c>
      <c r="M164" s="316"/>
      <c r="N164" s="174" t="str">
        <f>'3 priedo 2 lentele'!G164</f>
        <v>P.N.717</v>
      </c>
      <c r="O164" s="29" t="str">
        <f>'3 priedo 2 lentele'!H164</f>
        <v>Pagal veiksmų programą ERPF lėšomis atnaujintos ikimokyklinio ugdymo mokyklos (vnt.)</v>
      </c>
      <c r="P164" s="174">
        <f>'3 priedo 2 lentele'!I164</f>
        <v>1</v>
      </c>
      <c r="Q164" s="435">
        <v>1</v>
      </c>
      <c r="R164" s="316"/>
      <c r="S164" s="174" t="str">
        <f>'3 priedo 2 lentele'!J164</f>
        <v>P.B.235</v>
      </c>
      <c r="T164" s="29" t="str">
        <f>'3 priedo 2 lentele'!K164</f>
        <v>Investicijas gavusios vaikų priežiūros arba švietimo infrastruktūros pajėgumas</v>
      </c>
      <c r="U164" s="174">
        <f>'3 priedo 2 lentele'!L164</f>
        <v>144</v>
      </c>
      <c r="V164" s="435">
        <v>144</v>
      </c>
      <c r="W164" s="316"/>
      <c r="X164" s="174" t="str">
        <f>'3 priedo 2 lentele'!M164</f>
        <v>P.N.743</v>
      </c>
      <c r="Y164" s="29" t="str">
        <f>'3 priedo 2 lentele'!N164</f>
        <v>Pagal veiksmų programą ERPF lėšomis atnaujintos ikimokyklinio ir/ar priešmokyklinio ugdymo grupės</v>
      </c>
      <c r="Z164" s="174">
        <f>'3 priedo 2 lentele'!O164</f>
        <v>3</v>
      </c>
      <c r="AA164" s="48">
        <v>3</v>
      </c>
      <c r="AB164" s="316"/>
      <c r="AC164" s="174">
        <f>'3 priedo 2 lentele'!P164</f>
        <v>0</v>
      </c>
      <c r="AD164" s="29">
        <f>'3 priedo 2 lentele'!Q164</f>
        <v>0</v>
      </c>
      <c r="AE164" s="174">
        <f>'3 priedo 2 lentele'!R164</f>
        <v>0</v>
      </c>
      <c r="AF164" s="458"/>
      <c r="AG164" s="316"/>
      <c r="AH164" s="174">
        <f>'3 priedo 2 lentele'!S164</f>
        <v>0</v>
      </c>
      <c r="AI164" s="29">
        <f>'3 priedo 2 lentele'!T164</f>
        <v>0</v>
      </c>
      <c r="AJ164" s="174">
        <f>'3 priedo 2 lentele'!U164</f>
        <v>0</v>
      </c>
      <c r="AK164" s="316"/>
      <c r="AL164" s="316"/>
    </row>
    <row r="165" spans="2:38" ht="120" x14ac:dyDescent="0.25">
      <c r="B165" s="55" t="str">
        <f>'3 priedo 1 lentele'!A165</f>
        <v>2.2.1.2.3</v>
      </c>
      <c r="C165" s="160" t="str">
        <f>'3 priedo 1 lentele'!B165</f>
        <v>R027705-230000-0005</v>
      </c>
      <c r="D165" s="171" t="str">
        <f>'3 priedo 1 lentele'!C165</f>
        <v>Kėdainių lopšelio - darželio „Žilvitis“ infrastruktūros modernizavimas</v>
      </c>
      <c r="E165" s="30">
        <f>'3 priedo 1 lentele'!I165</f>
        <v>0</v>
      </c>
      <c r="F165" s="30">
        <f>'3 priedo 1 lentele'!J165</f>
        <v>0</v>
      </c>
      <c r="G165" s="30">
        <f>'3 priedo 1 lentele'!K165</f>
        <v>0</v>
      </c>
      <c r="H165" s="344"/>
      <c r="I165" s="174" t="str">
        <f>'3 priedo 2 lentele'!D165</f>
        <v>P.N.717</v>
      </c>
      <c r="J165" s="29" t="str">
        <f>'3 priedo 2 lentele'!E165</f>
        <v>Pagal veiksmų programą ERPF lėšomis atnaujintos ikimokyklinio ugdymo mokyklos (vnt.)</v>
      </c>
      <c r="K165" s="174">
        <f>'3 priedo 2 lentele'!F165</f>
        <v>1</v>
      </c>
      <c r="L165" s="439">
        <v>1</v>
      </c>
      <c r="M165" s="344"/>
      <c r="N165" s="174" t="str">
        <f>'3 priedo 2 lentele'!G165</f>
        <v>P.B.235</v>
      </c>
      <c r="O165" s="29" t="str">
        <f>'3 priedo 2 lentele'!H165</f>
        <v>Investicijas gavusios vaikų priežiūros įstaigos pajėgumas</v>
      </c>
      <c r="P165" s="174">
        <f>'3 priedo 2 lentele'!I165</f>
        <v>205</v>
      </c>
      <c r="Q165" s="48">
        <v>205</v>
      </c>
      <c r="R165" s="344"/>
      <c r="S165" s="174" t="str">
        <f>'3 priedo 2 lentele'!J165</f>
        <v>P.S.380</v>
      </c>
      <c r="T165" s="29" t="str">
        <f>'3 priedo 2 lentele'!K165</f>
        <v>Pagal veiksmų programą ERPF lėšomis sukurtos naujos ikimokyklinio ir priešmokyklinio ugdymo vietos</v>
      </c>
      <c r="U165" s="174">
        <f>'3 priedo 2 lentele'!L165</f>
        <v>25</v>
      </c>
      <c r="V165" s="438">
        <v>25</v>
      </c>
      <c r="W165" s="344"/>
      <c r="X165" s="174" t="str">
        <f>'3 priedo 2 lentele'!M165</f>
        <v>P.N.743</v>
      </c>
      <c r="Y165" s="29" t="str">
        <f>'3 priedo 2 lentele'!N165</f>
        <v>Pagal veiksmų programą ERPF lėšomis atnaujintos ikimokyklinio ir/ar priešmokyklinio ugdymo grupės</v>
      </c>
      <c r="Z165" s="174">
        <f>'3 priedo 2 lentele'!O165</f>
        <v>3</v>
      </c>
      <c r="AA165" s="458">
        <v>2</v>
      </c>
      <c r="AB165" s="344"/>
      <c r="AC165" s="174">
        <f>'3 priedo 2 lentele'!P165</f>
        <v>0</v>
      </c>
      <c r="AD165" s="29">
        <f>'3 priedo 2 lentele'!Q165</f>
        <v>0</v>
      </c>
      <c r="AE165" s="174">
        <f>'3 priedo 2 lentele'!R165</f>
        <v>0</v>
      </c>
      <c r="AF165" s="458"/>
      <c r="AG165" s="344"/>
      <c r="AH165" s="174">
        <f>'3 priedo 2 lentele'!S165</f>
        <v>0</v>
      </c>
      <c r="AI165" s="29">
        <f>'3 priedo 2 lentele'!T165</f>
        <v>0</v>
      </c>
      <c r="AJ165" s="174">
        <f>'3 priedo 2 lentele'!U165</f>
        <v>0</v>
      </c>
      <c r="AK165" s="344"/>
      <c r="AL165" s="344"/>
    </row>
    <row r="166" spans="2:38" ht="120" x14ac:dyDescent="0.25">
      <c r="B166" s="55" t="str">
        <f>'3 priedo 1 lentele'!A166</f>
        <v>2.2.1.2.4</v>
      </c>
      <c r="C166" s="160" t="str">
        <f>'3 priedo 1 lentele'!B166</f>
        <v>R027705-230000-0006</v>
      </c>
      <c r="D166" s="171" t="str">
        <f>'3 priedo 1 lentele'!C166</f>
        <v>Kėdainių lopšelio - darželio „Vaikystė“ infrastruktūros modernizavimas</v>
      </c>
      <c r="E166" s="32">
        <f>'3 priedo 1 lentele'!I166</f>
        <v>0</v>
      </c>
      <c r="F166" s="32">
        <f>'3 priedo 1 lentele'!J166</f>
        <v>0</v>
      </c>
      <c r="G166" s="32">
        <f>'3 priedo 1 lentele'!K166</f>
        <v>0</v>
      </c>
      <c r="H166" s="361"/>
      <c r="I166" s="174" t="str">
        <f>'3 priedo 2 lentele'!D166</f>
        <v>P.N.717</v>
      </c>
      <c r="J166" s="29" t="str">
        <f>'3 priedo 2 lentele'!E166</f>
        <v>Pagal veiksmų programą ERPF lėšomis atnaujintos ikimokyklinio ugdymo mokyklos (vnt.)</v>
      </c>
      <c r="K166" s="174">
        <f>'3 priedo 2 lentele'!F166</f>
        <v>1</v>
      </c>
      <c r="L166" s="439">
        <v>1</v>
      </c>
      <c r="M166" s="361"/>
      <c r="N166" s="174" t="str">
        <f>'3 priedo 2 lentele'!G166</f>
        <v>P.B.235</v>
      </c>
      <c r="O166" s="29" t="str">
        <f>'3 priedo 2 lentele'!H166</f>
        <v>Investicijas gavusios vaikų priežiūros įstaigos pajėgumas</v>
      </c>
      <c r="P166" s="174">
        <f>'3 priedo 2 lentele'!I166</f>
        <v>205</v>
      </c>
      <c r="Q166" s="48">
        <v>205</v>
      </c>
      <c r="R166" s="361"/>
      <c r="S166" s="174" t="str">
        <f>'3 priedo 2 lentele'!J166</f>
        <v>P.S.380</v>
      </c>
      <c r="T166" s="29" t="str">
        <f>'3 priedo 2 lentele'!K166</f>
        <v>Pagal veiksmų programą ERPF lėšomis sukurtos naujos ikimokyklinio ir priešmokyklinio ugdymo vietos</v>
      </c>
      <c r="U166" s="174">
        <f>'3 priedo 2 lentele'!L166</f>
        <v>24</v>
      </c>
      <c r="V166" s="438">
        <v>24</v>
      </c>
      <c r="W166" s="361"/>
      <c r="X166" s="174" t="str">
        <f>'3 priedo 2 lentele'!M166</f>
        <v>P.N.743</v>
      </c>
      <c r="Y166" s="29" t="str">
        <f>'3 priedo 2 lentele'!N166</f>
        <v>Pagal veiksmų programą ERPF lėšomis atnaujintos ikimokyklinio ir/ar priešmokyklinio ugdymo grupės</v>
      </c>
      <c r="Z166" s="174">
        <f>'3 priedo 2 lentele'!O166</f>
        <v>2</v>
      </c>
      <c r="AA166" s="458">
        <v>2</v>
      </c>
      <c r="AB166" s="361"/>
      <c r="AC166" s="174">
        <f>'3 priedo 2 lentele'!P166</f>
        <v>0</v>
      </c>
      <c r="AD166" s="29">
        <f>'3 priedo 2 lentele'!Q166</f>
        <v>0</v>
      </c>
      <c r="AE166" s="174">
        <f>'3 priedo 2 lentele'!R166</f>
        <v>0</v>
      </c>
      <c r="AF166" s="458"/>
      <c r="AG166" s="361"/>
      <c r="AH166" s="174">
        <f>'3 priedo 2 lentele'!S166</f>
        <v>0</v>
      </c>
      <c r="AI166" s="29">
        <f>'3 priedo 2 lentele'!T166</f>
        <v>0</v>
      </c>
      <c r="AJ166" s="174">
        <f>'3 priedo 2 lentele'!U166</f>
        <v>0</v>
      </c>
      <c r="AK166" s="361"/>
      <c r="AL166" s="361"/>
    </row>
    <row r="167" spans="2:38" ht="120" x14ac:dyDescent="0.25">
      <c r="B167" s="55" t="str">
        <f>'3 priedo 1 lentele'!A167</f>
        <v>2.2.1.2.5</v>
      </c>
      <c r="C167" s="160" t="str">
        <f>'3 priedo 1 lentele'!B167</f>
        <v>R027705-230000-0007</v>
      </c>
      <c r="D167" s="29" t="str">
        <f>'3 priedo 1 lentele'!C167</f>
        <v>Kauno lopšelio-darželio „Boružėlė“ modernizavimas didinant paslaugų prieinamumą</v>
      </c>
      <c r="E167" s="11" t="str">
        <f>'3 priedo 1 lentele'!I167</f>
        <v>ITI</v>
      </c>
      <c r="F167" s="11">
        <f>'3 priedo 1 lentele'!J167</f>
        <v>0</v>
      </c>
      <c r="G167" s="11">
        <f>'3 priedo 1 lentele'!K167</f>
        <v>0</v>
      </c>
      <c r="H167" s="316"/>
      <c r="I167" s="174" t="str">
        <f>'3 priedo 2 lentele'!D167</f>
        <v>P.N.717</v>
      </c>
      <c r="J167" s="29" t="str">
        <f>'3 priedo 2 lentele'!E167</f>
        <v>Pagal veiksmų programą ERPF lėšomis atnaujintos ikimokyklinio ugdymo mokyklos (vnt.)</v>
      </c>
      <c r="K167" s="174">
        <f>'3 priedo 2 lentele'!F167</f>
        <v>1</v>
      </c>
      <c r="L167" s="439">
        <v>1</v>
      </c>
      <c r="M167" s="316"/>
      <c r="N167" s="174" t="str">
        <f>'3 priedo 2 lentele'!G167</f>
        <v>P.B.235</v>
      </c>
      <c r="O167" s="29" t="str">
        <f>'3 priedo 2 lentele'!H167</f>
        <v>Investicijas gavusios vaikų priežiūros įstaigos pajėgumas</v>
      </c>
      <c r="P167" s="174">
        <f>'3 priedo 2 lentele'!I167</f>
        <v>254</v>
      </c>
      <c r="Q167" s="48">
        <v>254</v>
      </c>
      <c r="R167" s="316"/>
      <c r="S167" s="174" t="str">
        <f>'3 priedo 2 lentele'!J167</f>
        <v>P.S.380</v>
      </c>
      <c r="T167" s="29" t="str">
        <f>'3 priedo 2 lentele'!K167</f>
        <v>Pagal veiksmų programą ERPF lėšomis sukurtos naujos ikimokyklinio ir priešmokyklinio ugdymo vietos</v>
      </c>
      <c r="U167" s="174">
        <f>'3 priedo 2 lentele'!L167</f>
        <v>80</v>
      </c>
      <c r="V167" s="438">
        <v>80</v>
      </c>
      <c r="W167" s="316"/>
      <c r="X167" s="174" t="str">
        <f>'3 priedo 2 lentele'!M167</f>
        <v>P.N.743</v>
      </c>
      <c r="Y167" s="29" t="str">
        <f>'3 priedo 2 lentele'!N167</f>
        <v>Pagal veiksmų programą ERPF lėšomis atnaujintos ikimokyklinio ir/ar priešmokyklinio ugdymo grupės</v>
      </c>
      <c r="Z167" s="174">
        <f>'3 priedo 2 lentele'!O167</f>
        <v>4</v>
      </c>
      <c r="AA167" s="438">
        <v>4</v>
      </c>
      <c r="AB167" s="316"/>
      <c r="AC167" s="174">
        <f>'3 priedo 2 lentele'!P167</f>
        <v>0</v>
      </c>
      <c r="AD167" s="29">
        <f>'3 priedo 2 lentele'!Q167</f>
        <v>0</v>
      </c>
      <c r="AE167" s="174">
        <f>'3 priedo 2 lentele'!R167</f>
        <v>0</v>
      </c>
      <c r="AF167" s="438"/>
      <c r="AG167" s="316"/>
      <c r="AH167" s="174">
        <f>'3 priedo 2 lentele'!S167</f>
        <v>0</v>
      </c>
      <c r="AI167" s="29">
        <f>'3 priedo 2 lentele'!T167</f>
        <v>0</v>
      </c>
      <c r="AJ167" s="174">
        <f>'3 priedo 2 lentele'!U167</f>
        <v>0</v>
      </c>
      <c r="AK167" s="316"/>
      <c r="AL167" s="316"/>
    </row>
    <row r="168" spans="2:38" ht="48" x14ac:dyDescent="0.25">
      <c r="B168" s="244" t="str">
        <f>'3 priedo 1 lentele'!A168</f>
        <v>2.2.1.3.</v>
      </c>
      <c r="C168" s="245">
        <f>'3 priedo 1 lentele'!B168</f>
        <v>0</v>
      </c>
      <c r="D168" s="244" t="str">
        <f>'3 priedo 1 lentele'!C168</f>
        <v xml:space="preserve">Priemonė: Švietimo, profesinio rengimo, mokslo ir studijų prieinamumo didinimas </v>
      </c>
      <c r="E168" s="245">
        <f>'3 priedo 1 lentele'!I168</f>
        <v>0</v>
      </c>
      <c r="F168" s="245">
        <f>'3 priedo 1 lentele'!J168</f>
        <v>0</v>
      </c>
      <c r="G168" s="245">
        <f>'3 priedo 1 lentele'!K168</f>
        <v>0</v>
      </c>
      <c r="H168" s="312"/>
      <c r="I168" s="267">
        <f>'3 priedo 2 lentele'!D168</f>
        <v>0</v>
      </c>
      <c r="J168" s="267">
        <f>'3 priedo 2 lentele'!E168</f>
        <v>0</v>
      </c>
      <c r="K168" s="268">
        <f>'3 priedo 2 lentele'!F168</f>
        <v>0</v>
      </c>
      <c r="L168" s="430"/>
      <c r="M168" s="312"/>
      <c r="N168" s="267">
        <f>'3 priedo 2 lentele'!G168</f>
        <v>0</v>
      </c>
      <c r="O168" s="267">
        <f>'3 priedo 2 lentele'!H168</f>
        <v>0</v>
      </c>
      <c r="P168" s="268">
        <f>'3 priedo 2 lentele'!I168</f>
        <v>0</v>
      </c>
      <c r="Q168" s="448"/>
      <c r="R168" s="312"/>
      <c r="S168" s="267">
        <f>'3 priedo 2 lentele'!J168</f>
        <v>0</v>
      </c>
      <c r="T168" s="267">
        <f>'3 priedo 2 lentele'!K168</f>
        <v>0</v>
      </c>
      <c r="U168" s="268">
        <f>'3 priedo 2 lentele'!L168</f>
        <v>0</v>
      </c>
      <c r="V168" s="448"/>
      <c r="W168" s="312"/>
      <c r="X168" s="267">
        <f>'3 priedo 2 lentele'!M168</f>
        <v>0</v>
      </c>
      <c r="Y168" s="267">
        <f>'3 priedo 2 lentele'!N168</f>
        <v>0</v>
      </c>
      <c r="Z168" s="268">
        <f>'3 priedo 2 lentele'!O168</f>
        <v>0</v>
      </c>
      <c r="AA168" s="473"/>
      <c r="AB168" s="312"/>
      <c r="AC168" s="267">
        <f>'3 priedo 2 lentele'!P168</f>
        <v>0</v>
      </c>
      <c r="AD168" s="267">
        <f>'3 priedo 2 lentele'!Q168</f>
        <v>0</v>
      </c>
      <c r="AE168" s="268">
        <f>'3 priedo 2 lentele'!R168</f>
        <v>0</v>
      </c>
      <c r="AF168" s="473"/>
      <c r="AG168" s="312"/>
      <c r="AH168" s="267">
        <f>'3 priedo 2 lentele'!S168</f>
        <v>0</v>
      </c>
      <c r="AI168" s="267">
        <f>'3 priedo 2 lentele'!T168</f>
        <v>0</v>
      </c>
      <c r="AJ168" s="268">
        <f>'3 priedo 2 lentele'!U168</f>
        <v>0</v>
      </c>
      <c r="AK168" s="312"/>
      <c r="AL168" s="312"/>
    </row>
    <row r="169" spans="2:38" ht="120" x14ac:dyDescent="0.25">
      <c r="B169" s="55" t="str">
        <f>'3 priedo 1 lentele'!A169</f>
        <v>2.2.1.3.1.</v>
      </c>
      <c r="C169" s="160" t="str">
        <f>'3 priedo 1 lentele'!B169</f>
        <v>R027705-230000-0008</v>
      </c>
      <c r="D169" s="29" t="str">
        <f>'3 priedo 1 lentele'!C169</f>
        <v>Ikimokyklinio ir priešmokyklinio ugdymo prieinamumo didinimas Birštono savivaldybėje</v>
      </c>
      <c r="E169" s="29">
        <f>'3 priedo 1 lentele'!I169</f>
        <v>0</v>
      </c>
      <c r="F169" s="29">
        <f>'3 priedo 1 lentele'!J169</f>
        <v>0</v>
      </c>
      <c r="G169" s="29">
        <f>'3 priedo 1 lentele'!K169</f>
        <v>0</v>
      </c>
      <c r="H169" s="338"/>
      <c r="I169" s="164" t="str">
        <f>'3 priedo 2 lentele'!D169</f>
        <v>P.N.717</v>
      </c>
      <c r="J169" s="164" t="str">
        <f>'3 priedo 2 lentele'!E169</f>
        <v>Pagal veiksmų programą ERPF lėšomis atnaujintos ikimokyklinio ugdymo mokyklos (vnt.)</v>
      </c>
      <c r="K169" s="165">
        <f>'3 priedo 2 lentele'!F169</f>
        <v>1</v>
      </c>
      <c r="L169" s="439">
        <v>1</v>
      </c>
      <c r="M169" s="338"/>
      <c r="N169" s="164" t="str">
        <f>'3 priedo 2 lentele'!G169</f>
        <v>P.B.235</v>
      </c>
      <c r="O169" s="164" t="str">
        <f>'3 priedo 2 lentele'!H169</f>
        <v>Investicijas gavusios vaikų priežiūros įstaigos pajėgumas</v>
      </c>
      <c r="P169" s="165">
        <f>'3 priedo 2 lentele'!I169</f>
        <v>56</v>
      </c>
      <c r="Q169" s="48">
        <v>56</v>
      </c>
      <c r="R169" s="338"/>
      <c r="S169" s="164" t="str">
        <f>'3 priedo 2 lentele'!J169</f>
        <v>P.S.380</v>
      </c>
      <c r="T169" s="164" t="str">
        <f>'3 priedo 2 lentele'!K169</f>
        <v>Pagal veiksmų programą ERPF lėšomis sukurtos naujos ikimokyklinio ir priešmokyklinio ugdymo vietos</v>
      </c>
      <c r="U169" s="165">
        <f>'3 priedo 2 lentele'!L169</f>
        <v>20</v>
      </c>
      <c r="V169" s="438">
        <v>20</v>
      </c>
      <c r="W169" s="338"/>
      <c r="X169" s="164" t="str">
        <f>'3 priedo 2 lentele'!M169</f>
        <v>P.N.743</v>
      </c>
      <c r="Y169" s="164" t="str">
        <f>'3 priedo 2 lentele'!N169</f>
        <v>Pagal veiksmų programą ERPF lėšomis atnaujintos ikimokyklinio ir/ar priešmokyklinio ugdymo grupės</v>
      </c>
      <c r="Z169" s="165">
        <f>'3 priedo 2 lentele'!O169</f>
        <v>2</v>
      </c>
      <c r="AA169" s="438">
        <v>2</v>
      </c>
      <c r="AB169" s="338"/>
      <c r="AC169" s="164">
        <f>'3 priedo 2 lentele'!P169</f>
        <v>0</v>
      </c>
      <c r="AD169" s="164">
        <f>'3 priedo 2 lentele'!Q169</f>
        <v>0</v>
      </c>
      <c r="AE169" s="165">
        <f>'3 priedo 2 lentele'!R169</f>
        <v>0</v>
      </c>
      <c r="AF169" s="438"/>
      <c r="AG169" s="338"/>
      <c r="AH169" s="164">
        <f>'3 priedo 2 lentele'!S169</f>
        <v>0</v>
      </c>
      <c r="AI169" s="164">
        <f>'3 priedo 2 lentele'!T169</f>
        <v>0</v>
      </c>
      <c r="AJ169" s="165">
        <f>'3 priedo 2 lentele'!U169</f>
        <v>0</v>
      </c>
      <c r="AK169" s="338"/>
      <c r="AL169" s="338"/>
    </row>
    <row r="170" spans="2:38" ht="36" x14ac:dyDescent="0.25">
      <c r="B170" s="244" t="str">
        <f>'3 priedo 1 lentele'!A170</f>
        <v>2.2.1.4.</v>
      </c>
      <c r="C170" s="245">
        <f>'3 priedo 1 lentele'!B170</f>
        <v>0</v>
      </c>
      <c r="D170" s="244" t="str">
        <f>'3 priedo 1 lentele'!C170</f>
        <v xml:space="preserve">Priemonė: Universalių daugiafunkcinių centrų steigimas </v>
      </c>
      <c r="E170" s="245">
        <f>'3 priedo 1 lentele'!I170</f>
        <v>0</v>
      </c>
      <c r="F170" s="245">
        <f>'3 priedo 1 lentele'!J170</f>
        <v>0</v>
      </c>
      <c r="G170" s="245">
        <f>'3 priedo 1 lentele'!K170</f>
        <v>0</v>
      </c>
      <c r="H170" s="312"/>
      <c r="I170" s="267">
        <f>'3 priedo 2 lentele'!D170</f>
        <v>0</v>
      </c>
      <c r="J170" s="267">
        <f>'3 priedo 2 lentele'!E170</f>
        <v>0</v>
      </c>
      <c r="K170" s="268">
        <f>'3 priedo 2 lentele'!F170</f>
        <v>0</v>
      </c>
      <c r="L170" s="430"/>
      <c r="M170" s="312"/>
      <c r="N170" s="267">
        <f>'3 priedo 2 lentele'!G170</f>
        <v>0</v>
      </c>
      <c r="O170" s="267">
        <f>'3 priedo 2 lentele'!H170</f>
        <v>0</v>
      </c>
      <c r="P170" s="268">
        <f>'3 priedo 2 lentele'!I170</f>
        <v>0</v>
      </c>
      <c r="Q170" s="448"/>
      <c r="R170" s="312"/>
      <c r="S170" s="267">
        <f>'3 priedo 2 lentele'!J170</f>
        <v>0</v>
      </c>
      <c r="T170" s="267">
        <f>'3 priedo 2 lentele'!K170</f>
        <v>0</v>
      </c>
      <c r="U170" s="268">
        <f>'3 priedo 2 lentele'!L170</f>
        <v>0</v>
      </c>
      <c r="V170" s="448"/>
      <c r="W170" s="312"/>
      <c r="X170" s="267">
        <f>'3 priedo 2 lentele'!M170</f>
        <v>0</v>
      </c>
      <c r="Y170" s="267">
        <f>'3 priedo 2 lentele'!N170</f>
        <v>0</v>
      </c>
      <c r="Z170" s="268">
        <f>'3 priedo 2 lentele'!O170</f>
        <v>0</v>
      </c>
      <c r="AA170" s="473"/>
      <c r="AB170" s="312"/>
      <c r="AC170" s="267">
        <f>'3 priedo 2 lentele'!P170</f>
        <v>0</v>
      </c>
      <c r="AD170" s="267">
        <f>'3 priedo 2 lentele'!Q170</f>
        <v>0</v>
      </c>
      <c r="AE170" s="268">
        <f>'3 priedo 2 lentele'!R170</f>
        <v>0</v>
      </c>
      <c r="AF170" s="473"/>
      <c r="AG170" s="312"/>
      <c r="AH170" s="267">
        <f>'3 priedo 2 lentele'!S170</f>
        <v>0</v>
      </c>
      <c r="AI170" s="267">
        <f>'3 priedo 2 lentele'!T170</f>
        <v>0</v>
      </c>
      <c r="AJ170" s="268">
        <f>'3 priedo 2 lentele'!U170</f>
        <v>0</v>
      </c>
      <c r="AK170" s="312"/>
      <c r="AL170" s="312"/>
    </row>
    <row r="171" spans="2:38" ht="96" x14ac:dyDescent="0.25">
      <c r="B171" s="55" t="str">
        <f>'3 priedo 1 lentele'!A171</f>
        <v>2.2.1.4.1</v>
      </c>
      <c r="C171" s="160" t="str">
        <f>'3 priedo 1 lentele'!B171</f>
        <v>R027000-222300-0002</v>
      </c>
      <c r="D171" s="28" t="str">
        <f>'3 priedo 1 lentele'!C171</f>
        <v>Universalaus daugiafunkcio centro įkūrimas Mastaičių kaime, Kauno rajono savivaldybėje</v>
      </c>
      <c r="E171" s="39">
        <f>'3 priedo 1 lentele'!I171</f>
        <v>0</v>
      </c>
      <c r="F171" s="39">
        <f>'3 priedo 1 lentele'!J171</f>
        <v>0</v>
      </c>
      <c r="G171" s="39">
        <f>'3 priedo 1 lentele'!K171</f>
        <v>0</v>
      </c>
      <c r="H171" s="339"/>
      <c r="I171" s="147" t="str">
        <f>'3 priedo 2 lentele'!D171</f>
        <v>P.N.304</v>
      </c>
      <c r="J171" s="147" t="str">
        <f>'3 priedo 2 lentele'!E171</f>
        <v>Modernizuoti kultūros infrastruktūros objektai (vnt.)</v>
      </c>
      <c r="K171" s="48">
        <f>'3 priedo 2 lentele'!F171</f>
        <v>1</v>
      </c>
      <c r="L171" s="434">
        <v>1</v>
      </c>
      <c r="M171" s="339"/>
      <c r="N171" s="147" t="str">
        <f>'3 priedo 2 lentele'!G171</f>
        <v xml:space="preserve">P.N.722 </v>
      </c>
      <c r="O171" s="147" t="str">
        <f>'3 priedo 2 lentele'!H171</f>
        <v>Pagal veiksmų programą ERPF lėšomis atnaujintos bendrojo ugdymo mokyklos  (vnt.)</v>
      </c>
      <c r="P171" s="48">
        <f>'3 priedo 2 lentele'!I171</f>
        <v>1</v>
      </c>
      <c r="Q171" s="447">
        <v>1</v>
      </c>
      <c r="R171" s="339"/>
      <c r="S171" s="147">
        <f>'3 priedo 2 lentele'!J171</f>
        <v>0</v>
      </c>
      <c r="T171" s="147">
        <f>'3 priedo 2 lentele'!K171</f>
        <v>0</v>
      </c>
      <c r="U171" s="48">
        <f>'3 priedo 2 lentele'!L171</f>
        <v>0</v>
      </c>
      <c r="V171" s="435"/>
      <c r="W171" s="339"/>
      <c r="X171" s="147">
        <f>'3 priedo 2 lentele'!M171</f>
        <v>0</v>
      </c>
      <c r="Y171" s="147">
        <f>'3 priedo 2 lentele'!N171</f>
        <v>0</v>
      </c>
      <c r="Z171" s="48">
        <f>'3 priedo 2 lentele'!O171</f>
        <v>0</v>
      </c>
      <c r="AA171" s="458"/>
      <c r="AB171" s="339"/>
      <c r="AC171" s="147">
        <f>'3 priedo 2 lentele'!P171</f>
        <v>0</v>
      </c>
      <c r="AD171" s="147">
        <f>'3 priedo 2 lentele'!Q171</f>
        <v>0</v>
      </c>
      <c r="AE171" s="48">
        <f>'3 priedo 2 lentele'!R171</f>
        <v>0</v>
      </c>
      <c r="AF171" s="458"/>
      <c r="AG171" s="339"/>
      <c r="AH171" s="147">
        <f>'3 priedo 2 lentele'!S171</f>
        <v>0</v>
      </c>
      <c r="AI171" s="147">
        <f>'3 priedo 2 lentele'!T171</f>
        <v>0</v>
      </c>
      <c r="AJ171" s="48">
        <f>'3 priedo 2 lentele'!U171</f>
        <v>0</v>
      </c>
      <c r="AK171" s="339"/>
      <c r="AL171" s="339"/>
    </row>
    <row r="172" spans="2:38" ht="60" x14ac:dyDescent="0.25">
      <c r="B172" s="244" t="str">
        <f>'3 priedo 1 lentele'!A172</f>
        <v>2.2.1.5.</v>
      </c>
      <c r="C172" s="245">
        <f>'3 priedo 1 lentele'!B172</f>
        <v>0</v>
      </c>
      <c r="D172" s="244" t="str">
        <f>'3 priedo 1 lentele'!C172</f>
        <v>Priemonė: Darbuotojų profesinio parengimo poreikio ir esamų programų duomenų bazės kūrimas  ir vystymas</v>
      </c>
      <c r="E172" s="245">
        <f>'3 priedo 1 lentele'!I172</f>
        <v>0</v>
      </c>
      <c r="F172" s="245">
        <f>'3 priedo 1 lentele'!J172</f>
        <v>0</v>
      </c>
      <c r="G172" s="245">
        <f>'3 priedo 1 lentele'!K172</f>
        <v>0</v>
      </c>
      <c r="H172" s="312"/>
      <c r="I172" s="267">
        <f>'3 priedo 2 lentele'!D172</f>
        <v>0</v>
      </c>
      <c r="J172" s="267">
        <f>'3 priedo 2 lentele'!E172</f>
        <v>0</v>
      </c>
      <c r="K172" s="268">
        <f>'3 priedo 2 lentele'!F172</f>
        <v>0</v>
      </c>
      <c r="L172" s="430"/>
      <c r="M172" s="312"/>
      <c r="N172" s="267">
        <f>'3 priedo 2 lentele'!G172</f>
        <v>0</v>
      </c>
      <c r="O172" s="267">
        <f>'3 priedo 2 lentele'!H172</f>
        <v>0</v>
      </c>
      <c r="P172" s="268">
        <f>'3 priedo 2 lentele'!I172</f>
        <v>0</v>
      </c>
      <c r="Q172" s="448"/>
      <c r="R172" s="312"/>
      <c r="S172" s="267">
        <f>'3 priedo 2 lentele'!J172</f>
        <v>0</v>
      </c>
      <c r="T172" s="267">
        <f>'3 priedo 2 lentele'!K172</f>
        <v>0</v>
      </c>
      <c r="U172" s="268">
        <f>'3 priedo 2 lentele'!L172</f>
        <v>0</v>
      </c>
      <c r="V172" s="448"/>
      <c r="W172" s="312"/>
      <c r="X172" s="267">
        <f>'3 priedo 2 lentele'!M172</f>
        <v>0</v>
      </c>
      <c r="Y172" s="267">
        <f>'3 priedo 2 lentele'!N172</f>
        <v>0</v>
      </c>
      <c r="Z172" s="268">
        <f>'3 priedo 2 lentele'!O172</f>
        <v>0</v>
      </c>
      <c r="AA172" s="473"/>
      <c r="AB172" s="312"/>
      <c r="AC172" s="267">
        <f>'3 priedo 2 lentele'!P172</f>
        <v>0</v>
      </c>
      <c r="AD172" s="267">
        <f>'3 priedo 2 lentele'!Q172</f>
        <v>0</v>
      </c>
      <c r="AE172" s="268">
        <f>'3 priedo 2 lentele'!R172</f>
        <v>0</v>
      </c>
      <c r="AF172" s="473"/>
      <c r="AG172" s="312"/>
      <c r="AH172" s="267">
        <f>'3 priedo 2 lentele'!S172</f>
        <v>0</v>
      </c>
      <c r="AI172" s="267">
        <f>'3 priedo 2 lentele'!T172</f>
        <v>0</v>
      </c>
      <c r="AJ172" s="268">
        <f>'3 priedo 2 lentele'!U172</f>
        <v>0</v>
      </c>
      <c r="AK172" s="312"/>
      <c r="AL172" s="312"/>
    </row>
    <row r="173" spans="2:38" ht="48" x14ac:dyDescent="0.25">
      <c r="B173" s="244" t="str">
        <f>'3 priedo 1 lentele'!A173</f>
        <v>2.2.1.6.</v>
      </c>
      <c r="C173" s="245">
        <f>'3 priedo 1 lentele'!B173</f>
        <v>0</v>
      </c>
      <c r="D173" s="244" t="str">
        <f>'3 priedo 1 lentele'!C173</f>
        <v>Priemonė: Karjeros ugdymo programos plėtra bendrojo lavinimo mokyklose</v>
      </c>
      <c r="E173" s="245">
        <f>'3 priedo 1 lentele'!I173</f>
        <v>0</v>
      </c>
      <c r="F173" s="245">
        <f>'3 priedo 1 lentele'!J173</f>
        <v>0</v>
      </c>
      <c r="G173" s="245">
        <f>'3 priedo 1 lentele'!K173</f>
        <v>0</v>
      </c>
      <c r="H173" s="312"/>
      <c r="I173" s="267">
        <f>'3 priedo 2 lentele'!D173</f>
        <v>0</v>
      </c>
      <c r="J173" s="267">
        <f>'3 priedo 2 lentele'!E173</f>
        <v>0</v>
      </c>
      <c r="K173" s="268">
        <f>'3 priedo 2 lentele'!F173</f>
        <v>0</v>
      </c>
      <c r="L173" s="430"/>
      <c r="M173" s="312"/>
      <c r="N173" s="267">
        <f>'3 priedo 2 lentele'!G173</f>
        <v>0</v>
      </c>
      <c r="O173" s="267">
        <f>'3 priedo 2 lentele'!H173</f>
        <v>0</v>
      </c>
      <c r="P173" s="268">
        <f>'3 priedo 2 lentele'!I173</f>
        <v>0</v>
      </c>
      <c r="Q173" s="448"/>
      <c r="R173" s="312"/>
      <c r="S173" s="267">
        <f>'3 priedo 2 lentele'!J173</f>
        <v>0</v>
      </c>
      <c r="T173" s="267">
        <f>'3 priedo 2 lentele'!K173</f>
        <v>0</v>
      </c>
      <c r="U173" s="268">
        <f>'3 priedo 2 lentele'!L173</f>
        <v>0</v>
      </c>
      <c r="V173" s="448"/>
      <c r="W173" s="312"/>
      <c r="X173" s="267">
        <f>'3 priedo 2 lentele'!M173</f>
        <v>0</v>
      </c>
      <c r="Y173" s="267">
        <f>'3 priedo 2 lentele'!N173</f>
        <v>0</v>
      </c>
      <c r="Z173" s="268">
        <f>'3 priedo 2 lentele'!O173</f>
        <v>0</v>
      </c>
      <c r="AA173" s="473"/>
      <c r="AB173" s="312"/>
      <c r="AC173" s="267">
        <f>'3 priedo 2 lentele'!P173</f>
        <v>0</v>
      </c>
      <c r="AD173" s="267">
        <f>'3 priedo 2 lentele'!Q173</f>
        <v>0</v>
      </c>
      <c r="AE173" s="268">
        <f>'3 priedo 2 lentele'!R173</f>
        <v>0</v>
      </c>
      <c r="AF173" s="473"/>
      <c r="AG173" s="312"/>
      <c r="AH173" s="267">
        <f>'3 priedo 2 lentele'!S173</f>
        <v>0</v>
      </c>
      <c r="AI173" s="267">
        <f>'3 priedo 2 lentele'!T173</f>
        <v>0</v>
      </c>
      <c r="AJ173" s="268">
        <f>'3 priedo 2 lentele'!U173</f>
        <v>0</v>
      </c>
      <c r="AK173" s="312"/>
      <c r="AL173" s="312"/>
    </row>
    <row r="174" spans="2:38" ht="48" x14ac:dyDescent="0.25">
      <c r="B174" s="234" t="str">
        <f>'3 priedo 1 lentele'!A174</f>
        <v>2.2.2</v>
      </c>
      <c r="C174" s="233">
        <f>'3 priedo 1 lentele'!B174</f>
        <v>0</v>
      </c>
      <c r="D174" s="234" t="str">
        <f>'3 priedo 1 lentele'!C174</f>
        <v>Uždavinys: Renovuoti ir modernizuoti švietimo, ugdymo įstaigas ir jų infrastruktūrą</v>
      </c>
      <c r="E174" s="233">
        <f>'3 priedo 1 lentele'!I174</f>
        <v>0</v>
      </c>
      <c r="F174" s="233">
        <f>'3 priedo 1 lentele'!J174</f>
        <v>0</v>
      </c>
      <c r="G174" s="233">
        <f>'3 priedo 1 lentele'!K174</f>
        <v>0</v>
      </c>
      <c r="H174" s="310"/>
      <c r="I174" s="81">
        <f>'3 priedo 2 lentele'!D174</f>
        <v>0</v>
      </c>
      <c r="J174" s="81">
        <f>'3 priedo 2 lentele'!E174</f>
        <v>0</v>
      </c>
      <c r="K174" s="146">
        <f>'3 priedo 2 lentele'!F174</f>
        <v>0</v>
      </c>
      <c r="L174" s="432"/>
      <c r="M174" s="310"/>
      <c r="N174" s="81">
        <f>'3 priedo 2 lentele'!G174</f>
        <v>0</v>
      </c>
      <c r="O174" s="81">
        <f>'3 priedo 2 lentele'!H174</f>
        <v>0</v>
      </c>
      <c r="P174" s="146">
        <f>'3 priedo 2 lentele'!I174</f>
        <v>0</v>
      </c>
      <c r="Q174" s="450"/>
      <c r="R174" s="310"/>
      <c r="S174" s="81">
        <f>'3 priedo 2 lentele'!J174</f>
        <v>0</v>
      </c>
      <c r="T174" s="81">
        <f>'3 priedo 2 lentele'!K174</f>
        <v>0</v>
      </c>
      <c r="U174" s="146">
        <f>'3 priedo 2 lentele'!L174</f>
        <v>0</v>
      </c>
      <c r="V174" s="450"/>
      <c r="W174" s="310"/>
      <c r="X174" s="81">
        <f>'3 priedo 2 lentele'!M174</f>
        <v>0</v>
      </c>
      <c r="Y174" s="81">
        <f>'3 priedo 2 lentele'!N174</f>
        <v>0</v>
      </c>
      <c r="Z174" s="146">
        <f>'3 priedo 2 lentele'!O174</f>
        <v>0</v>
      </c>
      <c r="AA174" s="475"/>
      <c r="AB174" s="310"/>
      <c r="AC174" s="81">
        <f>'3 priedo 2 lentele'!P174</f>
        <v>0</v>
      </c>
      <c r="AD174" s="81">
        <f>'3 priedo 2 lentele'!Q174</f>
        <v>0</v>
      </c>
      <c r="AE174" s="146">
        <f>'3 priedo 2 lentele'!R174</f>
        <v>0</v>
      </c>
      <c r="AF174" s="475"/>
      <c r="AG174" s="310"/>
      <c r="AH174" s="81">
        <f>'3 priedo 2 lentele'!S174</f>
        <v>0</v>
      </c>
      <c r="AI174" s="81">
        <f>'3 priedo 2 lentele'!T174</f>
        <v>0</v>
      </c>
      <c r="AJ174" s="146">
        <f>'3 priedo 2 lentele'!U174</f>
        <v>0</v>
      </c>
      <c r="AK174" s="310"/>
      <c r="AL174" s="310"/>
    </row>
    <row r="175" spans="2:38" ht="48" x14ac:dyDescent="0.25">
      <c r="B175" s="244" t="str">
        <f>'3 priedo 1 lentele'!A175</f>
        <v>2.2.2.1.</v>
      </c>
      <c r="C175" s="245">
        <f>'3 priedo 1 lentele'!B175</f>
        <v>0</v>
      </c>
      <c r="D175" s="244" t="str">
        <f>'3 priedo 1 lentele'!C175</f>
        <v>Priemonė: Švietimo įstaigų pastatų statyba, renovacija ir modernizacija bei jų infrastruktūros plėtra</v>
      </c>
      <c r="E175" s="245">
        <f>'3 priedo 1 lentele'!I175</f>
        <v>0</v>
      </c>
      <c r="F175" s="245">
        <f>'3 priedo 1 lentele'!J175</f>
        <v>0</v>
      </c>
      <c r="G175" s="245">
        <f>'3 priedo 1 lentele'!K175</f>
        <v>0</v>
      </c>
      <c r="H175" s="312"/>
      <c r="I175" s="267">
        <f>'3 priedo 2 lentele'!D175</f>
        <v>0</v>
      </c>
      <c r="J175" s="267">
        <f>'3 priedo 2 lentele'!E175</f>
        <v>0</v>
      </c>
      <c r="K175" s="268">
        <f>'3 priedo 2 lentele'!F175</f>
        <v>0</v>
      </c>
      <c r="L175" s="430"/>
      <c r="M175" s="312"/>
      <c r="N175" s="267">
        <f>'3 priedo 2 lentele'!G175</f>
        <v>0</v>
      </c>
      <c r="O175" s="267">
        <f>'3 priedo 2 lentele'!H175</f>
        <v>0</v>
      </c>
      <c r="P175" s="268">
        <f>'3 priedo 2 lentele'!I175</f>
        <v>0</v>
      </c>
      <c r="Q175" s="448"/>
      <c r="R175" s="312"/>
      <c r="S175" s="267">
        <f>'3 priedo 2 lentele'!J175</f>
        <v>0</v>
      </c>
      <c r="T175" s="267">
        <f>'3 priedo 2 lentele'!K175</f>
        <v>0</v>
      </c>
      <c r="U175" s="268">
        <f>'3 priedo 2 lentele'!L175</f>
        <v>0</v>
      </c>
      <c r="V175" s="448"/>
      <c r="W175" s="312"/>
      <c r="X175" s="267">
        <f>'3 priedo 2 lentele'!M175</f>
        <v>0</v>
      </c>
      <c r="Y175" s="267">
        <f>'3 priedo 2 lentele'!N175</f>
        <v>0</v>
      </c>
      <c r="Z175" s="268">
        <f>'3 priedo 2 lentele'!O175</f>
        <v>0</v>
      </c>
      <c r="AA175" s="473"/>
      <c r="AB175" s="312"/>
      <c r="AC175" s="267">
        <f>'3 priedo 2 lentele'!P175</f>
        <v>0</v>
      </c>
      <c r="AD175" s="267">
        <f>'3 priedo 2 lentele'!Q175</f>
        <v>0</v>
      </c>
      <c r="AE175" s="268">
        <f>'3 priedo 2 lentele'!R175</f>
        <v>0</v>
      </c>
      <c r="AF175" s="473"/>
      <c r="AG175" s="312"/>
      <c r="AH175" s="267">
        <f>'3 priedo 2 lentele'!S175</f>
        <v>0</v>
      </c>
      <c r="AI175" s="267">
        <f>'3 priedo 2 lentele'!T175</f>
        <v>0</v>
      </c>
      <c r="AJ175" s="268">
        <f>'3 priedo 2 lentele'!U175</f>
        <v>0</v>
      </c>
      <c r="AK175" s="312"/>
      <c r="AL175" s="312"/>
    </row>
    <row r="176" spans="2:38" ht="120" x14ac:dyDescent="0.25">
      <c r="B176" s="55" t="str">
        <f>'3 priedo 1 lentele'!A176</f>
        <v>2.2.2.1.1</v>
      </c>
      <c r="C176" s="160" t="str">
        <f>'3 priedo 1 lentele'!B176</f>
        <v>R027705-230000-0009</v>
      </c>
      <c r="D176" s="29" t="str">
        <f>'3 priedo 1 lentele'!C176</f>
        <v>Ugdymo prieinamumo didinimas Kaišiadorių lopšelyje-darželyje „Spindulys“</v>
      </c>
      <c r="E176" s="14">
        <f>'3 priedo 1 lentele'!I176</f>
        <v>0</v>
      </c>
      <c r="F176" s="14">
        <f>'3 priedo 1 lentele'!J176</f>
        <v>0</v>
      </c>
      <c r="G176" s="14">
        <f>'3 priedo 1 lentele'!K176</f>
        <v>0</v>
      </c>
      <c r="H176" s="324"/>
      <c r="I176" s="147" t="str">
        <f>'3 priedo 2 lentele'!D176</f>
        <v>P.N.717</v>
      </c>
      <c r="J176" s="147" t="str">
        <f>'3 priedo 2 lentele'!E176</f>
        <v>Pagal veiksmų programą ERPF lėšomis atnaujintos ikimokyklinio ugdymo mokyklos (vnt.)</v>
      </c>
      <c r="K176" s="148">
        <f>'3 priedo 2 lentele'!F176</f>
        <v>1</v>
      </c>
      <c r="L176" s="433">
        <v>1</v>
      </c>
      <c r="M176" s="324"/>
      <c r="N176" s="147" t="str">
        <f>'3 priedo 2 lentele'!G176</f>
        <v>P.B.235</v>
      </c>
      <c r="O176" s="147" t="str">
        <f>'3 priedo 2 lentele'!H176</f>
        <v>Investicijas gavusios vaikų priežiūros įstaigos pajėgumas</v>
      </c>
      <c r="P176" s="148">
        <f>'3 priedo 2 lentele'!I176</f>
        <v>180</v>
      </c>
      <c r="Q176" s="458">
        <v>180</v>
      </c>
      <c r="R176" s="324"/>
      <c r="S176" s="147" t="str">
        <f>'3 priedo 2 lentele'!J176</f>
        <v>P.S.380</v>
      </c>
      <c r="T176" s="147" t="str">
        <f>'3 priedo 2 lentele'!K176</f>
        <v>Pagal veiksmų programą ERPF lėšomis sukurtos naujos ikimokyklinio ir priešmokyklinio ugdymo vietos</v>
      </c>
      <c r="U176" s="148">
        <f>'3 priedo 2 lentele'!L176</f>
        <v>0</v>
      </c>
      <c r="V176" s="458">
        <v>0</v>
      </c>
      <c r="W176" s="324"/>
      <c r="X176" s="147" t="str">
        <f>'3 priedo 2 lentele'!M176</f>
        <v>P.N.743</v>
      </c>
      <c r="Y176" s="147" t="str">
        <f>'3 priedo 2 lentele'!N176</f>
        <v>Pagal veiksmų programą ERPF lėšomis atnaujintos ikimokyklinio ir/ar priešmokyklinio ugdymo grupės</v>
      </c>
      <c r="Z176" s="148">
        <f>'3 priedo 2 lentele'!O176</f>
        <v>2</v>
      </c>
      <c r="AA176" s="458">
        <v>2</v>
      </c>
      <c r="AB176" s="324"/>
      <c r="AC176" s="147">
        <f>'3 priedo 2 lentele'!P176</f>
        <v>0</v>
      </c>
      <c r="AD176" s="147">
        <f>'3 priedo 2 lentele'!Q176</f>
        <v>0</v>
      </c>
      <c r="AE176" s="148">
        <f>'3 priedo 2 lentele'!R176</f>
        <v>0</v>
      </c>
      <c r="AF176" s="458"/>
      <c r="AG176" s="324"/>
      <c r="AH176" s="147">
        <f>'3 priedo 2 lentele'!S176</f>
        <v>0</v>
      </c>
      <c r="AI176" s="147">
        <f>'3 priedo 2 lentele'!T176</f>
        <v>0</v>
      </c>
      <c r="AJ176" s="148">
        <f>'3 priedo 2 lentele'!U176</f>
        <v>0</v>
      </c>
      <c r="AK176" s="324"/>
      <c r="AL176" s="324"/>
    </row>
    <row r="177" spans="2:38" ht="108" x14ac:dyDescent="0.25">
      <c r="B177" s="55" t="str">
        <f>'3 priedo 1 lentele'!A177</f>
        <v>2.2.2.1.2</v>
      </c>
      <c r="C177" s="160" t="str">
        <f>'3 priedo 1 lentele'!B177</f>
        <v>R02ZM07-220000-0001</v>
      </c>
      <c r="D177" s="23" t="str">
        <f>'3 priedo 1 lentele'!C177</f>
        <v>Šveicarijos pagrindinės mokyklos pritaikymas bendruomenės poreikiams</v>
      </c>
      <c r="E177" s="11">
        <f>'3 priedo 1 lentele'!I177</f>
        <v>0</v>
      </c>
      <c r="F177" s="11">
        <f>'3 priedo 1 lentele'!J177</f>
        <v>0</v>
      </c>
      <c r="G177" s="11">
        <f>'3 priedo 1 lentele'!K177</f>
        <v>0</v>
      </c>
      <c r="H177" s="316"/>
      <c r="I177" s="23" t="str">
        <f>'3 priedo 2 lentele'!D177</f>
        <v>7.2.1.</v>
      </c>
      <c r="J177" s="23" t="str">
        <f>'3 priedo 2 lentele'!E177</f>
        <v>Veiksmų, kuriais remiamos investicijos į mažos apimties infrastruktūrą, skaičius</v>
      </c>
      <c r="K177" s="148">
        <f>'3 priedo 2 lentele'!F177</f>
        <v>1</v>
      </c>
      <c r="L177" s="433">
        <v>1</v>
      </c>
      <c r="M177" s="316"/>
      <c r="N177" s="23" t="str">
        <f>'3 priedo 2 lentele'!G177</f>
        <v>7.2.2.</v>
      </c>
      <c r="O177" s="23" t="str">
        <f>'3 priedo 2 lentele'!H177</f>
        <v>Gyventojų, kurie naudojasi geresnėmis paslaugomis / infrastruktūra, skaičius</v>
      </c>
      <c r="P177" s="148">
        <f>'3 priedo 2 lentele'!I177</f>
        <v>812</v>
      </c>
      <c r="Q177" s="435">
        <v>812</v>
      </c>
      <c r="R177" s="316"/>
      <c r="S177" s="23" t="str">
        <f>'3 priedo 2 lentele'!J177</f>
        <v>7.2.3.</v>
      </c>
      <c r="T177" s="23" t="str">
        <f>'3 priedo 2 lentele'!K177</f>
        <v>Regioninio planavimo būdu įgyvendintų mažos apimties infrastruktūros projektų skaičius</v>
      </c>
      <c r="U177" s="148">
        <f>'3 priedo 2 lentele'!L177</f>
        <v>1</v>
      </c>
      <c r="V177" s="435">
        <v>1</v>
      </c>
      <c r="W177" s="316"/>
      <c r="X177" s="23">
        <f>'3 priedo 2 lentele'!M177</f>
        <v>0</v>
      </c>
      <c r="Y177" s="23">
        <f>'3 priedo 2 lentele'!N177</f>
        <v>0</v>
      </c>
      <c r="Z177" s="148">
        <f>'3 priedo 2 lentele'!O177</f>
        <v>0</v>
      </c>
      <c r="AA177" s="458"/>
      <c r="AB177" s="316"/>
      <c r="AC177" s="23">
        <f>'3 priedo 2 lentele'!P177</f>
        <v>0</v>
      </c>
      <c r="AD177" s="23">
        <f>'3 priedo 2 lentele'!Q177</f>
        <v>0</v>
      </c>
      <c r="AE177" s="148">
        <f>'3 priedo 2 lentele'!R177</f>
        <v>0</v>
      </c>
      <c r="AF177" s="458"/>
      <c r="AG177" s="316"/>
      <c r="AH177" s="23">
        <f>'3 priedo 2 lentele'!S177</f>
        <v>0</v>
      </c>
      <c r="AI177" s="23">
        <f>'3 priedo 2 lentele'!T177</f>
        <v>0</v>
      </c>
      <c r="AJ177" s="148">
        <f>'3 priedo 2 lentele'!U177</f>
        <v>0</v>
      </c>
      <c r="AK177" s="316"/>
      <c r="AL177" s="316"/>
    </row>
    <row r="178" spans="2:38" ht="120" x14ac:dyDescent="0.25">
      <c r="B178" s="55" t="str">
        <f>'3 priedo 1 lentele'!A178</f>
        <v>2.2.2.1.3</v>
      </c>
      <c r="C178" s="160" t="str">
        <f>'3 priedo 1 lentele'!B178</f>
        <v>R027705-230000-0010</v>
      </c>
      <c r="D178" s="29" t="str">
        <f>'3 priedo 1 lentele'!C178</f>
        <v>Jonavos vaikų mokyklos-darželio „Bitutė“ atnaujinimas</v>
      </c>
      <c r="E178" s="31">
        <f>'3 priedo 1 lentele'!I178</f>
        <v>0</v>
      </c>
      <c r="F178" s="31">
        <f>'3 priedo 1 lentele'!J178</f>
        <v>0</v>
      </c>
      <c r="G178" s="31">
        <f>'3 priedo 1 lentele'!K178</f>
        <v>0</v>
      </c>
      <c r="H178" s="340"/>
      <c r="I178" s="147" t="str">
        <f>'3 priedo 2 lentele'!D178</f>
        <v>P.N.717</v>
      </c>
      <c r="J178" s="147" t="str">
        <f>'3 priedo 2 lentele'!E178</f>
        <v>Pagal veiksmų programą ERPF lėšomis atnaujintos ikimokyklinio ugdymo mokyklos (vnt.)</v>
      </c>
      <c r="K178" s="148">
        <f>'3 priedo 2 lentele'!F178</f>
        <v>1</v>
      </c>
      <c r="L178" s="434">
        <v>1</v>
      </c>
      <c r="M178" s="340"/>
      <c r="N178" s="147" t="str">
        <f>'3 priedo 2 lentele'!G178</f>
        <v>P.B.235</v>
      </c>
      <c r="O178" s="147" t="str">
        <f>'3 priedo 2 lentele'!H178</f>
        <v>Investicijas gavusios vaikų priežiūros įstaigos pajėgumas</v>
      </c>
      <c r="P178" s="148">
        <f>'3 priedo 2 lentele'!I178</f>
        <v>241</v>
      </c>
      <c r="Q178" s="48">
        <v>241</v>
      </c>
      <c r="R178" s="340"/>
      <c r="S178" s="147" t="str">
        <f>'3 priedo 2 lentele'!J178</f>
        <v>P.S.380</v>
      </c>
      <c r="T178" s="147" t="str">
        <f>'3 priedo 2 lentele'!K178</f>
        <v>Pagal veiksmų programą ERPF lėšomis sukurtos naujos ikimokyklinio ir priešmokyklinio ugdymo vietos</v>
      </c>
      <c r="U178" s="148">
        <f>'3 priedo 2 lentele'!L178</f>
        <v>56</v>
      </c>
      <c r="V178" s="434">
        <v>56</v>
      </c>
      <c r="W178" s="340"/>
      <c r="X178" s="147" t="str">
        <f>'3 priedo 2 lentele'!M178</f>
        <v>P.N.743</v>
      </c>
      <c r="Y178" s="147" t="str">
        <f>'3 priedo 2 lentele'!N178</f>
        <v>Pagal veiksmų programą ERPF lėšomis atnaujintos ikimokyklinio ir/ar priešmokyklinio ugdymo grupės</v>
      </c>
      <c r="Z178" s="148">
        <f>'3 priedo 2 lentele'!O178</f>
        <v>6</v>
      </c>
      <c r="AA178" s="434">
        <v>6</v>
      </c>
      <c r="AB178" s="340"/>
      <c r="AC178" s="147">
        <f>'3 priedo 2 lentele'!P178</f>
        <v>0</v>
      </c>
      <c r="AD178" s="147">
        <f>'3 priedo 2 lentele'!Q178</f>
        <v>0</v>
      </c>
      <c r="AE178" s="148">
        <f>'3 priedo 2 lentele'!R178</f>
        <v>0</v>
      </c>
      <c r="AF178" s="434"/>
      <c r="AG178" s="340"/>
      <c r="AH178" s="147">
        <f>'3 priedo 2 lentele'!S178</f>
        <v>0</v>
      </c>
      <c r="AI178" s="147">
        <f>'3 priedo 2 lentele'!T178</f>
        <v>0</v>
      </c>
      <c r="AJ178" s="148">
        <f>'3 priedo 2 lentele'!U178</f>
        <v>0</v>
      </c>
      <c r="AK178" s="340"/>
      <c r="AL178" s="340"/>
    </row>
    <row r="179" spans="2:38" ht="96" x14ac:dyDescent="0.25">
      <c r="B179" s="55" t="str">
        <f>'3 priedo 1 lentele'!A179</f>
        <v>2.2.2.1.4</v>
      </c>
      <c r="C179" s="160" t="str">
        <f>'3 priedo 1 lentele'!B179</f>
        <v>R027724-220000-0006</v>
      </c>
      <c r="D179" s="19" t="str">
        <f>'3 priedo 1 lentele'!C179</f>
        <v>Raseinių miesto bendrojo ugdymo įstaigų efektyvumo didinimas</v>
      </c>
      <c r="E179" s="12">
        <f>'3 priedo 1 lentele'!I179</f>
        <v>0</v>
      </c>
      <c r="F179" s="12">
        <f>'3 priedo 1 lentele'!J179</f>
        <v>0</v>
      </c>
      <c r="G179" s="12">
        <f>'3 priedo 1 lentele'!K179</f>
        <v>0</v>
      </c>
      <c r="H179" s="391" t="s">
        <v>2176</v>
      </c>
      <c r="I179" s="147" t="str">
        <f>'3 priedo 2 lentele'!D179</f>
        <v xml:space="preserve">P.N.722 </v>
      </c>
      <c r="J179" s="147" t="str">
        <f>'3 priedo 2 lentele'!E179</f>
        <v>Pagal veiksmų programą ERPF lėšomis atnaujintos bendrojo ugdymo mokyklos  (vnt.)</v>
      </c>
      <c r="K179" s="148">
        <f>'3 priedo 2 lentele'!F179</f>
        <v>2</v>
      </c>
      <c r="L179" s="433">
        <v>2</v>
      </c>
      <c r="M179" s="391"/>
      <c r="N179" s="147" t="str">
        <f>'3 priedo 2 lentele'!G179</f>
        <v>P.B.235</v>
      </c>
      <c r="O179" s="147" t="str">
        <f>'3 priedo 2 lentele'!H179</f>
        <v>Investicijas gavusios vaikų priežiūros arba švietimo infrastruktūros pajėgumas, mokinių skaičius (vnt.)</v>
      </c>
      <c r="P179" s="148">
        <f>'3 priedo 2 lentele'!I179</f>
        <v>1090</v>
      </c>
      <c r="Q179" s="434">
        <v>1090</v>
      </c>
      <c r="R179" s="391"/>
      <c r="S179" s="147">
        <f>'3 priedo 2 lentele'!J179</f>
        <v>0</v>
      </c>
      <c r="T179" s="147">
        <f>'3 priedo 2 lentele'!K179</f>
        <v>0</v>
      </c>
      <c r="U179" s="148">
        <f>'3 priedo 2 lentele'!L179</f>
        <v>0</v>
      </c>
      <c r="V179" s="435"/>
      <c r="W179" s="391"/>
      <c r="X179" s="147">
        <f>'3 priedo 2 lentele'!M179</f>
        <v>0</v>
      </c>
      <c r="Y179" s="147">
        <f>'3 priedo 2 lentele'!N179</f>
        <v>0</v>
      </c>
      <c r="Z179" s="148">
        <f>'3 priedo 2 lentele'!O179</f>
        <v>0</v>
      </c>
      <c r="AA179" s="458"/>
      <c r="AB179" s="391"/>
      <c r="AC179" s="147">
        <f>'3 priedo 2 lentele'!P179</f>
        <v>0</v>
      </c>
      <c r="AD179" s="147">
        <f>'3 priedo 2 lentele'!Q179</f>
        <v>0</v>
      </c>
      <c r="AE179" s="148">
        <f>'3 priedo 2 lentele'!R179</f>
        <v>0</v>
      </c>
      <c r="AF179" s="458"/>
      <c r="AG179" s="391"/>
      <c r="AH179" s="147">
        <f>'3 priedo 2 lentele'!S179</f>
        <v>0</v>
      </c>
      <c r="AI179" s="147">
        <f>'3 priedo 2 lentele'!T179</f>
        <v>0</v>
      </c>
      <c r="AJ179" s="148">
        <f>'3 priedo 2 lentele'!U179</f>
        <v>0</v>
      </c>
      <c r="AK179" s="391"/>
      <c r="AL179" s="391"/>
    </row>
    <row r="180" spans="2:38" ht="120" x14ac:dyDescent="0.25">
      <c r="B180" s="55" t="str">
        <f>'3 priedo 1 lentele'!A180</f>
        <v>2.2.2.1.5</v>
      </c>
      <c r="C180" s="160" t="str">
        <f>'3 priedo 1 lentele'!B180</f>
        <v>R027705-230000-0011</v>
      </c>
      <c r="D180" s="162" t="str">
        <f>'3 priedo 1 lentele'!C180</f>
        <v>Ikimokyklinio ir priešmokyklinio ugdymo prieinamumo didinimas Raseinių rajone (Ariogalos lopšelyje - darželyje)</v>
      </c>
      <c r="E180" s="16">
        <f>'3 priedo 1 lentele'!I180</f>
        <v>0</v>
      </c>
      <c r="F180" s="16">
        <f>'3 priedo 1 lentele'!J180</f>
        <v>0</v>
      </c>
      <c r="G180" s="16">
        <f>'3 priedo 1 lentele'!K180</f>
        <v>0</v>
      </c>
      <c r="H180" s="393"/>
      <c r="I180" s="147" t="str">
        <f>'3 priedo 2 lentele'!D180</f>
        <v>P.N.717</v>
      </c>
      <c r="J180" s="147" t="str">
        <f>'3 priedo 2 lentele'!E180</f>
        <v>Pagal veiksmų programą ERPF lėšomis atnaujintos ikimokyklinio ugdymo mokyklos (vnt.)</v>
      </c>
      <c r="K180" s="148">
        <f>'3 priedo 2 lentele'!F180</f>
        <v>1</v>
      </c>
      <c r="L180" s="433">
        <v>1</v>
      </c>
      <c r="M180" s="393"/>
      <c r="N180" s="147" t="str">
        <f>'3 priedo 2 lentele'!G180</f>
        <v>P.B.235</v>
      </c>
      <c r="O180" s="147" t="str">
        <f>'3 priedo 2 lentele'!H180</f>
        <v>Investicijas gavusios vaikų priežiūros įstaigos pajėgumas</v>
      </c>
      <c r="P180" s="148">
        <f>'3 priedo 2 lentele'!I180</f>
        <v>192</v>
      </c>
      <c r="Q180" s="434">
        <v>192</v>
      </c>
      <c r="R180" s="393"/>
      <c r="S180" s="147" t="str">
        <f>'3 priedo 2 lentele'!J180</f>
        <v>P.S.380</v>
      </c>
      <c r="T180" s="147" t="str">
        <f>'3 priedo 2 lentele'!K180</f>
        <v>Pagal veiksmų programą ERPF lėšomis sukurtos naujos ikimokyklinio ir priešmokyklinio ugdymo vietos</v>
      </c>
      <c r="U180" s="148">
        <f>'3 priedo 2 lentele'!L180</f>
        <v>20</v>
      </c>
      <c r="V180" s="434">
        <v>20</v>
      </c>
      <c r="W180" s="393"/>
      <c r="X180" s="147" t="str">
        <f>'3 priedo 2 lentele'!M180</f>
        <v>P.N.743</v>
      </c>
      <c r="Y180" s="147" t="str">
        <f>'3 priedo 2 lentele'!N180</f>
        <v>Pagal veiksmų programą ERPF lėšomis atnaujintos ikimokyklinio ir/ar priešmokyklinio ugdymo grupės</v>
      </c>
      <c r="Z180" s="148">
        <f>'3 priedo 2 lentele'!O180</f>
        <v>4</v>
      </c>
      <c r="AA180" s="48">
        <v>4</v>
      </c>
      <c r="AB180" s="393"/>
      <c r="AC180" s="147" t="str">
        <f>'3 priedo 2 lentele'!P180</f>
        <v>P.N.743</v>
      </c>
      <c r="AD180" s="147" t="str">
        <f>'3 priedo 2 lentele'!Q180</f>
        <v>Pagal veiksmų programą ERPF lėšomis atnaujintos ikimokyklinio ir/ar priešmokyklinio ugdymo grupės</v>
      </c>
      <c r="AE180" s="148">
        <f>'3 priedo 2 lentele'!R180</f>
        <v>4</v>
      </c>
      <c r="AF180" s="434"/>
      <c r="AG180" s="393"/>
      <c r="AH180" s="147" t="str">
        <f>'3 priedo 2 lentele'!S180</f>
        <v>P.N.743</v>
      </c>
      <c r="AI180" s="147" t="str">
        <f>'3 priedo 2 lentele'!T180</f>
        <v>Pagal veiksmų programą ERPF lėšomis atnaujintos ikimokyklinio ir/ar priešmokyklinio ugdymo grupės</v>
      </c>
      <c r="AJ180" s="148">
        <f>'3 priedo 2 lentele'!U180</f>
        <v>4</v>
      </c>
      <c r="AK180" s="393"/>
      <c r="AL180" s="393"/>
    </row>
    <row r="181" spans="2:38" ht="48" x14ac:dyDescent="0.25">
      <c r="B181" s="55" t="str">
        <f>'3 priedo 1 lentele'!A181</f>
        <v>2.2.2.1.6</v>
      </c>
      <c r="C181" s="160" t="str">
        <f>'3 priedo 1 lentele'!B181</f>
        <v>R027-220000-0001</v>
      </c>
      <c r="D181" s="34" t="str">
        <f>'3 priedo 1 lentele'!C181</f>
        <v>Raseinių Šaltinio progimnazijos pastato Raseiniuose, Ateities g. 23, rekonstravimas</v>
      </c>
      <c r="E181" s="16">
        <f>'3 priedo 1 lentele'!I181</f>
        <v>0</v>
      </c>
      <c r="F181" s="16">
        <f>'3 priedo 1 lentele'!J181</f>
        <v>0</v>
      </c>
      <c r="G181" s="16">
        <f>'3 priedo 1 lentele'!K181</f>
        <v>0</v>
      </c>
      <c r="H181" s="393"/>
      <c r="I181" s="23" t="str">
        <f>'3 priedo 2 lentele'!D181</f>
        <v>V.1</v>
      </c>
      <c r="J181" s="23" t="str">
        <f>'3 priedo 2 lentele'!E181</f>
        <v>Rekontruotas pastatas</v>
      </c>
      <c r="K181" s="148">
        <f>'3 priedo 2 lentele'!F181</f>
        <v>1</v>
      </c>
      <c r="L181" s="433">
        <v>1</v>
      </c>
      <c r="M181" s="393"/>
      <c r="N181" s="23">
        <f>'3 priedo 2 lentele'!G181</f>
        <v>0</v>
      </c>
      <c r="O181" s="23">
        <f>'3 priedo 2 lentele'!H181</f>
        <v>0</v>
      </c>
      <c r="P181" s="148">
        <f>'3 priedo 2 lentele'!I181</f>
        <v>0</v>
      </c>
      <c r="Q181" s="435"/>
      <c r="R181" s="393"/>
      <c r="S181" s="23">
        <f>'3 priedo 2 lentele'!J181</f>
        <v>0</v>
      </c>
      <c r="T181" s="23">
        <f>'3 priedo 2 lentele'!K181</f>
        <v>0</v>
      </c>
      <c r="U181" s="148">
        <f>'3 priedo 2 lentele'!L181</f>
        <v>0</v>
      </c>
      <c r="V181" s="435"/>
      <c r="W181" s="393"/>
      <c r="X181" s="23">
        <f>'3 priedo 2 lentele'!M181</f>
        <v>0</v>
      </c>
      <c r="Y181" s="23">
        <f>'3 priedo 2 lentele'!N181</f>
        <v>0</v>
      </c>
      <c r="Z181" s="148">
        <f>'3 priedo 2 lentele'!O181</f>
        <v>0</v>
      </c>
      <c r="AA181" s="458"/>
      <c r="AB181" s="393"/>
      <c r="AC181" s="23">
        <f>'3 priedo 2 lentele'!P181</f>
        <v>0</v>
      </c>
      <c r="AD181" s="23">
        <f>'3 priedo 2 lentele'!Q181</f>
        <v>0</v>
      </c>
      <c r="AE181" s="148">
        <f>'3 priedo 2 lentele'!R181</f>
        <v>0</v>
      </c>
      <c r="AF181" s="458"/>
      <c r="AG181" s="393"/>
      <c r="AH181" s="23">
        <f>'3 priedo 2 lentele'!S181</f>
        <v>0</v>
      </c>
      <c r="AI181" s="23">
        <f>'3 priedo 2 lentele'!T181</f>
        <v>0</v>
      </c>
      <c r="AJ181" s="148">
        <f>'3 priedo 2 lentele'!U181</f>
        <v>0</v>
      </c>
      <c r="AK181" s="393"/>
      <c r="AL181" s="393"/>
    </row>
    <row r="182" spans="2:38" ht="36" x14ac:dyDescent="0.25">
      <c r="B182" s="55" t="str">
        <f>'3 priedo 1 lentele'!A182</f>
        <v>2.2.2.1.7</v>
      </c>
      <c r="C182" s="160" t="str">
        <f>'3 priedo 1 lentele'!B182</f>
        <v>R028-220000-0001</v>
      </c>
      <c r="D182" s="34" t="str">
        <f>'3 priedo 1 lentele'!C182</f>
        <v>Raseinių rajono Šiluvos gimnazijos pastato Šiluvoje, Jurgučio a. 6, rekonstrvimas</v>
      </c>
      <c r="E182" s="16">
        <f>'3 priedo 1 lentele'!I182</f>
        <v>0</v>
      </c>
      <c r="F182" s="16">
        <f>'3 priedo 1 lentele'!J182</f>
        <v>0</v>
      </c>
      <c r="G182" s="16">
        <f>'3 priedo 1 lentele'!K182</f>
        <v>0</v>
      </c>
      <c r="H182" s="393"/>
      <c r="I182" s="23" t="str">
        <f>'3 priedo 2 lentele'!D182</f>
        <v>V.1</v>
      </c>
      <c r="J182" s="23" t="str">
        <f>'3 priedo 2 lentele'!E182</f>
        <v>Rekontruotas pastatas</v>
      </c>
      <c r="K182" s="148">
        <f>'3 priedo 2 lentele'!F182</f>
        <v>1</v>
      </c>
      <c r="L182" s="433">
        <v>1</v>
      </c>
      <c r="M182" s="393"/>
      <c r="N182" s="23">
        <f>'3 priedo 2 lentele'!G182</f>
        <v>0</v>
      </c>
      <c r="O182" s="23">
        <f>'3 priedo 2 lentele'!H182</f>
        <v>0</v>
      </c>
      <c r="P182" s="148">
        <f>'3 priedo 2 lentele'!I182</f>
        <v>0</v>
      </c>
      <c r="Q182" s="435"/>
      <c r="R182" s="393"/>
      <c r="S182" s="23">
        <f>'3 priedo 2 lentele'!J182</f>
        <v>0</v>
      </c>
      <c r="T182" s="23">
        <f>'3 priedo 2 lentele'!K182</f>
        <v>0</v>
      </c>
      <c r="U182" s="148">
        <f>'3 priedo 2 lentele'!L182</f>
        <v>0</v>
      </c>
      <c r="V182" s="435"/>
      <c r="W182" s="393"/>
      <c r="X182" s="23">
        <f>'3 priedo 2 lentele'!M182</f>
        <v>0</v>
      </c>
      <c r="Y182" s="23">
        <f>'3 priedo 2 lentele'!N182</f>
        <v>0</v>
      </c>
      <c r="Z182" s="148">
        <f>'3 priedo 2 lentele'!O182</f>
        <v>0</v>
      </c>
      <c r="AA182" s="458"/>
      <c r="AB182" s="393"/>
      <c r="AC182" s="23">
        <f>'3 priedo 2 lentele'!P182</f>
        <v>0</v>
      </c>
      <c r="AD182" s="23">
        <f>'3 priedo 2 lentele'!Q182</f>
        <v>0</v>
      </c>
      <c r="AE182" s="148">
        <f>'3 priedo 2 lentele'!R182</f>
        <v>0</v>
      </c>
      <c r="AF182" s="458"/>
      <c r="AG182" s="393"/>
      <c r="AH182" s="23">
        <f>'3 priedo 2 lentele'!S182</f>
        <v>0</v>
      </c>
      <c r="AI182" s="23">
        <f>'3 priedo 2 lentele'!T182</f>
        <v>0</v>
      </c>
      <c r="AJ182" s="148">
        <f>'3 priedo 2 lentele'!U182</f>
        <v>0</v>
      </c>
      <c r="AK182" s="393"/>
      <c r="AL182" s="393"/>
    </row>
    <row r="183" spans="2:38" ht="36" x14ac:dyDescent="0.25">
      <c r="B183" s="55" t="str">
        <f>'3 priedo 1 lentele'!A183</f>
        <v>2.2.2.1.8</v>
      </c>
      <c r="C183" s="160" t="str">
        <f>'3 priedo 1 lentele'!B183</f>
        <v>R027000-220000-0003</v>
      </c>
      <c r="D183" s="34" t="str">
        <f>'3 priedo 1 lentele'!C183</f>
        <v>Sporto aikštės įrengimas šalia Prezidento Jono Žemaičio gimnazijos</v>
      </c>
      <c r="E183" s="16">
        <f>'3 priedo 1 lentele'!I183</f>
        <v>0</v>
      </c>
      <c r="F183" s="16">
        <f>'3 priedo 1 lentele'!J183</f>
        <v>0</v>
      </c>
      <c r="G183" s="16">
        <f>'3 priedo 1 lentele'!K183</f>
        <v>0</v>
      </c>
      <c r="H183" s="393"/>
      <c r="I183" s="23" t="str">
        <f>'3 priedo 2 lentele'!D183</f>
        <v>V.2</v>
      </c>
      <c r="J183" s="23" t="str">
        <f>'3 priedo 2 lentele'!E183</f>
        <v>Įrengta sporto aikštelė</v>
      </c>
      <c r="K183" s="148">
        <f>'3 priedo 2 lentele'!F183</f>
        <v>1</v>
      </c>
      <c r="L183" s="433">
        <v>1</v>
      </c>
      <c r="M183" s="393"/>
      <c r="N183" s="23">
        <f>'3 priedo 2 lentele'!G183</f>
        <v>0</v>
      </c>
      <c r="O183" s="23">
        <f>'3 priedo 2 lentele'!H183</f>
        <v>0</v>
      </c>
      <c r="P183" s="148">
        <f>'3 priedo 2 lentele'!I183</f>
        <v>0</v>
      </c>
      <c r="Q183" s="435"/>
      <c r="R183" s="393"/>
      <c r="S183" s="23">
        <f>'3 priedo 2 lentele'!J183</f>
        <v>0</v>
      </c>
      <c r="T183" s="23">
        <f>'3 priedo 2 lentele'!K183</f>
        <v>0</v>
      </c>
      <c r="U183" s="148">
        <f>'3 priedo 2 lentele'!L183</f>
        <v>0</v>
      </c>
      <c r="V183" s="435"/>
      <c r="W183" s="393"/>
      <c r="X183" s="23">
        <f>'3 priedo 2 lentele'!M183</f>
        <v>0</v>
      </c>
      <c r="Y183" s="23">
        <f>'3 priedo 2 lentele'!N183</f>
        <v>0</v>
      </c>
      <c r="Z183" s="148">
        <f>'3 priedo 2 lentele'!O183</f>
        <v>0</v>
      </c>
      <c r="AA183" s="458"/>
      <c r="AB183" s="393"/>
      <c r="AC183" s="23">
        <f>'3 priedo 2 lentele'!P183</f>
        <v>0</v>
      </c>
      <c r="AD183" s="23">
        <f>'3 priedo 2 lentele'!Q183</f>
        <v>0</v>
      </c>
      <c r="AE183" s="148">
        <f>'3 priedo 2 lentele'!R183</f>
        <v>0</v>
      </c>
      <c r="AF183" s="458"/>
      <c r="AG183" s="393"/>
      <c r="AH183" s="23">
        <f>'3 priedo 2 lentele'!S183</f>
        <v>0</v>
      </c>
      <c r="AI183" s="23">
        <f>'3 priedo 2 lentele'!T183</f>
        <v>0</v>
      </c>
      <c r="AJ183" s="148">
        <f>'3 priedo 2 lentele'!U183</f>
        <v>0</v>
      </c>
      <c r="AK183" s="393"/>
      <c r="AL183" s="393"/>
    </row>
    <row r="184" spans="2:38" ht="60" x14ac:dyDescent="0.25">
      <c r="B184" s="55" t="str">
        <f>'3 priedo 1 lentele'!A184</f>
        <v>2.2.2.1.9</v>
      </c>
      <c r="C184" s="160" t="str">
        <f>'3 priedo 1 lentele'!B184</f>
        <v>R02C000-220000-0001</v>
      </c>
      <c r="D184" s="34" t="str">
        <f>'3 priedo 1 lentele'!C184</f>
        <v>Raseinių r. Žaiginio Pranciškaus Šivickio mokyklos-daugiafunkcio centro sporto salės kapitalinis remontas</v>
      </c>
      <c r="E184" s="16">
        <f>'3 priedo 1 lentele'!I184</f>
        <v>0</v>
      </c>
      <c r="F184" s="16">
        <f>'3 priedo 1 lentele'!J184</f>
        <v>0</v>
      </c>
      <c r="G184" s="16">
        <f>'3 priedo 1 lentele'!K184</f>
        <v>0</v>
      </c>
      <c r="H184" s="393"/>
      <c r="I184" s="23" t="str">
        <f>'3 priedo 2 lentele'!D184</f>
        <v>V.3</v>
      </c>
      <c r="J184" s="23" t="str">
        <f>'3 priedo 2 lentele'!E184</f>
        <v>Suremontuota sporto salė</v>
      </c>
      <c r="K184" s="148">
        <f>'3 priedo 2 lentele'!F184</f>
        <v>1</v>
      </c>
      <c r="L184" s="433">
        <v>1</v>
      </c>
      <c r="M184" s="393"/>
      <c r="N184" s="23">
        <f>'3 priedo 2 lentele'!G184</f>
        <v>0</v>
      </c>
      <c r="O184" s="23">
        <f>'3 priedo 2 lentele'!H184</f>
        <v>0</v>
      </c>
      <c r="P184" s="148">
        <f>'3 priedo 2 lentele'!I184</f>
        <v>0</v>
      </c>
      <c r="Q184" s="435"/>
      <c r="R184" s="393"/>
      <c r="S184" s="23">
        <f>'3 priedo 2 lentele'!J184</f>
        <v>0</v>
      </c>
      <c r="T184" s="23">
        <f>'3 priedo 2 lentele'!K184</f>
        <v>0</v>
      </c>
      <c r="U184" s="148">
        <f>'3 priedo 2 lentele'!L184</f>
        <v>0</v>
      </c>
      <c r="V184" s="435"/>
      <c r="W184" s="393"/>
      <c r="X184" s="23">
        <f>'3 priedo 2 lentele'!M184</f>
        <v>0</v>
      </c>
      <c r="Y184" s="23">
        <f>'3 priedo 2 lentele'!N184</f>
        <v>0</v>
      </c>
      <c r="Z184" s="148">
        <f>'3 priedo 2 lentele'!O184</f>
        <v>0</v>
      </c>
      <c r="AA184" s="458"/>
      <c r="AB184" s="393"/>
      <c r="AC184" s="23">
        <f>'3 priedo 2 lentele'!P184</f>
        <v>0</v>
      </c>
      <c r="AD184" s="23">
        <f>'3 priedo 2 lentele'!Q184</f>
        <v>0</v>
      </c>
      <c r="AE184" s="148">
        <f>'3 priedo 2 lentele'!R184</f>
        <v>0</v>
      </c>
      <c r="AF184" s="458"/>
      <c r="AG184" s="393"/>
      <c r="AH184" s="23">
        <f>'3 priedo 2 lentele'!S184</f>
        <v>0</v>
      </c>
      <c r="AI184" s="23">
        <f>'3 priedo 2 lentele'!T184</f>
        <v>0</v>
      </c>
      <c r="AJ184" s="148">
        <f>'3 priedo 2 lentele'!U184</f>
        <v>0</v>
      </c>
      <c r="AK184" s="393"/>
      <c r="AL184" s="393"/>
    </row>
    <row r="185" spans="2:38" ht="36" x14ac:dyDescent="0.25">
      <c r="B185" s="55" t="str">
        <f>'3 priedo 1 lentele'!A185</f>
        <v>2.2.2.1.10</v>
      </c>
      <c r="C185" s="160" t="str">
        <f>'3 priedo 1 lentele'!B185</f>
        <v>R02C000-220000-0002</v>
      </c>
      <c r="D185" s="34" t="str">
        <f>'3 priedo 1 lentele'!C185</f>
        <v>Raseinių Viktoro Petkaus pagrindinės mokyklos sporto infrastruktūros gerinimas</v>
      </c>
      <c r="E185" s="16">
        <f>'3 priedo 1 lentele'!I185</f>
        <v>0</v>
      </c>
      <c r="F185" s="16">
        <f>'3 priedo 1 lentele'!J185</f>
        <v>0</v>
      </c>
      <c r="G185" s="16">
        <f>'3 priedo 1 lentele'!K185</f>
        <v>0</v>
      </c>
      <c r="H185" s="393"/>
      <c r="I185" s="23" t="str">
        <f>'3 priedo 2 lentele'!D185</f>
        <v>V.4</v>
      </c>
      <c r="J185" s="23" t="str">
        <f>'3 priedo 2 lentele'!E185</f>
        <v>Atnaujinta sporto aikštelė</v>
      </c>
      <c r="K185" s="148">
        <f>'3 priedo 2 lentele'!F185</f>
        <v>1</v>
      </c>
      <c r="L185" s="433">
        <v>1</v>
      </c>
      <c r="M185" s="393"/>
      <c r="N185" s="23">
        <f>'3 priedo 2 lentele'!G185</f>
        <v>0</v>
      </c>
      <c r="O185" s="23">
        <f>'3 priedo 2 lentele'!H185</f>
        <v>0</v>
      </c>
      <c r="P185" s="148">
        <f>'3 priedo 2 lentele'!I185</f>
        <v>0</v>
      </c>
      <c r="Q185" s="435"/>
      <c r="R185" s="393"/>
      <c r="S185" s="23">
        <f>'3 priedo 2 lentele'!J185</f>
        <v>0</v>
      </c>
      <c r="T185" s="23">
        <f>'3 priedo 2 lentele'!K185</f>
        <v>0</v>
      </c>
      <c r="U185" s="148">
        <f>'3 priedo 2 lentele'!L185</f>
        <v>0</v>
      </c>
      <c r="V185" s="435"/>
      <c r="W185" s="393"/>
      <c r="X185" s="23">
        <f>'3 priedo 2 lentele'!M185</f>
        <v>0</v>
      </c>
      <c r="Y185" s="23">
        <f>'3 priedo 2 lentele'!N185</f>
        <v>0</v>
      </c>
      <c r="Z185" s="148">
        <f>'3 priedo 2 lentele'!O185</f>
        <v>0</v>
      </c>
      <c r="AA185" s="458"/>
      <c r="AB185" s="393"/>
      <c r="AC185" s="23">
        <f>'3 priedo 2 lentele'!P185</f>
        <v>0</v>
      </c>
      <c r="AD185" s="23">
        <f>'3 priedo 2 lentele'!Q185</f>
        <v>0</v>
      </c>
      <c r="AE185" s="148">
        <f>'3 priedo 2 lentele'!R185</f>
        <v>0</v>
      </c>
      <c r="AF185" s="458"/>
      <c r="AG185" s="393"/>
      <c r="AH185" s="23">
        <f>'3 priedo 2 lentele'!S185</f>
        <v>0</v>
      </c>
      <c r="AI185" s="23">
        <f>'3 priedo 2 lentele'!T185</f>
        <v>0</v>
      </c>
      <c r="AJ185" s="148">
        <f>'3 priedo 2 lentele'!U185</f>
        <v>0</v>
      </c>
      <c r="AK185" s="393"/>
      <c r="AL185" s="393"/>
    </row>
    <row r="186" spans="2:38" ht="48" x14ac:dyDescent="0.25">
      <c r="B186" s="55" t="str">
        <f>'3 priedo 1 lentele'!A186</f>
        <v>2.2.2.1.11</v>
      </c>
      <c r="C186" s="160" t="str">
        <f>'3 priedo 1 lentele'!B186</f>
        <v>R027000-220000-0004</v>
      </c>
      <c r="D186" s="19" t="str">
        <f>'3 priedo 1 lentele'!C186</f>
        <v>Raseinių r. Ariogalos gimnazijos pastato, esančio Ariogaloje, Melioratorių g. 9, kapitalinis remontas</v>
      </c>
      <c r="E186" s="12">
        <f>'3 priedo 1 lentele'!I186</f>
        <v>0</v>
      </c>
      <c r="F186" s="12">
        <f>'3 priedo 1 lentele'!J186</f>
        <v>0</v>
      </c>
      <c r="G186" s="12">
        <f>'3 priedo 1 lentele'!K186</f>
        <v>0</v>
      </c>
      <c r="H186" s="391"/>
      <c r="I186" s="23" t="str">
        <f>'3 priedo 2 lentele'!D186</f>
        <v>V.5</v>
      </c>
      <c r="J186" s="23" t="str">
        <f>'3 priedo 2 lentele'!E186</f>
        <v>Atnaujintas pastatas</v>
      </c>
      <c r="K186" s="148">
        <f>'3 priedo 2 lentele'!F186</f>
        <v>1</v>
      </c>
      <c r="L186" s="433">
        <v>1</v>
      </c>
      <c r="M186" s="391"/>
      <c r="N186" s="23">
        <f>'3 priedo 2 lentele'!G186</f>
        <v>0</v>
      </c>
      <c r="O186" s="23">
        <f>'3 priedo 2 lentele'!H186</f>
        <v>0</v>
      </c>
      <c r="P186" s="148">
        <f>'3 priedo 2 lentele'!I186</f>
        <v>0</v>
      </c>
      <c r="Q186" s="435"/>
      <c r="R186" s="391"/>
      <c r="S186" s="23">
        <f>'3 priedo 2 lentele'!J186</f>
        <v>0</v>
      </c>
      <c r="T186" s="23">
        <f>'3 priedo 2 lentele'!K186</f>
        <v>0</v>
      </c>
      <c r="U186" s="148">
        <f>'3 priedo 2 lentele'!L186</f>
        <v>0</v>
      </c>
      <c r="V186" s="435"/>
      <c r="W186" s="391"/>
      <c r="X186" s="23">
        <f>'3 priedo 2 lentele'!M186</f>
        <v>0</v>
      </c>
      <c r="Y186" s="23">
        <f>'3 priedo 2 lentele'!N186</f>
        <v>0</v>
      </c>
      <c r="Z186" s="148">
        <f>'3 priedo 2 lentele'!O186</f>
        <v>0</v>
      </c>
      <c r="AA186" s="458"/>
      <c r="AB186" s="391"/>
      <c r="AC186" s="23">
        <f>'3 priedo 2 lentele'!P186</f>
        <v>0</v>
      </c>
      <c r="AD186" s="23">
        <f>'3 priedo 2 lentele'!Q186</f>
        <v>0</v>
      </c>
      <c r="AE186" s="148">
        <f>'3 priedo 2 lentele'!R186</f>
        <v>0</v>
      </c>
      <c r="AF186" s="458"/>
      <c r="AG186" s="391"/>
      <c r="AH186" s="23">
        <f>'3 priedo 2 lentele'!S186</f>
        <v>0</v>
      </c>
      <c r="AI186" s="23">
        <f>'3 priedo 2 lentele'!T186</f>
        <v>0</v>
      </c>
      <c r="AJ186" s="148">
        <f>'3 priedo 2 lentele'!U186</f>
        <v>0</v>
      </c>
      <c r="AK186" s="391"/>
      <c r="AL186" s="391"/>
    </row>
    <row r="187" spans="2:38" ht="36" x14ac:dyDescent="0.25">
      <c r="B187" s="55" t="str">
        <f>'3 priedo 1 lentele'!A187</f>
        <v>2.2.2.1.12</v>
      </c>
      <c r="C187" s="160" t="str">
        <f>'3 priedo 1 lentele'!B187</f>
        <v>R027000-220000-0005</v>
      </c>
      <c r="D187" s="28" t="str">
        <f>'3 priedo 1 lentele'!C187</f>
        <v>Raseinių r. Ariogalos gimnazijos sporto stadiono atnaujinimas</v>
      </c>
      <c r="E187" s="11">
        <f>'3 priedo 1 lentele'!I187</f>
        <v>0</v>
      </c>
      <c r="F187" s="11">
        <f>'3 priedo 1 lentele'!J187</f>
        <v>0</v>
      </c>
      <c r="G187" s="11">
        <f>'3 priedo 1 lentele'!K187</f>
        <v>0</v>
      </c>
      <c r="H187" s="316"/>
      <c r="I187" s="23" t="str">
        <f>'3 priedo 2 lentele'!D187</f>
        <v>V.6</v>
      </c>
      <c r="J187" s="23" t="str">
        <f>'3 priedo 2 lentele'!E187</f>
        <v>Suremontuotas stadionas</v>
      </c>
      <c r="K187" s="48">
        <f>'3 priedo 2 lentele'!F187</f>
        <v>1</v>
      </c>
      <c r="L187" s="434">
        <v>1</v>
      </c>
      <c r="M187" s="316"/>
      <c r="N187" s="23">
        <f>'3 priedo 2 lentele'!G187</f>
        <v>0</v>
      </c>
      <c r="O187" s="23">
        <f>'3 priedo 2 lentele'!H187</f>
        <v>0</v>
      </c>
      <c r="P187" s="48">
        <f>'3 priedo 2 lentele'!I187</f>
        <v>0</v>
      </c>
      <c r="Q187" s="435"/>
      <c r="R187" s="316"/>
      <c r="S187" s="23">
        <f>'3 priedo 2 lentele'!J187</f>
        <v>0</v>
      </c>
      <c r="T187" s="23">
        <f>'3 priedo 2 lentele'!K187</f>
        <v>0</v>
      </c>
      <c r="U187" s="48">
        <f>'3 priedo 2 lentele'!L187</f>
        <v>0</v>
      </c>
      <c r="V187" s="435"/>
      <c r="W187" s="316"/>
      <c r="X187" s="23">
        <f>'3 priedo 2 lentele'!M187</f>
        <v>0</v>
      </c>
      <c r="Y187" s="23">
        <f>'3 priedo 2 lentele'!N187</f>
        <v>0</v>
      </c>
      <c r="Z187" s="48">
        <f>'3 priedo 2 lentele'!O187</f>
        <v>0</v>
      </c>
      <c r="AA187" s="458"/>
      <c r="AB187" s="316"/>
      <c r="AC187" s="23">
        <f>'3 priedo 2 lentele'!P187</f>
        <v>0</v>
      </c>
      <c r="AD187" s="23">
        <f>'3 priedo 2 lentele'!Q187</f>
        <v>0</v>
      </c>
      <c r="AE187" s="48">
        <f>'3 priedo 2 lentele'!R187</f>
        <v>0</v>
      </c>
      <c r="AF187" s="458"/>
      <c r="AG187" s="316"/>
      <c r="AH187" s="23">
        <f>'3 priedo 2 lentele'!S187</f>
        <v>0</v>
      </c>
      <c r="AI187" s="23">
        <f>'3 priedo 2 lentele'!T187</f>
        <v>0</v>
      </c>
      <c r="AJ187" s="48">
        <f>'3 priedo 2 lentele'!U187</f>
        <v>0</v>
      </c>
      <c r="AK187" s="316"/>
      <c r="AL187" s="316"/>
    </row>
    <row r="188" spans="2:38" ht="120" x14ac:dyDescent="0.25">
      <c r="B188" s="55" t="str">
        <f>'3 priedo 1 lentele'!A188</f>
        <v>2.2.2.1.13</v>
      </c>
      <c r="C188" s="160" t="str">
        <f>'3 priedo 1 lentele'!B188</f>
        <v>R027724-220000-0007</v>
      </c>
      <c r="D188" s="28" t="str">
        <f>'3 priedo 1 lentele'!C188</f>
        <v>Prienų r. Veiverių Tomo Žilinsko gimnazijos atnaujinimas</v>
      </c>
      <c r="E188" s="11">
        <f>'3 priedo 1 lentele'!I188</f>
        <v>0</v>
      </c>
      <c r="F188" s="11">
        <f>'3 priedo 1 lentele'!J188</f>
        <v>0</v>
      </c>
      <c r="G188" s="11">
        <f>'3 priedo 1 lentele'!K188</f>
        <v>0</v>
      </c>
      <c r="H188" s="316" t="s">
        <v>2177</v>
      </c>
      <c r="I188" s="164" t="str">
        <f>'3 priedo 2 lentele'!D188</f>
        <v>P.B.235</v>
      </c>
      <c r="J188" s="164" t="str">
        <f>'3 priedo 2 lentele'!E188</f>
        <v>Investicijas gavusios vaikų priežiūros arba švietimo infrastruktūros pajėgumas, mokinių skaičius (vnt.)</v>
      </c>
      <c r="K188" s="48">
        <f>'3 priedo 2 lentele'!F188</f>
        <v>305</v>
      </c>
      <c r="L188" s="48">
        <v>305</v>
      </c>
      <c r="M188" s="316"/>
      <c r="N188" s="164" t="str">
        <f>'3 priedo 2 lentele'!G188</f>
        <v>P.N.722</v>
      </c>
      <c r="O188" s="164" t="str">
        <f>'3 priedo 2 lentele'!H188</f>
        <v>Pagal veiksmų programą ERPF lėšomis atnaujintos bendrojo ugdymo mokyklos  (vnt.)</v>
      </c>
      <c r="P188" s="48">
        <f>'3 priedo 2 lentele'!I188</f>
        <v>1</v>
      </c>
      <c r="Q188" s="435">
        <v>1</v>
      </c>
      <c r="R188" s="316"/>
      <c r="S188" s="164" t="str">
        <f>'3 priedo 2 lentele'!J188</f>
        <v>P.S.380</v>
      </c>
      <c r="T188" s="164" t="str">
        <f>'3 priedo 2 lentele'!K188</f>
        <v>Pagal veiksmų programą ERPF lėšomis sukurtos naujos ikimokyklinio ir priešmokyklinio ugdymo vietos</v>
      </c>
      <c r="U188" s="48">
        <f>'3 priedo 2 lentele'!L188</f>
        <v>20</v>
      </c>
      <c r="V188" s="48">
        <v>20</v>
      </c>
      <c r="W188" s="316"/>
      <c r="X188" s="164">
        <f>'3 priedo 2 lentele'!M188</f>
        <v>0</v>
      </c>
      <c r="Y188" s="164">
        <f>'3 priedo 2 lentele'!N188</f>
        <v>0</v>
      </c>
      <c r="Z188" s="48">
        <f>'3 priedo 2 lentele'!O188</f>
        <v>0</v>
      </c>
      <c r="AA188" s="458"/>
      <c r="AB188" s="316"/>
      <c r="AC188" s="164">
        <f>'3 priedo 2 lentele'!P188</f>
        <v>0</v>
      </c>
      <c r="AD188" s="164">
        <f>'3 priedo 2 lentele'!Q188</f>
        <v>0</v>
      </c>
      <c r="AE188" s="48">
        <f>'3 priedo 2 lentele'!R188</f>
        <v>0</v>
      </c>
      <c r="AF188" s="458"/>
      <c r="AG188" s="316"/>
      <c r="AH188" s="164">
        <f>'3 priedo 2 lentele'!S188</f>
        <v>0</v>
      </c>
      <c r="AI188" s="164">
        <f>'3 priedo 2 lentele'!T188</f>
        <v>0</v>
      </c>
      <c r="AJ188" s="48">
        <f>'3 priedo 2 lentele'!U188</f>
        <v>0</v>
      </c>
      <c r="AK188" s="316"/>
      <c r="AL188" s="316"/>
    </row>
    <row r="189" spans="2:38" ht="96" x14ac:dyDescent="0.25">
      <c r="B189" s="55" t="str">
        <f>'3 priedo 1 lentele'!A189</f>
        <v>2.2.2.1.14</v>
      </c>
      <c r="C189" s="160" t="str">
        <f>'3 priedo 1 lentele'!B189</f>
        <v>R027724-220000-0008</v>
      </c>
      <c r="D189" s="28" t="str">
        <f>'3 priedo 1 lentele'!C189</f>
        <v>Kauno r. Piliuonos gimnazijos modernizavimas</v>
      </c>
      <c r="E189" s="11">
        <f>'3 priedo 1 lentele'!I189</f>
        <v>0</v>
      </c>
      <c r="F189" s="11">
        <f>'3 priedo 1 lentele'!J189</f>
        <v>0</v>
      </c>
      <c r="G189" s="11">
        <f>'3 priedo 1 lentele'!K189</f>
        <v>0</v>
      </c>
      <c r="H189" s="316" t="s">
        <v>2178</v>
      </c>
      <c r="I189" s="164" t="str">
        <f>'3 priedo 2 lentele'!D189</f>
        <v>P.B.235</v>
      </c>
      <c r="J189" s="164" t="str">
        <f>'3 priedo 2 lentele'!E189</f>
        <v>Investicijas gavusios vaikų priežiūros arba švietimo infrastruktūros pajėgumas, mokinių skaičius (vnt.)</v>
      </c>
      <c r="K189" s="48">
        <f>'3 priedo 2 lentele'!F189</f>
        <v>251</v>
      </c>
      <c r="L189" s="48">
        <v>251</v>
      </c>
      <c r="M189" s="316"/>
      <c r="N189" s="164" t="str">
        <f>'3 priedo 2 lentele'!G189</f>
        <v>P.N.722</v>
      </c>
      <c r="O189" s="164" t="str">
        <f>'3 priedo 2 lentele'!H189</f>
        <v>Pagal veiksmų programą ERPF lėšomis atnaujintos bendrojo ugdymo mokyklos  (vnt.)</v>
      </c>
      <c r="P189" s="48">
        <f>'3 priedo 2 lentele'!I189</f>
        <v>1</v>
      </c>
      <c r="Q189" s="435">
        <v>1</v>
      </c>
      <c r="R189" s="316"/>
      <c r="S189" s="164">
        <f>'3 priedo 2 lentele'!J189</f>
        <v>0</v>
      </c>
      <c r="T189" s="164">
        <f>'3 priedo 2 lentele'!K189</f>
        <v>0</v>
      </c>
      <c r="U189" s="48">
        <f>'3 priedo 2 lentele'!L189</f>
        <v>0</v>
      </c>
      <c r="V189" s="435"/>
      <c r="W189" s="316"/>
      <c r="X189" s="164">
        <f>'3 priedo 2 lentele'!M189</f>
        <v>0</v>
      </c>
      <c r="Y189" s="164">
        <f>'3 priedo 2 lentele'!N189</f>
        <v>0</v>
      </c>
      <c r="Z189" s="48">
        <f>'3 priedo 2 lentele'!O189</f>
        <v>0</v>
      </c>
      <c r="AA189" s="458"/>
      <c r="AB189" s="316"/>
      <c r="AC189" s="164">
        <f>'3 priedo 2 lentele'!P189</f>
        <v>0</v>
      </c>
      <c r="AD189" s="164">
        <f>'3 priedo 2 lentele'!Q189</f>
        <v>0</v>
      </c>
      <c r="AE189" s="48">
        <f>'3 priedo 2 lentele'!R189</f>
        <v>0</v>
      </c>
      <c r="AF189" s="458"/>
      <c r="AG189" s="316"/>
      <c r="AH189" s="164">
        <f>'3 priedo 2 lentele'!S189</f>
        <v>0</v>
      </c>
      <c r="AI189" s="164">
        <f>'3 priedo 2 lentele'!T189</f>
        <v>0</v>
      </c>
      <c r="AJ189" s="48">
        <f>'3 priedo 2 lentele'!U189</f>
        <v>0</v>
      </c>
      <c r="AK189" s="316"/>
      <c r="AL189" s="316"/>
    </row>
    <row r="190" spans="2:38" ht="96" x14ac:dyDescent="0.25">
      <c r="B190" s="55" t="str">
        <f>'3 priedo 1 lentele'!A190</f>
        <v>2.2.2.1.15</v>
      </c>
      <c r="C190" s="160" t="str">
        <f>'3 priedo 1 lentele'!B190</f>
        <v>R027724-220000-0009</v>
      </c>
      <c r="D190" s="28" t="str">
        <f>'3 priedo 1 lentele'!C190</f>
        <v>Ugdymo kokybės gerinimas Birštono gimnazijoje</v>
      </c>
      <c r="E190" s="11">
        <f>'3 priedo 1 lentele'!I190</f>
        <v>0</v>
      </c>
      <c r="F190" s="11">
        <f>'3 priedo 1 lentele'!J190</f>
        <v>0</v>
      </c>
      <c r="G190" s="11">
        <f>'3 priedo 1 lentele'!K190</f>
        <v>0</v>
      </c>
      <c r="H190" s="316" t="s">
        <v>2179</v>
      </c>
      <c r="I190" s="164" t="str">
        <f>'3 priedo 2 lentele'!D190</f>
        <v>P.B.235</v>
      </c>
      <c r="J190" s="164" t="str">
        <f>'3 priedo 2 lentele'!E190</f>
        <v>Investicijas gavusios vaikų priežiūros arba švietimo infrastruktūros pajėgumas, mokinių skaičius (vnt.)</v>
      </c>
      <c r="K190" s="48">
        <f>'3 priedo 2 lentele'!F190</f>
        <v>500</v>
      </c>
      <c r="L190" s="434">
        <v>500</v>
      </c>
      <c r="M190" s="316"/>
      <c r="N190" s="164" t="str">
        <f>'3 priedo 2 lentele'!G190</f>
        <v>P.N.722</v>
      </c>
      <c r="O190" s="164" t="str">
        <f>'3 priedo 2 lentele'!H190</f>
        <v>Pagal veiksmų programą ERPF lėšomis atnaujintos bendrojo ugdymo mokyklos  (vnt.)</v>
      </c>
      <c r="P190" s="48">
        <f>'3 priedo 2 lentele'!I190</f>
        <v>1</v>
      </c>
      <c r="Q190" s="435">
        <v>1</v>
      </c>
      <c r="R190" s="316"/>
      <c r="S190" s="164">
        <f>'3 priedo 2 lentele'!J190</f>
        <v>0</v>
      </c>
      <c r="T190" s="164">
        <f>'3 priedo 2 lentele'!K190</f>
        <v>0</v>
      </c>
      <c r="U190" s="48">
        <f>'3 priedo 2 lentele'!L190</f>
        <v>0</v>
      </c>
      <c r="V190" s="435"/>
      <c r="W190" s="316"/>
      <c r="X190" s="164">
        <f>'3 priedo 2 lentele'!M190</f>
        <v>0</v>
      </c>
      <c r="Y190" s="164">
        <f>'3 priedo 2 lentele'!N190</f>
        <v>0</v>
      </c>
      <c r="Z190" s="48">
        <f>'3 priedo 2 lentele'!O190</f>
        <v>0</v>
      </c>
      <c r="AA190" s="458"/>
      <c r="AB190" s="316"/>
      <c r="AC190" s="164">
        <f>'3 priedo 2 lentele'!P190</f>
        <v>0</v>
      </c>
      <c r="AD190" s="164">
        <f>'3 priedo 2 lentele'!Q190</f>
        <v>0</v>
      </c>
      <c r="AE190" s="48">
        <f>'3 priedo 2 lentele'!R190</f>
        <v>0</v>
      </c>
      <c r="AF190" s="458"/>
      <c r="AG190" s="316"/>
      <c r="AH190" s="164">
        <f>'3 priedo 2 lentele'!S190</f>
        <v>0</v>
      </c>
      <c r="AI190" s="164">
        <f>'3 priedo 2 lentele'!T190</f>
        <v>0</v>
      </c>
      <c r="AJ190" s="48">
        <f>'3 priedo 2 lentele'!U190</f>
        <v>0</v>
      </c>
      <c r="AK190" s="316"/>
      <c r="AL190" s="316"/>
    </row>
    <row r="191" spans="2:38" ht="120" x14ac:dyDescent="0.25">
      <c r="B191" s="55" t="str">
        <f>'3 priedo 1 lentele'!A191</f>
        <v>2.2.2.1.16</v>
      </c>
      <c r="C191" s="160" t="str">
        <f>'3 priedo 1 lentele'!B191</f>
        <v>R027705-230000-0012</v>
      </c>
      <c r="D191" s="29" t="str">
        <f>'3 priedo 1 lentele'!C191</f>
        <v>Kauno r. Raudondvario Anelės ir Augustino Kriauzų mokyklos-darželio infrastruktūros modernizavimas</v>
      </c>
      <c r="E191" s="162">
        <f>'3 priedo 1 lentele'!I191</f>
        <v>0</v>
      </c>
      <c r="F191" s="162">
        <f>'3 priedo 1 lentele'!J191</f>
        <v>0</v>
      </c>
      <c r="G191" s="162">
        <f>'3 priedo 1 lentele'!K191</f>
        <v>0</v>
      </c>
      <c r="H191" s="392"/>
      <c r="I191" s="164" t="str">
        <f>'3 priedo 2 lentele'!D191</f>
        <v>P.N.717</v>
      </c>
      <c r="J191" s="164" t="str">
        <f>'3 priedo 2 lentele'!E191</f>
        <v>Pagal veiksmų programą ERPF lėšomis atnaujintos ikimokyklinio ugdymo mokyklos (vnt.)</v>
      </c>
      <c r="K191" s="48">
        <f>'3 priedo 2 lentele'!F191</f>
        <v>1</v>
      </c>
      <c r="L191" s="434">
        <v>1</v>
      </c>
      <c r="M191" s="392"/>
      <c r="N191" s="164" t="str">
        <f>'3 priedo 2 lentele'!G191</f>
        <v>P.B.235</v>
      </c>
      <c r="O191" s="164" t="str">
        <f>'3 priedo 2 lentele'!H191</f>
        <v>Investicijas gavusios vaikų priežiūros įstaigos pajėgumas</v>
      </c>
      <c r="P191" s="48">
        <f>'3 priedo 2 lentele'!I191</f>
        <v>213</v>
      </c>
      <c r="Q191" s="48">
        <v>213</v>
      </c>
      <c r="R191" s="392"/>
      <c r="S191" s="164" t="str">
        <f>'3 priedo 2 lentele'!J191</f>
        <v>P.S.380</v>
      </c>
      <c r="T191" s="164" t="str">
        <f>'3 priedo 2 lentele'!K191</f>
        <v>Pagal veiksmų programą ERPF lėšomis sukurtos naujos ikimokyklinio ir priešmokyklinio ugdymo vietos</v>
      </c>
      <c r="U191" s="48">
        <f>'3 priedo 2 lentele'!L191</f>
        <v>108</v>
      </c>
      <c r="V191" s="434">
        <v>108</v>
      </c>
      <c r="W191" s="392"/>
      <c r="X191" s="164" t="str">
        <f>'3 priedo 2 lentele'!M191</f>
        <v>P.N.743</v>
      </c>
      <c r="Y191" s="164" t="str">
        <f>'3 priedo 2 lentele'!N191</f>
        <v>Pagal veiksmų programą ERPF lėšomis atnaujintos ikimokyklinio ir/ar priešmokyklinio ugdymo grupės</v>
      </c>
      <c r="Z191" s="48">
        <f>'3 priedo 2 lentele'!O191</f>
        <v>9</v>
      </c>
      <c r="AA191" s="48">
        <v>9</v>
      </c>
      <c r="AB191" s="392"/>
      <c r="AC191" s="164">
        <f>'3 priedo 2 lentele'!P191</f>
        <v>0</v>
      </c>
      <c r="AD191" s="164">
        <f>'3 priedo 2 lentele'!Q191</f>
        <v>0</v>
      </c>
      <c r="AE191" s="48">
        <f>'3 priedo 2 lentele'!R191</f>
        <v>0</v>
      </c>
      <c r="AF191" s="434"/>
      <c r="AG191" s="392"/>
      <c r="AH191" s="164">
        <f>'3 priedo 2 lentele'!S191</f>
        <v>0</v>
      </c>
      <c r="AI191" s="164">
        <f>'3 priedo 2 lentele'!T191</f>
        <v>0</v>
      </c>
      <c r="AJ191" s="48">
        <f>'3 priedo 2 lentele'!U191</f>
        <v>0</v>
      </c>
      <c r="AK191" s="392"/>
      <c r="AL191" s="392"/>
    </row>
    <row r="192" spans="2:38" ht="120" x14ac:dyDescent="0.25">
      <c r="B192" s="55" t="str">
        <f>'3 priedo 1 lentele'!A192</f>
        <v>2.2.2.1.17</v>
      </c>
      <c r="C192" s="160" t="str">
        <f>'3 priedo 1 lentele'!B192</f>
        <v>R027705-230000-0013</v>
      </c>
      <c r="D192" s="162" t="str">
        <f>'3 priedo 1 lentele'!C192</f>
        <v>Prienų lopšelio-darželio „Saulutė“ modernizavimas didinant paslaugų prieinamumą</v>
      </c>
      <c r="E192" s="162">
        <f>'3 priedo 1 lentele'!I192</f>
        <v>0</v>
      </c>
      <c r="F192" s="162">
        <f>'3 priedo 1 lentele'!J192</f>
        <v>0</v>
      </c>
      <c r="G192" s="162">
        <f>'3 priedo 1 lentele'!K192</f>
        <v>0</v>
      </c>
      <c r="H192" s="392"/>
      <c r="I192" s="164" t="str">
        <f>'3 priedo 2 lentele'!D192</f>
        <v>P.N.717</v>
      </c>
      <c r="J192" s="164" t="str">
        <f>'3 priedo 2 lentele'!E192</f>
        <v>Pagal veiksmų programą ERPF lėšomis atnaujintos ikimokyklinio ugdymo mokyklos (vnt.)</v>
      </c>
      <c r="K192" s="48">
        <f>'3 priedo 2 lentele'!F192</f>
        <v>1</v>
      </c>
      <c r="L192" s="434">
        <v>1</v>
      </c>
      <c r="M192" s="392"/>
      <c r="N192" s="164" t="str">
        <f>'3 priedo 2 lentele'!G192</f>
        <v>P.B.235</v>
      </c>
      <c r="O192" s="164" t="str">
        <f>'3 priedo 2 lentele'!H192</f>
        <v>Investicijas gavusios vaikų priežiūros įstaigos pajėgumas</v>
      </c>
      <c r="P192" s="48">
        <f>'3 priedo 2 lentele'!I192</f>
        <v>142</v>
      </c>
      <c r="Q192" s="48">
        <v>142</v>
      </c>
      <c r="R192" s="392"/>
      <c r="S192" s="164" t="str">
        <f>'3 priedo 2 lentele'!J192</f>
        <v>P.S.380</v>
      </c>
      <c r="T192" s="164" t="str">
        <f>'3 priedo 2 lentele'!K192</f>
        <v>Pagal veiksmų programą ERPF lėšomis sukurtos naujos ikimokyklinio ir priešmokyklinio ugdymo vietos</v>
      </c>
      <c r="U192" s="48">
        <f>'3 priedo 2 lentele'!L192</f>
        <v>35</v>
      </c>
      <c r="V192" s="48">
        <v>35</v>
      </c>
      <c r="W192" s="392"/>
      <c r="X192" s="164" t="str">
        <f>'3 priedo 2 lentele'!M192</f>
        <v>P.N.743</v>
      </c>
      <c r="Y192" s="164" t="str">
        <f>'3 priedo 2 lentele'!N192</f>
        <v>Pagal veiksmų programą ERPF lėšomis atnaujintos ikimokyklinio ir/ar priešmokyklinio ugdymo grupės</v>
      </c>
      <c r="Z192" s="48">
        <f>'3 priedo 2 lentele'!O192</f>
        <v>8</v>
      </c>
      <c r="AA192" s="434">
        <v>8</v>
      </c>
      <c r="AB192" s="392"/>
      <c r="AC192" s="164">
        <f>'3 priedo 2 lentele'!P192</f>
        <v>0</v>
      </c>
      <c r="AD192" s="164">
        <f>'3 priedo 2 lentele'!Q192</f>
        <v>0</v>
      </c>
      <c r="AE192" s="48">
        <f>'3 priedo 2 lentele'!R192</f>
        <v>0</v>
      </c>
      <c r="AF192" s="434"/>
      <c r="AG192" s="392"/>
      <c r="AH192" s="164">
        <f>'3 priedo 2 lentele'!S192</f>
        <v>0</v>
      </c>
      <c r="AI192" s="164">
        <f>'3 priedo 2 lentele'!T192</f>
        <v>0</v>
      </c>
      <c r="AJ192" s="48">
        <f>'3 priedo 2 lentele'!U192</f>
        <v>0</v>
      </c>
      <c r="AK192" s="392"/>
      <c r="AL192" s="392"/>
    </row>
    <row r="193" spans="2:38" ht="108" x14ac:dyDescent="0.25">
      <c r="B193" s="55" t="str">
        <f>'3 priedo 1 lentele'!A193</f>
        <v>2.2.2.1.18</v>
      </c>
      <c r="C193" s="160" t="str">
        <f>'3 priedo 1 lentele'!B193</f>
        <v>R027705-230000-2222</v>
      </c>
      <c r="D193" s="162" t="str">
        <f>'3 priedo 1 lentele'!C193</f>
        <v>Prienų lopšelio-darželio „Gintarėlis“ dviejų grupių infrastruktūros modernizavimas ir aprūpinimas priemonėmis</v>
      </c>
      <c r="E193" s="162">
        <f>'3 priedo 1 lentele'!I193</f>
        <v>0</v>
      </c>
      <c r="F193" s="162">
        <f>'3 priedo 1 lentele'!J193</f>
        <v>0</v>
      </c>
      <c r="G193" s="162">
        <f>'3 priedo 1 lentele'!K193</f>
        <v>0</v>
      </c>
      <c r="H193" s="392"/>
      <c r="I193" s="164" t="str">
        <f>'3 priedo 2 lentele'!D193</f>
        <v>P.N.717</v>
      </c>
      <c r="J193" s="164" t="str">
        <f>'3 priedo 2 lentele'!E193</f>
        <v>Pagal veiksmų programą ERPF lėšomis atnaujintos ikimokyklinio ugdymo mokyklos (vnt.)</v>
      </c>
      <c r="K193" s="164">
        <f>'3 priedo 2 lentele'!F193</f>
        <v>1</v>
      </c>
      <c r="L193" s="434"/>
      <c r="M193" s="392"/>
      <c r="N193" s="164" t="str">
        <f>'3 priedo 2 lentele'!G193</f>
        <v>P.B.235</v>
      </c>
      <c r="O193" s="164" t="str">
        <f>'3 priedo 2 lentele'!H193</f>
        <v>Investicijas gavusios vaikų priežiūros įstaigos pajėgumas</v>
      </c>
      <c r="P193" s="164">
        <f>'3 priedo 2 lentele'!I193</f>
        <v>30</v>
      </c>
      <c r="Q193" s="48"/>
      <c r="R193" s="392"/>
      <c r="S193" s="164" t="str">
        <f>'3 priedo 2 lentele'!J193</f>
        <v>P.N.743</v>
      </c>
      <c r="T193" s="164" t="str">
        <f>'3 priedo 2 lentele'!K193</f>
        <v>Pagal veiksmų programą ERPF lėšomis atnaujintos ikimokyklinio ir/ar priešmokyklinio ugdymo grupės</v>
      </c>
      <c r="U193" s="164">
        <f>'3 priedo 2 lentele'!L193</f>
        <v>2</v>
      </c>
      <c r="V193" s="48"/>
      <c r="W193" s="392"/>
      <c r="X193" s="164" t="str">
        <f>'3 priedo 2 lentele'!M193</f>
        <v>P.S.434</v>
      </c>
      <c r="Y193" s="164" t="str">
        <f>'3 priedo 2 lentele'!N193</f>
        <v>Pagal veiksmų programą ERPF lėšomis atnaujintos ikimokyklinio ir / ar priešmokyklinio ugdymo vietos</v>
      </c>
      <c r="Z193" s="164">
        <f>'3 priedo 2 lentele'!O193</f>
        <v>30</v>
      </c>
      <c r="AA193" s="434"/>
      <c r="AB193" s="392"/>
      <c r="AC193" s="164">
        <f>'3 priedo 2 lentele'!P193</f>
        <v>0</v>
      </c>
      <c r="AD193" s="164">
        <f>'3 priedo 2 lentele'!Q193</f>
        <v>0</v>
      </c>
      <c r="AE193" s="164">
        <f>'3 priedo 2 lentele'!R193</f>
        <v>0</v>
      </c>
      <c r="AF193" s="434"/>
      <c r="AG193" s="392"/>
      <c r="AH193" s="164">
        <f>'3 priedo 2 lentele'!S193</f>
        <v>0</v>
      </c>
      <c r="AI193" s="164">
        <f>'3 priedo 2 lentele'!T193</f>
        <v>0</v>
      </c>
      <c r="AJ193" s="164">
        <f>'3 priedo 2 lentele'!U193</f>
        <v>0</v>
      </c>
      <c r="AK193" s="392"/>
      <c r="AL193" s="392"/>
    </row>
    <row r="194" spans="2:38" ht="120" x14ac:dyDescent="0.25">
      <c r="B194" s="55" t="str">
        <f>'3 priedo 1 lentele'!A194</f>
        <v>2.2.2.1.19</v>
      </c>
      <c r="C194" s="160" t="str">
        <f>'3 priedo 1 lentele'!B194</f>
        <v>R027705-230000-2223</v>
      </c>
      <c r="D194" s="162" t="str">
        <f>'3 priedo 1 lentele'!C194</f>
        <v>Kauno r. Zapyškio pagrindinės mokyklos pastato, esančio Šviesos g. 16, Kluoniškių k., infrastruktūros modernizavimas</v>
      </c>
      <c r="E194" s="162">
        <f>'3 priedo 1 lentele'!I194</f>
        <v>0</v>
      </c>
      <c r="F194" s="162">
        <f>'3 priedo 1 lentele'!J194</f>
        <v>0</v>
      </c>
      <c r="G194" s="162">
        <f>'3 priedo 1 lentele'!K194</f>
        <v>0</v>
      </c>
      <c r="H194" s="392"/>
      <c r="I194" s="164" t="str">
        <f>'3 priedo 2 lentele'!D194</f>
        <v>P.N.717</v>
      </c>
      <c r="J194" s="164" t="str">
        <f>'3 priedo 2 lentele'!E194</f>
        <v>Pagal veiksmų programą ERPF lėšomis atnaujintos ikimokyklinio ugdymo mokyklos (vnt.)</v>
      </c>
      <c r="K194" s="164">
        <f>'3 priedo 2 lentele'!F194</f>
        <v>1</v>
      </c>
      <c r="L194" s="434"/>
      <c r="M194" s="392"/>
      <c r="N194" s="164" t="str">
        <f>'3 priedo 2 lentele'!G194</f>
        <v>P.B.235</v>
      </c>
      <c r="O194" s="164" t="str">
        <f>'3 priedo 2 lentele'!H194</f>
        <v>Investicijas gavusios vaikų priežiūros įstaigos pajėgumas</v>
      </c>
      <c r="P194" s="164">
        <f>'3 priedo 2 lentele'!I194</f>
        <v>67</v>
      </c>
      <c r="Q194" s="48"/>
      <c r="R194" s="392"/>
      <c r="S194" s="164" t="str">
        <f>'3 priedo 2 lentele'!J194</f>
        <v>P.S.380</v>
      </c>
      <c r="T194" s="164" t="str">
        <f>'3 priedo 2 lentele'!K194</f>
        <v>Pagal veiksmų programą ERPF lėšomis sukurtos naujos ikimokyklinio ir priešmokyklinio ugdymo vietos</v>
      </c>
      <c r="U194" s="164">
        <f>'3 priedo 2 lentele'!L194</f>
        <v>12</v>
      </c>
      <c r="V194" s="48"/>
      <c r="W194" s="392"/>
      <c r="X194" s="164" t="str">
        <f>'3 priedo 2 lentele'!M194</f>
        <v>P.N.743</v>
      </c>
      <c r="Y194" s="164" t="str">
        <f>'3 priedo 2 lentele'!N194</f>
        <v>Pagal veiksmų programą ERPF lėšomis atnaujintos ikimokyklinio ir/ar priešmokyklinio ugdymo grupės</v>
      </c>
      <c r="Z194" s="164">
        <f>'3 priedo 2 lentele'!O194</f>
        <v>3</v>
      </c>
      <c r="AA194" s="434"/>
      <c r="AB194" s="392"/>
      <c r="AC194" s="164" t="str">
        <f>'3 priedo 2 lentele'!P194</f>
        <v>P.S.434</v>
      </c>
      <c r="AD194" s="164" t="str">
        <f>'3 priedo 2 lentele'!Q194</f>
        <v>Pagal veiksmų programą ERPF lėšomis atnaujintos ikimokyklinio ir / ar priešmokyklinio ugdymo vietos</v>
      </c>
      <c r="AE194" s="164">
        <f>'3 priedo 2 lentele'!R194</f>
        <v>55</v>
      </c>
      <c r="AF194" s="434"/>
      <c r="AG194" s="392"/>
      <c r="AH194" s="164">
        <f>'3 priedo 2 lentele'!S194</f>
        <v>0</v>
      </c>
      <c r="AI194" s="164">
        <f>'3 priedo 2 lentele'!T194</f>
        <v>0</v>
      </c>
      <c r="AJ194" s="164">
        <f>'3 priedo 2 lentele'!U194</f>
        <v>0</v>
      </c>
      <c r="AK194" s="392"/>
      <c r="AL194" s="392"/>
    </row>
    <row r="195" spans="2:38" ht="48" x14ac:dyDescent="0.25">
      <c r="B195" s="234" t="str">
        <f>'3 priedo 1 lentele'!A195</f>
        <v>2.2.3.</v>
      </c>
      <c r="C195" s="241">
        <f>'3 priedo 1 lentele'!B195</f>
        <v>0</v>
      </c>
      <c r="D195" s="234" t="str">
        <f>'3 priedo 1 lentele'!C195</f>
        <v>Uždavinys: Kurti ir tobulinti mokymąsi visą gyvenimą ir skatinti kvalifikacijos kėlimą</v>
      </c>
      <c r="E195" s="241">
        <f>'3 priedo 1 lentele'!I195</f>
        <v>0</v>
      </c>
      <c r="F195" s="241">
        <f>'3 priedo 1 lentele'!J195</f>
        <v>0</v>
      </c>
      <c r="G195" s="241">
        <f>'3 priedo 1 lentele'!K195</f>
        <v>0</v>
      </c>
      <c r="H195" s="355"/>
      <c r="I195" s="81">
        <f>'3 priedo 2 lentele'!D195</f>
        <v>0</v>
      </c>
      <c r="J195" s="81">
        <f>'3 priedo 2 lentele'!E195</f>
        <v>0</v>
      </c>
      <c r="K195" s="146">
        <f>'3 priedo 2 lentele'!F195</f>
        <v>0</v>
      </c>
      <c r="L195" s="432"/>
      <c r="M195" s="355"/>
      <c r="N195" s="81">
        <f>'3 priedo 2 lentele'!G195</f>
        <v>0</v>
      </c>
      <c r="O195" s="81">
        <f>'3 priedo 2 lentele'!H195</f>
        <v>0</v>
      </c>
      <c r="P195" s="146">
        <f>'3 priedo 2 lentele'!I195</f>
        <v>0</v>
      </c>
      <c r="Q195" s="450"/>
      <c r="R195" s="355"/>
      <c r="S195" s="81">
        <f>'3 priedo 2 lentele'!J195</f>
        <v>0</v>
      </c>
      <c r="T195" s="81">
        <f>'3 priedo 2 lentele'!K195</f>
        <v>0</v>
      </c>
      <c r="U195" s="146">
        <f>'3 priedo 2 lentele'!L195</f>
        <v>0</v>
      </c>
      <c r="V195" s="450"/>
      <c r="W195" s="355"/>
      <c r="X195" s="81">
        <f>'3 priedo 2 lentele'!M195</f>
        <v>0</v>
      </c>
      <c r="Y195" s="81">
        <f>'3 priedo 2 lentele'!N195</f>
        <v>0</v>
      </c>
      <c r="Z195" s="146">
        <f>'3 priedo 2 lentele'!O195</f>
        <v>0</v>
      </c>
      <c r="AA195" s="475"/>
      <c r="AB195" s="355"/>
      <c r="AC195" s="81">
        <f>'3 priedo 2 lentele'!P195</f>
        <v>0</v>
      </c>
      <c r="AD195" s="81">
        <f>'3 priedo 2 lentele'!Q195</f>
        <v>0</v>
      </c>
      <c r="AE195" s="146">
        <f>'3 priedo 2 lentele'!R195</f>
        <v>0</v>
      </c>
      <c r="AF195" s="475"/>
      <c r="AG195" s="355"/>
      <c r="AH195" s="81">
        <f>'3 priedo 2 lentele'!S195</f>
        <v>0</v>
      </c>
      <c r="AI195" s="81">
        <f>'3 priedo 2 lentele'!T195</f>
        <v>0</v>
      </c>
      <c r="AJ195" s="146">
        <f>'3 priedo 2 lentele'!U195</f>
        <v>0</v>
      </c>
      <c r="AK195" s="355"/>
      <c r="AL195" s="355"/>
    </row>
    <row r="196" spans="2:38" ht="144" x14ac:dyDescent="0.25">
      <c r="B196" s="244" t="str">
        <f>'3 priedo 1 lentele'!A196</f>
        <v>2.2.3.1.</v>
      </c>
      <c r="C196" s="252">
        <f>'3 priedo 1 lentele'!B196</f>
        <v>0</v>
      </c>
      <c r="D196" s="244" t="str">
        <f>'3 priedo 1 lentele'!C196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6" s="252">
        <f>'3 priedo 1 lentele'!I196</f>
        <v>0</v>
      </c>
      <c r="F196" s="252">
        <f>'3 priedo 1 lentele'!J196</f>
        <v>0</v>
      </c>
      <c r="G196" s="252">
        <f>'3 priedo 1 lentele'!K196</f>
        <v>0</v>
      </c>
      <c r="H196" s="321"/>
      <c r="I196" s="267">
        <f>'3 priedo 2 lentele'!D196</f>
        <v>0</v>
      </c>
      <c r="J196" s="267">
        <f>'3 priedo 2 lentele'!E196</f>
        <v>0</v>
      </c>
      <c r="K196" s="268">
        <f>'3 priedo 2 lentele'!F196</f>
        <v>0</v>
      </c>
      <c r="L196" s="430"/>
      <c r="M196" s="321"/>
      <c r="N196" s="267">
        <f>'3 priedo 2 lentele'!G196</f>
        <v>0</v>
      </c>
      <c r="O196" s="267">
        <f>'3 priedo 2 lentele'!H196</f>
        <v>0</v>
      </c>
      <c r="P196" s="268">
        <f>'3 priedo 2 lentele'!I196</f>
        <v>0</v>
      </c>
      <c r="Q196" s="448"/>
      <c r="R196" s="321"/>
      <c r="S196" s="267">
        <f>'3 priedo 2 lentele'!J196</f>
        <v>0</v>
      </c>
      <c r="T196" s="267">
        <f>'3 priedo 2 lentele'!K196</f>
        <v>0</v>
      </c>
      <c r="U196" s="268">
        <f>'3 priedo 2 lentele'!L196</f>
        <v>0</v>
      </c>
      <c r="V196" s="448"/>
      <c r="W196" s="321"/>
      <c r="X196" s="267">
        <f>'3 priedo 2 lentele'!M196</f>
        <v>0</v>
      </c>
      <c r="Y196" s="267">
        <f>'3 priedo 2 lentele'!N196</f>
        <v>0</v>
      </c>
      <c r="Z196" s="268">
        <f>'3 priedo 2 lentele'!O196</f>
        <v>0</v>
      </c>
      <c r="AA196" s="473"/>
      <c r="AB196" s="321"/>
      <c r="AC196" s="267">
        <f>'3 priedo 2 lentele'!P196</f>
        <v>0</v>
      </c>
      <c r="AD196" s="267">
        <f>'3 priedo 2 lentele'!Q196</f>
        <v>0</v>
      </c>
      <c r="AE196" s="268">
        <f>'3 priedo 2 lentele'!R196</f>
        <v>0</v>
      </c>
      <c r="AF196" s="473"/>
      <c r="AG196" s="321"/>
      <c r="AH196" s="267">
        <f>'3 priedo 2 lentele'!S196</f>
        <v>0</v>
      </c>
      <c r="AI196" s="267">
        <f>'3 priedo 2 lentele'!T196</f>
        <v>0</v>
      </c>
      <c r="AJ196" s="268">
        <f>'3 priedo 2 lentele'!U196</f>
        <v>0</v>
      </c>
      <c r="AK196" s="321"/>
      <c r="AL196" s="321"/>
    </row>
    <row r="197" spans="2:38" ht="252" x14ac:dyDescent="0.25">
      <c r="B197" s="55" t="str">
        <f>'3 priedo 1 lentele'!A197</f>
        <v>2.2.3.1.1</v>
      </c>
      <c r="C197" s="160" t="str">
        <f>'3 priedo 1 lentele'!B197</f>
        <v>R029920-490000-0001</v>
      </c>
      <c r="D197" s="19" t="str">
        <f>'3 priedo 1 lentele'!C197</f>
        <v>Paslaugų ir asmenų aptarnavimo kokybės gerinimas Kauno miesto savivaldybėje</v>
      </c>
      <c r="E197" s="11">
        <f>'3 priedo 1 lentele'!I197</f>
        <v>0</v>
      </c>
      <c r="F197" s="11">
        <f>'3 priedo 1 lentele'!J197</f>
        <v>0</v>
      </c>
      <c r="G197" s="11">
        <f>'3 priedo 1 lentele'!K197</f>
        <v>0</v>
      </c>
      <c r="H197" s="316"/>
      <c r="I197" s="147" t="str">
        <f>'3 priedo 2 lentele'!D197</f>
        <v>P.S.415</v>
      </c>
      <c r="J197" s="147" t="str">
        <f>'3 priedo 2 lentele'!E197</f>
        <v>Viešojo valdymo institucijos, pagal veiksmų programą ESF lėšomis įgyvendinusios paslaugų ir (ar) aptarnavimo kokybei gerinti skirtas priemones</v>
      </c>
      <c r="K197" s="48">
        <f>'3 priedo 2 lentele'!F197</f>
        <v>2</v>
      </c>
      <c r="L197" s="434">
        <v>2</v>
      </c>
      <c r="M197" s="316"/>
      <c r="N197" s="147" t="str">
        <f>'3 priedo 2 lentele'!G197</f>
        <v>P.S.416</v>
      </c>
      <c r="O197" s="147"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30</v>
      </c>
      <c r="Q197" s="435">
        <v>30</v>
      </c>
      <c r="R197" s="316"/>
      <c r="S197" s="147">
        <f>'3 priedo 2 lentele'!J197</f>
        <v>0</v>
      </c>
      <c r="T197" s="147">
        <f>'3 priedo 2 lentele'!K197</f>
        <v>0</v>
      </c>
      <c r="U197" s="48">
        <f>'3 priedo 2 lentele'!L197</f>
        <v>0</v>
      </c>
      <c r="V197" s="447"/>
      <c r="W197" s="316"/>
      <c r="X197" s="147">
        <f>'3 priedo 2 lentele'!M197</f>
        <v>0</v>
      </c>
      <c r="Y197" s="147">
        <f>'3 priedo 2 lentele'!N197</f>
        <v>0</v>
      </c>
      <c r="Z197" s="48">
        <f>'3 priedo 2 lentele'!O197</f>
        <v>0</v>
      </c>
      <c r="AA197" s="458"/>
      <c r="AB197" s="316"/>
      <c r="AC197" s="147">
        <f>'3 priedo 2 lentele'!P197</f>
        <v>0</v>
      </c>
      <c r="AD197" s="147">
        <f>'3 priedo 2 lentele'!Q197</f>
        <v>0</v>
      </c>
      <c r="AE197" s="48">
        <f>'3 priedo 2 lentele'!R197</f>
        <v>0</v>
      </c>
      <c r="AF197" s="458"/>
      <c r="AG197" s="316"/>
      <c r="AH197" s="147">
        <f>'3 priedo 2 lentele'!S197</f>
        <v>0</v>
      </c>
      <c r="AI197" s="147">
        <f>'3 priedo 2 lentele'!T197</f>
        <v>0</v>
      </c>
      <c r="AJ197" s="48">
        <f>'3 priedo 2 lentele'!U197</f>
        <v>0</v>
      </c>
      <c r="AK197" s="316"/>
      <c r="AL197" s="316"/>
    </row>
    <row r="198" spans="2:38" ht="252" x14ac:dyDescent="0.25">
      <c r="B198" s="55" t="str">
        <f>'3 priedo 1 lentele'!A198</f>
        <v>2.2.3.1.2</v>
      </c>
      <c r="C198" s="160" t="str">
        <f>'3 priedo 1 lentele'!B198</f>
        <v>R029920-490000-0002</v>
      </c>
      <c r="D198" s="19" t="str">
        <f>'3 priedo 1 lentele'!C198</f>
        <v>Paslaugų ir asmenų aptarnavimo kokybės gerinimas Kėdainių rajono savivaldybėje</v>
      </c>
      <c r="E198" s="11">
        <f>'3 priedo 1 lentele'!I198</f>
        <v>0</v>
      </c>
      <c r="F198" s="11">
        <f>'3 priedo 1 lentele'!J198</f>
        <v>0</v>
      </c>
      <c r="G198" s="11">
        <f>'3 priedo 1 lentele'!K198</f>
        <v>0</v>
      </c>
      <c r="H198" s="316"/>
      <c r="I198" s="147" t="str">
        <f>'3 priedo 2 lentele'!D198</f>
        <v>P.S.415</v>
      </c>
      <c r="J198" s="147" t="str">
        <f>'3 priedo 2 lentele'!E198</f>
        <v>Viešojo valdymo institucijos, pagal programą  ESF lėšomis įgyvendinusios paslaugų ir (ar) aptarnavimo kokybei gerinti skirtas priemones, Skaičius</v>
      </c>
      <c r="K198" s="48">
        <f>'3 priedo 2 lentele'!F198</f>
        <v>2</v>
      </c>
      <c r="L198" s="434">
        <v>2</v>
      </c>
      <c r="M198" s="316"/>
      <c r="N198" s="147" t="str">
        <f>'3 priedo 2 lentele'!G198</f>
        <v>P.S.416</v>
      </c>
      <c r="O198" s="147"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70</v>
      </c>
      <c r="Q198" s="435">
        <v>70</v>
      </c>
      <c r="R198" s="316"/>
      <c r="S198" s="147" t="str">
        <f>'3 priedo 2 lentele'!J198</f>
        <v>P.N.910</v>
      </c>
      <c r="T198" s="147" t="str">
        <f>'3 priedo 2 lentele'!K198</f>
        <v>Parengtos piliečių chartijos</v>
      </c>
      <c r="U198" s="48">
        <f>'3 priedo 2 lentele'!L198</f>
        <v>1</v>
      </c>
      <c r="V198" s="447">
        <v>1</v>
      </c>
      <c r="W198" s="316"/>
      <c r="X198" s="147">
        <f>'3 priedo 2 lentele'!M198</f>
        <v>0</v>
      </c>
      <c r="Y198" s="147">
        <f>'3 priedo 2 lentele'!N198</f>
        <v>0</v>
      </c>
      <c r="Z198" s="48">
        <f>'3 priedo 2 lentele'!O198</f>
        <v>0</v>
      </c>
      <c r="AA198" s="458"/>
      <c r="AB198" s="316"/>
      <c r="AC198" s="147">
        <f>'3 priedo 2 lentele'!P198</f>
        <v>0</v>
      </c>
      <c r="AD198" s="147">
        <f>'3 priedo 2 lentele'!Q198</f>
        <v>0</v>
      </c>
      <c r="AE198" s="48">
        <f>'3 priedo 2 lentele'!R198</f>
        <v>0</v>
      </c>
      <c r="AF198" s="458"/>
      <c r="AG198" s="316"/>
      <c r="AH198" s="147">
        <f>'3 priedo 2 lentele'!S198</f>
        <v>0</v>
      </c>
      <c r="AI198" s="147">
        <f>'3 priedo 2 lentele'!T198</f>
        <v>0</v>
      </c>
      <c r="AJ198" s="48">
        <f>'3 priedo 2 lentele'!U198</f>
        <v>0</v>
      </c>
      <c r="AK198" s="316"/>
      <c r="AL198" s="316"/>
    </row>
    <row r="199" spans="2:38" ht="252" x14ac:dyDescent="0.25">
      <c r="B199" s="55" t="str">
        <f>'3 priedo 1 lentele'!A199</f>
        <v>2.2.3.1.3</v>
      </c>
      <c r="C199" s="160" t="str">
        <f>'3 priedo 1 lentele'!B199</f>
        <v>R029920-490000-0003</v>
      </c>
      <c r="D199" s="19" t="str">
        <f>'3 priedo 1 lentele'!C199</f>
        <v>Paslaugų ir asmenų aptarnavimo kokybės gerinimas Jonavos rajono savivaldybės viešojoje bibliotekoje ir Jonavos rajono savivaldybės administracijoje</v>
      </c>
      <c r="E199" s="11">
        <f>'3 priedo 1 lentele'!I199</f>
        <v>0</v>
      </c>
      <c r="F199" s="11">
        <f>'3 priedo 1 lentele'!J199</f>
        <v>0</v>
      </c>
      <c r="G199" s="11">
        <f>'3 priedo 1 lentele'!K199</f>
        <v>0</v>
      </c>
      <c r="H199" s="316"/>
      <c r="I199" s="147" t="str">
        <f>'3 priedo 2 lentele'!D199</f>
        <v>P.S.415</v>
      </c>
      <c r="J199" s="147" t="str">
        <f>'3 priedo 2 lentele'!E199</f>
        <v>Viešojo valdymo institucijos, pagal programą  ESF lėšomis įgyvendinusios paslaugų ir (ar) aptarnavimo kokybei gerinti skirtas priemones, Skaičius</v>
      </c>
      <c r="K199" s="48">
        <f>'3 priedo 2 lentele'!F199</f>
        <v>2</v>
      </c>
      <c r="L199" s="48">
        <v>2</v>
      </c>
      <c r="M199" s="316"/>
      <c r="N199" s="147" t="str">
        <f>'3 priedo 2 lentele'!G199</f>
        <v>P.S.416</v>
      </c>
      <c r="O199" s="147"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60</v>
      </c>
      <c r="Q199" s="48">
        <v>60</v>
      </c>
      <c r="R199" s="316"/>
      <c r="S199" s="147" t="str">
        <f>'3 priedo 2 lentele'!J199</f>
        <v>P.N.910</v>
      </c>
      <c r="T199" s="147" t="str">
        <f>'3 priedo 2 lentele'!K199</f>
        <v>Parengtos piliečių chartijos</v>
      </c>
      <c r="U199" s="48">
        <f>'3 priedo 2 lentele'!L199</f>
        <v>1</v>
      </c>
      <c r="V199" s="447">
        <v>1</v>
      </c>
      <c r="W199" s="316"/>
      <c r="X199" s="147">
        <f>'3 priedo 2 lentele'!M199</f>
        <v>0</v>
      </c>
      <c r="Y199" s="147">
        <f>'3 priedo 2 lentele'!N199</f>
        <v>0</v>
      </c>
      <c r="Z199" s="48">
        <f>'3 priedo 2 lentele'!O199</f>
        <v>0</v>
      </c>
      <c r="AA199" s="458"/>
      <c r="AB199" s="316"/>
      <c r="AC199" s="147">
        <f>'3 priedo 2 lentele'!P199</f>
        <v>0</v>
      </c>
      <c r="AD199" s="147">
        <f>'3 priedo 2 lentele'!Q199</f>
        <v>0</v>
      </c>
      <c r="AE199" s="48">
        <f>'3 priedo 2 lentele'!R199</f>
        <v>0</v>
      </c>
      <c r="AF199" s="458"/>
      <c r="AG199" s="316"/>
      <c r="AH199" s="147">
        <f>'3 priedo 2 lentele'!S199</f>
        <v>0</v>
      </c>
      <c r="AI199" s="147">
        <f>'3 priedo 2 lentele'!T199</f>
        <v>0</v>
      </c>
      <c r="AJ199" s="48">
        <f>'3 priedo 2 lentele'!U199</f>
        <v>0</v>
      </c>
      <c r="AK199" s="316"/>
      <c r="AL199" s="316"/>
    </row>
    <row r="200" spans="2:38" ht="252" x14ac:dyDescent="0.25">
      <c r="B200" s="55" t="str">
        <f>'3 priedo 1 lentele'!A200</f>
        <v>2.2.3.1.4</v>
      </c>
      <c r="C200" s="160" t="str">
        <f>'3 priedo 1 lentele'!B200</f>
        <v>R029920-490000-0005</v>
      </c>
      <c r="D200" s="19" t="str">
        <f>'3 priedo 1 lentele'!C200</f>
        <v>Paslaugų ir asmenų aptarnavimo kokybės gerinimas Kaišiadorių rajono savivaldybėje</v>
      </c>
      <c r="E200" s="11">
        <f>'3 priedo 1 lentele'!I200</f>
        <v>0</v>
      </c>
      <c r="F200" s="11">
        <f>'3 priedo 1 lentele'!J200</f>
        <v>0</v>
      </c>
      <c r="G200" s="11">
        <f>'3 priedo 1 lentele'!K200</f>
        <v>0</v>
      </c>
      <c r="H200" s="316"/>
      <c r="I200" s="147" t="str">
        <f>'3 priedo 2 lentele'!D200</f>
        <v>P.S.415</v>
      </c>
      <c r="J200" s="147" t="str">
        <f>'3 priedo 2 lentele'!E200</f>
        <v>Viešojo valdymo institucijos, pagal programą  ESF lėšomis įgyvendinusios paslaugų ir (ar) aptarnavimo kokybei gerinti skirtas priemones, Skaičius</v>
      </c>
      <c r="K200" s="48">
        <f>'3 priedo 2 lentele'!F200</f>
        <v>19</v>
      </c>
      <c r="L200" s="434">
        <v>19</v>
      </c>
      <c r="M200" s="316"/>
      <c r="N200" s="147" t="str">
        <f>'3 priedo 2 lentele'!G200</f>
        <v>P.S.416</v>
      </c>
      <c r="O200" s="147" t="str">
        <f>'3 priedo 2 lentele'!H200</f>
        <v>Viešojo valdymo institucijų darbuotojai, kurie dalyvavo pagal programą ESF lėšomis vykdytose veiklose, skirtose stiprinti teikiamų paslaugų ir (ar) aptarnavimo kokybės gerinimui reikalingas kompetencijas (vnt.)</v>
      </c>
      <c r="P200" s="48">
        <f>'3 priedo 2 lentele'!I200</f>
        <v>23</v>
      </c>
      <c r="Q200" s="459">
        <v>23</v>
      </c>
      <c r="R200" s="316"/>
      <c r="S200" s="147" t="str">
        <f>'3 priedo 2 lentele'!J200</f>
        <v>P.N.910</v>
      </c>
      <c r="T200" s="147" t="str">
        <f>'3 priedo 2 lentele'!K200</f>
        <v>Parengtos piliečių chartijos</v>
      </c>
      <c r="U200" s="48">
        <f>'3 priedo 2 lentele'!L200</f>
        <v>1</v>
      </c>
      <c r="V200" s="447">
        <v>1</v>
      </c>
      <c r="W200" s="316"/>
      <c r="X200" s="147">
        <f>'3 priedo 2 lentele'!M200</f>
        <v>0</v>
      </c>
      <c r="Y200" s="147">
        <f>'3 priedo 2 lentele'!N200</f>
        <v>0</v>
      </c>
      <c r="Z200" s="48">
        <f>'3 priedo 2 lentele'!O200</f>
        <v>0</v>
      </c>
      <c r="AA200" s="458"/>
      <c r="AB200" s="316"/>
      <c r="AC200" s="147">
        <f>'3 priedo 2 lentele'!P200</f>
        <v>0</v>
      </c>
      <c r="AD200" s="147">
        <f>'3 priedo 2 lentele'!Q200</f>
        <v>0</v>
      </c>
      <c r="AE200" s="48">
        <f>'3 priedo 2 lentele'!R200</f>
        <v>0</v>
      </c>
      <c r="AF200" s="458"/>
      <c r="AG200" s="316"/>
      <c r="AH200" s="147">
        <f>'3 priedo 2 lentele'!S200</f>
        <v>0</v>
      </c>
      <c r="AI200" s="147">
        <f>'3 priedo 2 lentele'!T200</f>
        <v>0</v>
      </c>
      <c r="AJ200" s="48">
        <f>'3 priedo 2 lentele'!U200</f>
        <v>0</v>
      </c>
      <c r="AK200" s="316"/>
      <c r="AL200" s="316"/>
    </row>
    <row r="201" spans="2:38" ht="48" x14ac:dyDescent="0.25">
      <c r="B201" s="244" t="str">
        <f>'3 priedo 1 lentele'!A201</f>
        <v>2.2.3.2.</v>
      </c>
      <c r="C201" s="252">
        <f>'3 priedo 1 lentele'!B201</f>
        <v>0</v>
      </c>
      <c r="D201" s="244" t="str">
        <f>'3 priedo 1 lentele'!C201</f>
        <v>Priemonė: Gyventojų švietimo programos mokymasis visą gyvenimą  įgyvendinimas</v>
      </c>
      <c r="E201" s="252">
        <f>'3 priedo 1 lentele'!I201</f>
        <v>0</v>
      </c>
      <c r="F201" s="252">
        <f>'3 priedo 1 lentele'!J201</f>
        <v>0</v>
      </c>
      <c r="G201" s="252">
        <f>'3 priedo 1 lentele'!K201</f>
        <v>0</v>
      </c>
      <c r="H201" s="321"/>
      <c r="I201" s="267">
        <f>'3 priedo 2 lentele'!D201</f>
        <v>0</v>
      </c>
      <c r="J201" s="267">
        <f>'3 priedo 2 lentele'!E201</f>
        <v>0</v>
      </c>
      <c r="K201" s="268">
        <f>'3 priedo 2 lentele'!F201</f>
        <v>0</v>
      </c>
      <c r="L201" s="430"/>
      <c r="M201" s="321"/>
      <c r="N201" s="267">
        <f>'3 priedo 2 lentele'!G201</f>
        <v>0</v>
      </c>
      <c r="O201" s="267">
        <f>'3 priedo 2 lentele'!H201</f>
        <v>0</v>
      </c>
      <c r="P201" s="268">
        <f>'3 priedo 2 lentele'!I201</f>
        <v>0</v>
      </c>
      <c r="Q201" s="448"/>
      <c r="R201" s="321"/>
      <c r="S201" s="267">
        <f>'3 priedo 2 lentele'!J201</f>
        <v>0</v>
      </c>
      <c r="T201" s="267">
        <f>'3 priedo 2 lentele'!K201</f>
        <v>0</v>
      </c>
      <c r="U201" s="268">
        <f>'3 priedo 2 lentele'!L201</f>
        <v>0</v>
      </c>
      <c r="V201" s="448"/>
      <c r="W201" s="321"/>
      <c r="X201" s="267">
        <f>'3 priedo 2 lentele'!M201</f>
        <v>0</v>
      </c>
      <c r="Y201" s="267">
        <f>'3 priedo 2 lentele'!N201</f>
        <v>0</v>
      </c>
      <c r="Z201" s="268">
        <f>'3 priedo 2 lentele'!O201</f>
        <v>0</v>
      </c>
      <c r="AA201" s="473"/>
      <c r="AB201" s="321"/>
      <c r="AC201" s="267">
        <f>'3 priedo 2 lentele'!P201</f>
        <v>0</v>
      </c>
      <c r="AD201" s="267">
        <f>'3 priedo 2 lentele'!Q201</f>
        <v>0</v>
      </c>
      <c r="AE201" s="268">
        <f>'3 priedo 2 lentele'!R201</f>
        <v>0</v>
      </c>
      <c r="AF201" s="473"/>
      <c r="AG201" s="321"/>
      <c r="AH201" s="267">
        <f>'3 priedo 2 lentele'!S201</f>
        <v>0</v>
      </c>
      <c r="AI201" s="267">
        <f>'3 priedo 2 lentele'!T201</f>
        <v>0</v>
      </c>
      <c r="AJ201" s="268">
        <f>'3 priedo 2 lentele'!U201</f>
        <v>0</v>
      </c>
      <c r="AK201" s="321"/>
      <c r="AL201" s="321"/>
    </row>
    <row r="202" spans="2:38" ht="36" x14ac:dyDescent="0.25">
      <c r="B202" s="212" t="str">
        <f>'3 priedo 1 lentele'!A202</f>
        <v>2.2.4</v>
      </c>
      <c r="C202" s="213">
        <f>'3 priedo 1 lentele'!B202</f>
        <v>0</v>
      </c>
      <c r="D202" s="212" t="str">
        <f>'3 priedo 1 lentele'!C202</f>
        <v>Uždavinys: Skatinti neformalaus švietimo iniciatyvas</v>
      </c>
      <c r="E202" s="213">
        <f>'3 priedo 1 lentele'!I202</f>
        <v>0</v>
      </c>
      <c r="F202" s="213">
        <f>'3 priedo 1 lentele'!J202</f>
        <v>0</v>
      </c>
      <c r="G202" s="213">
        <f>'3 priedo 1 lentele'!K202</f>
        <v>0</v>
      </c>
      <c r="H202" s="320"/>
      <c r="I202" s="81">
        <f>'3 priedo 2 lentele'!D202</f>
        <v>0</v>
      </c>
      <c r="J202" s="81">
        <f>'3 priedo 2 lentele'!E202</f>
        <v>0</v>
      </c>
      <c r="K202" s="146">
        <f>'3 priedo 2 lentele'!F202</f>
        <v>0</v>
      </c>
      <c r="L202" s="432"/>
      <c r="M202" s="320"/>
      <c r="N202" s="81">
        <f>'3 priedo 2 lentele'!G202</f>
        <v>0</v>
      </c>
      <c r="O202" s="81">
        <f>'3 priedo 2 lentele'!H202</f>
        <v>0</v>
      </c>
      <c r="P202" s="146">
        <f>'3 priedo 2 lentele'!I202</f>
        <v>0</v>
      </c>
      <c r="Q202" s="450"/>
      <c r="R202" s="320"/>
      <c r="S202" s="81">
        <f>'3 priedo 2 lentele'!J202</f>
        <v>0</v>
      </c>
      <c r="T202" s="81">
        <f>'3 priedo 2 lentele'!K202</f>
        <v>0</v>
      </c>
      <c r="U202" s="146">
        <f>'3 priedo 2 lentele'!L202</f>
        <v>0</v>
      </c>
      <c r="V202" s="450"/>
      <c r="W202" s="320"/>
      <c r="X202" s="81">
        <f>'3 priedo 2 lentele'!M202</f>
        <v>0</v>
      </c>
      <c r="Y202" s="81">
        <f>'3 priedo 2 lentele'!N202</f>
        <v>0</v>
      </c>
      <c r="Z202" s="146">
        <f>'3 priedo 2 lentele'!O202</f>
        <v>0</v>
      </c>
      <c r="AA202" s="475"/>
      <c r="AB202" s="320"/>
      <c r="AC202" s="81">
        <f>'3 priedo 2 lentele'!P202</f>
        <v>0</v>
      </c>
      <c r="AD202" s="81">
        <f>'3 priedo 2 lentele'!Q202</f>
        <v>0</v>
      </c>
      <c r="AE202" s="146">
        <f>'3 priedo 2 lentele'!R202</f>
        <v>0</v>
      </c>
      <c r="AF202" s="475"/>
      <c r="AG202" s="320"/>
      <c r="AH202" s="81">
        <f>'3 priedo 2 lentele'!S202</f>
        <v>0</v>
      </c>
      <c r="AI202" s="81">
        <f>'3 priedo 2 lentele'!T202</f>
        <v>0</v>
      </c>
      <c r="AJ202" s="146">
        <f>'3 priedo 2 lentele'!U202</f>
        <v>0</v>
      </c>
      <c r="AK202" s="320"/>
      <c r="AL202" s="320"/>
    </row>
    <row r="203" spans="2:38" ht="84" x14ac:dyDescent="0.25">
      <c r="B203" s="244" t="str">
        <f>'3 priedo 1 lentele'!A203</f>
        <v>2.2.4.1.</v>
      </c>
      <c r="C203" s="252">
        <f>'3 priedo 1 lentele'!B203</f>
        <v>0</v>
      </c>
      <c r="D203" s="244" t="str">
        <f>'3 priedo 1 lentele'!C203</f>
        <v>Priemonė: Neformaliojo švietimo įstaigų plėtra, apimanti esamų pastatų renovavimą ir naujų statybą, bei jų teikiamų paslaugų kokybės gerinimas.</v>
      </c>
      <c r="E203" s="252">
        <f>'3 priedo 1 lentele'!I203</f>
        <v>0</v>
      </c>
      <c r="F203" s="252">
        <f>'3 priedo 1 lentele'!J203</f>
        <v>0</v>
      </c>
      <c r="G203" s="252">
        <f>'3 priedo 1 lentele'!K203</f>
        <v>0</v>
      </c>
      <c r="H203" s="321"/>
      <c r="I203" s="267">
        <f>'3 priedo 2 lentele'!D203</f>
        <v>0</v>
      </c>
      <c r="J203" s="267">
        <f>'3 priedo 2 lentele'!E203</f>
        <v>0</v>
      </c>
      <c r="K203" s="268">
        <f>'3 priedo 2 lentele'!F203</f>
        <v>0</v>
      </c>
      <c r="L203" s="430"/>
      <c r="M203" s="321"/>
      <c r="N203" s="267">
        <f>'3 priedo 2 lentele'!G203</f>
        <v>0</v>
      </c>
      <c r="O203" s="267">
        <f>'3 priedo 2 lentele'!H203</f>
        <v>0</v>
      </c>
      <c r="P203" s="268">
        <f>'3 priedo 2 lentele'!I203</f>
        <v>0</v>
      </c>
      <c r="Q203" s="448"/>
      <c r="R203" s="321"/>
      <c r="S203" s="267">
        <f>'3 priedo 2 lentele'!J203</f>
        <v>0</v>
      </c>
      <c r="T203" s="267">
        <f>'3 priedo 2 lentele'!K203</f>
        <v>0</v>
      </c>
      <c r="U203" s="268">
        <f>'3 priedo 2 lentele'!L203</f>
        <v>0</v>
      </c>
      <c r="V203" s="448"/>
      <c r="W203" s="321"/>
      <c r="X203" s="267">
        <f>'3 priedo 2 lentele'!M203</f>
        <v>0</v>
      </c>
      <c r="Y203" s="267">
        <f>'3 priedo 2 lentele'!N203</f>
        <v>0</v>
      </c>
      <c r="Z203" s="268">
        <f>'3 priedo 2 lentele'!O203</f>
        <v>0</v>
      </c>
      <c r="AA203" s="473"/>
      <c r="AB203" s="321"/>
      <c r="AC203" s="267">
        <f>'3 priedo 2 lentele'!P203</f>
        <v>0</v>
      </c>
      <c r="AD203" s="267">
        <f>'3 priedo 2 lentele'!Q203</f>
        <v>0</v>
      </c>
      <c r="AE203" s="268">
        <f>'3 priedo 2 lentele'!R203</f>
        <v>0</v>
      </c>
      <c r="AF203" s="473"/>
      <c r="AG203" s="321"/>
      <c r="AH203" s="267">
        <f>'3 priedo 2 lentele'!S203</f>
        <v>0</v>
      </c>
      <c r="AI203" s="267">
        <f>'3 priedo 2 lentele'!T203</f>
        <v>0</v>
      </c>
      <c r="AJ203" s="268">
        <f>'3 priedo 2 lentele'!U203</f>
        <v>0</v>
      </c>
      <c r="AK203" s="321"/>
      <c r="AL203" s="321"/>
    </row>
    <row r="204" spans="2:38" ht="72" x14ac:dyDescent="0.25">
      <c r="B204" s="29" t="str">
        <f>'3 priedo 1 lentele'!A204</f>
        <v>2.2.4.1.1</v>
      </c>
      <c r="C204" s="160" t="str">
        <f>'3 priedo 1 lentele'!B204</f>
        <v>R027725-500000-0001</v>
      </c>
      <c r="D204" s="29" t="str">
        <f>'3 priedo 1 lentele'!C204</f>
        <v>Neformaliojo švietimo infrastruktūros tobulinimas Jonavoje</v>
      </c>
      <c r="E204" s="31">
        <f>'3 priedo 1 lentele'!I204</f>
        <v>0</v>
      </c>
      <c r="F204" s="31">
        <f>'3 priedo 1 lentele'!J204</f>
        <v>0</v>
      </c>
      <c r="G204" s="31">
        <f>'3 priedo 1 lentele'!K204</f>
        <v>0</v>
      </c>
      <c r="H204" s="340" t="s">
        <v>2186</v>
      </c>
      <c r="I204" s="23" t="str">
        <f>'3 priedo 2 lentele'!D204</f>
        <v xml:space="preserve">P.N.723 </v>
      </c>
      <c r="J204" s="23" t="str">
        <f>'3 priedo 2 lentele'!E204</f>
        <v>Pagal veiksmų programą ERPF lėšomis atnaujintos neformaliojo įstaigos (vnt.)</v>
      </c>
      <c r="K204" s="48">
        <f>'3 priedo 2 lentele'!F204</f>
        <v>1</v>
      </c>
      <c r="L204" s="434">
        <v>1</v>
      </c>
      <c r="M204" s="340"/>
      <c r="N204" s="23" t="str">
        <f>'3 priedo 2 lentele'!G204</f>
        <v>P.B.235</v>
      </c>
      <c r="O204" s="23" t="str">
        <f>'3 priedo 2 lentele'!H204</f>
        <v>Investicijas gavusios vaikų priežiūros arba švietimo infrastruktūros pajėgumas</v>
      </c>
      <c r="P204" s="48">
        <f>'3 priedo 2 lentele'!I204</f>
        <v>756</v>
      </c>
      <c r="Q204" s="447">
        <v>756</v>
      </c>
      <c r="R204" s="340"/>
      <c r="S204" s="23">
        <f>'3 priedo 2 lentele'!J204</f>
        <v>0</v>
      </c>
      <c r="T204" s="23">
        <f>'3 priedo 2 lentele'!K204</f>
        <v>0</v>
      </c>
      <c r="U204" s="48">
        <f>'3 priedo 2 lentele'!L204</f>
        <v>0</v>
      </c>
      <c r="V204" s="435"/>
      <c r="W204" s="340"/>
      <c r="X204" s="23">
        <f>'3 priedo 2 lentele'!M204</f>
        <v>0</v>
      </c>
      <c r="Y204" s="23">
        <f>'3 priedo 2 lentele'!N204</f>
        <v>0</v>
      </c>
      <c r="Z204" s="48">
        <f>'3 priedo 2 lentele'!O204</f>
        <v>0</v>
      </c>
      <c r="AA204" s="458"/>
      <c r="AB204" s="340"/>
      <c r="AC204" s="23">
        <f>'3 priedo 2 lentele'!P204</f>
        <v>0</v>
      </c>
      <c r="AD204" s="23">
        <f>'3 priedo 2 lentele'!Q204</f>
        <v>0</v>
      </c>
      <c r="AE204" s="48">
        <f>'3 priedo 2 lentele'!R204</f>
        <v>0</v>
      </c>
      <c r="AF204" s="458"/>
      <c r="AG204" s="340"/>
      <c r="AH204" s="23">
        <f>'3 priedo 2 lentele'!S204</f>
        <v>0</v>
      </c>
      <c r="AI204" s="23">
        <f>'3 priedo 2 lentele'!T204</f>
        <v>0</v>
      </c>
      <c r="AJ204" s="48">
        <f>'3 priedo 2 lentele'!U204</f>
        <v>0</v>
      </c>
      <c r="AK204" s="340"/>
      <c r="AL204" s="340"/>
    </row>
    <row r="205" spans="2:38" ht="72" x14ac:dyDescent="0.25">
      <c r="B205" s="29" t="str">
        <f>'3 priedo 1 lentele'!A205</f>
        <v>2.2.4.1.2</v>
      </c>
      <c r="C205" s="160" t="str">
        <f>'3 priedo 1 lentele'!B205</f>
        <v>R027725-240000-0002</v>
      </c>
      <c r="D205" s="19" t="str">
        <f>'3 priedo 1 lentele'!C205</f>
        <v>Neformaliojo ugdymosi galimybių didinimas modernizuojant Raseinių kūno kultūros ir sporto centrą</v>
      </c>
      <c r="E205" s="16">
        <f>'3 priedo 1 lentele'!I205</f>
        <v>0</v>
      </c>
      <c r="F205" s="16">
        <f>'3 priedo 1 lentele'!J205</f>
        <v>0</v>
      </c>
      <c r="G205" s="16">
        <f>'3 priedo 1 lentele'!K205</f>
        <v>0</v>
      </c>
      <c r="H205" s="393" t="s">
        <v>2181</v>
      </c>
      <c r="I205" s="25" t="str">
        <f>'3 priedo 2 lentele'!D205</f>
        <v xml:space="preserve">P.N.723 </v>
      </c>
      <c r="J205" s="147" t="str">
        <f>'3 priedo 2 lentele'!E205</f>
        <v>Pagal veiksmų programą ERPF lėšomis atnaujintos neformaliojo įstaigos (vnt.)</v>
      </c>
      <c r="K205" s="24">
        <f>'3 priedo 2 lentele'!F205</f>
        <v>1</v>
      </c>
      <c r="L205" s="433">
        <v>1</v>
      </c>
      <c r="M205" s="393"/>
      <c r="N205" s="25" t="str">
        <f>'3 priedo 2 lentele'!G205</f>
        <v>P.B.235</v>
      </c>
      <c r="O205" s="147" t="str">
        <f>'3 priedo 2 lentele'!H205</f>
        <v>Investicijas gavusios vaikų priežiūros arba švietimo infrastruktūros pajėgumas</v>
      </c>
      <c r="P205" s="24">
        <f>'3 priedo 2 lentele'!I205</f>
        <v>480</v>
      </c>
      <c r="Q205" s="435">
        <v>480</v>
      </c>
      <c r="R205" s="393"/>
      <c r="S205" s="25">
        <f>'3 priedo 2 lentele'!J205</f>
        <v>0</v>
      </c>
      <c r="T205" s="147">
        <f>'3 priedo 2 lentele'!K205</f>
        <v>0</v>
      </c>
      <c r="U205" s="24">
        <f>'3 priedo 2 lentele'!L205</f>
        <v>0</v>
      </c>
      <c r="V205" s="435"/>
      <c r="W205" s="393"/>
      <c r="X205" s="25">
        <f>'3 priedo 2 lentele'!M205</f>
        <v>0</v>
      </c>
      <c r="Y205" s="147">
        <f>'3 priedo 2 lentele'!N205</f>
        <v>0</v>
      </c>
      <c r="Z205" s="24">
        <f>'3 priedo 2 lentele'!O205</f>
        <v>0</v>
      </c>
      <c r="AA205" s="458"/>
      <c r="AB205" s="393"/>
      <c r="AC205" s="25">
        <f>'3 priedo 2 lentele'!P205</f>
        <v>0</v>
      </c>
      <c r="AD205" s="147">
        <f>'3 priedo 2 lentele'!Q205</f>
        <v>0</v>
      </c>
      <c r="AE205" s="24">
        <f>'3 priedo 2 lentele'!R205</f>
        <v>0</v>
      </c>
      <c r="AF205" s="458"/>
      <c r="AG205" s="393"/>
      <c r="AH205" s="25">
        <f>'3 priedo 2 lentele'!S205</f>
        <v>0</v>
      </c>
      <c r="AI205" s="147">
        <f>'3 priedo 2 lentele'!T205</f>
        <v>0</v>
      </c>
      <c r="AJ205" s="24">
        <f>'3 priedo 2 lentele'!U205</f>
        <v>0</v>
      </c>
      <c r="AK205" s="393"/>
      <c r="AL205" s="393"/>
    </row>
    <row r="206" spans="2:38" ht="168" x14ac:dyDescent="0.25">
      <c r="B206" s="29" t="str">
        <f>'3 priedo 1 lentele'!A206</f>
        <v>2.2.4.1.3</v>
      </c>
      <c r="C206" s="160" t="str">
        <f>'3 priedo 1 lentele'!B206</f>
        <v>R027725-240000-1000</v>
      </c>
      <c r="D206" s="19" t="str">
        <f>'3 priedo 1 lentele'!C206</f>
        <v xml:space="preserve">Kauno Algio Žikevičiaus saugaus vaiko mokyklos infrastruktūros tobulinimas </v>
      </c>
      <c r="E206" s="16">
        <f>'3 priedo 1 lentele'!I206</f>
        <v>0</v>
      </c>
      <c r="F206" s="16">
        <f>'3 priedo 1 lentele'!J206</f>
        <v>0</v>
      </c>
      <c r="G206" s="16">
        <f>'3 priedo 1 lentele'!K206</f>
        <v>0</v>
      </c>
      <c r="H206" s="393" t="s">
        <v>2189</v>
      </c>
      <c r="I206" s="25" t="str">
        <f>'3 priedo 2 lentele'!D206</f>
        <v>P.B.235</v>
      </c>
      <c r="J206" s="147" t="str">
        <f>'3 priedo 2 lentele'!E206</f>
        <v>Investicijas gavusios vaikų priežiūros arba švietimo infrastruktūros pajėgumas</v>
      </c>
      <c r="K206" s="24">
        <f>'3 priedo 2 lentele'!F206</f>
        <v>1400</v>
      </c>
      <c r="L206" s="24">
        <v>1400</v>
      </c>
      <c r="M206" s="393"/>
      <c r="N206" s="25" t="str">
        <f>'3 priedo 2 lentele'!G206</f>
        <v xml:space="preserve">P.S.379 </v>
      </c>
      <c r="O206" s="147" t="str">
        <f>'3 priedo 2 lentele'!H206</f>
        <v>Švietimo ir kitų švietimo teikėjų įstaigos, kuriose pagal veiksmų programą ERPF lėšomis sukurta ar atnaujinta ne mažiau nei viena edukacinė erdvė</v>
      </c>
      <c r="P206" s="24">
        <f>'3 priedo 2 lentele'!I206</f>
        <v>0</v>
      </c>
      <c r="Q206" s="435">
        <v>0</v>
      </c>
      <c r="R206" s="393"/>
      <c r="S206" s="25" t="str">
        <f>'3 priedo 2 lentele'!J206</f>
        <v xml:space="preserve">P.N.723 </v>
      </c>
      <c r="T206" s="147" t="str">
        <f>'3 priedo 2 lentele'!K206</f>
        <v>Pagal veiksmų programą ERPF lėšomis atnaujintos neformaliojo įstaigos</v>
      </c>
      <c r="U206" s="24">
        <f>'3 priedo 2 lentele'!L206</f>
        <v>1</v>
      </c>
      <c r="V206" s="435">
        <v>1</v>
      </c>
      <c r="W206" s="393"/>
      <c r="X206" s="25">
        <f>'3 priedo 2 lentele'!M206</f>
        <v>0</v>
      </c>
      <c r="Y206" s="147">
        <f>'3 priedo 2 lentele'!N206</f>
        <v>0</v>
      </c>
      <c r="Z206" s="24">
        <f>'3 priedo 2 lentele'!O206</f>
        <v>0</v>
      </c>
      <c r="AA206" s="458"/>
      <c r="AB206" s="393"/>
      <c r="AC206" s="25">
        <f>'3 priedo 2 lentele'!P206</f>
        <v>0</v>
      </c>
      <c r="AD206" s="147">
        <f>'3 priedo 2 lentele'!Q206</f>
        <v>0</v>
      </c>
      <c r="AE206" s="24">
        <f>'3 priedo 2 lentele'!R206</f>
        <v>0</v>
      </c>
      <c r="AF206" s="458"/>
      <c r="AG206" s="393"/>
      <c r="AH206" s="25">
        <f>'3 priedo 2 lentele'!S206</f>
        <v>0</v>
      </c>
      <c r="AI206" s="147">
        <f>'3 priedo 2 lentele'!T206</f>
        <v>0</v>
      </c>
      <c r="AJ206" s="24">
        <f>'3 priedo 2 lentele'!U206</f>
        <v>0</v>
      </c>
      <c r="AK206" s="393"/>
      <c r="AL206" s="393"/>
    </row>
    <row r="207" spans="2:38" ht="156" x14ac:dyDescent="0.25">
      <c r="B207" s="29" t="str">
        <f>'3 priedo 1 lentele'!A207</f>
        <v>2.2.4.1.4</v>
      </c>
      <c r="C207" s="160" t="str">
        <f>'3 priedo 1 lentele'!B207</f>
        <v>R027725-240000-0004</v>
      </c>
      <c r="D207" s="23" t="str">
        <f>'3 priedo 1 lentele'!C207</f>
        <v xml:space="preserve">Žaliakalnio švietimo įstaigų modernizavimas, plėtojant vaikų ir jaunimo neformalaus ugdymo galimybes </v>
      </c>
      <c r="E207" s="11" t="str">
        <f>'3 priedo 1 lentele'!I207</f>
        <v xml:space="preserve">ITI </v>
      </c>
      <c r="F207" s="11">
        <f>'3 priedo 1 lentele'!J207</f>
        <v>0</v>
      </c>
      <c r="G207" s="11">
        <f>'3 priedo 1 lentele'!K207</f>
        <v>0</v>
      </c>
      <c r="H207" s="316" t="s">
        <v>2182</v>
      </c>
      <c r="I207" s="25" t="str">
        <f>'3 priedo 2 lentele'!D207</f>
        <v xml:space="preserve">P.S.379 </v>
      </c>
      <c r="J207" s="147"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7" t="str">
        <f>'3 priedo 2 lentele'!H207</f>
        <v>Pagal veiksmų programą ERPF lėšomis atnaujintos neformaliojo įstaigos</v>
      </c>
      <c r="P207" s="24">
        <f>'3 priedo 2 lentele'!I207</f>
        <v>1</v>
      </c>
      <c r="Q207" s="435">
        <v>1</v>
      </c>
      <c r="R207" s="435">
        <v>1</v>
      </c>
      <c r="S207" s="25" t="str">
        <f>'3 priedo 2 lentele'!J207</f>
        <v>P.B.235</v>
      </c>
      <c r="T207" s="147" t="str">
        <f>'3 priedo 2 lentele'!K207</f>
        <v>Investicijas gavusios vaikų priežiūros arba švietimo infrastruktūros pajėgumas</v>
      </c>
      <c r="U207" s="24">
        <f>'3 priedo 2 lentele'!L207</f>
        <v>732</v>
      </c>
      <c r="V207" s="435">
        <v>732</v>
      </c>
      <c r="W207" s="435">
        <v>732</v>
      </c>
      <c r="X207" s="25">
        <f>'3 priedo 2 lentele'!M207</f>
        <v>0</v>
      </c>
      <c r="Y207" s="147">
        <f>'3 priedo 2 lentele'!N207</f>
        <v>0</v>
      </c>
      <c r="Z207" s="24">
        <f>'3 priedo 2 lentele'!O207</f>
        <v>0</v>
      </c>
      <c r="AA207" s="458"/>
      <c r="AB207" s="316"/>
      <c r="AC207" s="25">
        <f>'3 priedo 2 lentele'!P207</f>
        <v>0</v>
      </c>
      <c r="AD207" s="147">
        <f>'3 priedo 2 lentele'!Q207</f>
        <v>0</v>
      </c>
      <c r="AE207" s="24">
        <f>'3 priedo 2 lentele'!R207</f>
        <v>0</v>
      </c>
      <c r="AF207" s="458"/>
      <c r="AG207" s="316"/>
      <c r="AH207" s="25">
        <f>'3 priedo 2 lentele'!S207</f>
        <v>0</v>
      </c>
      <c r="AI207" s="147">
        <f>'3 priedo 2 lentele'!T207</f>
        <v>0</v>
      </c>
      <c r="AJ207" s="24">
        <f>'3 priedo 2 lentele'!U207</f>
        <v>0</v>
      </c>
      <c r="AK207" s="316"/>
      <c r="AL207" s="316"/>
    </row>
    <row r="208" spans="2:38" ht="156" x14ac:dyDescent="0.25">
      <c r="B208" s="29" t="str">
        <f>'3 priedo 1 lentele'!A208</f>
        <v>2.2.4.1.5</v>
      </c>
      <c r="C208" s="160" t="str">
        <f>'3 priedo 1 lentele'!B208</f>
        <v>R027725-240000-0005</v>
      </c>
      <c r="D208" s="23" t="str">
        <f>'3 priedo 1 lentele'!C208</f>
        <v xml:space="preserve">Susietos teritorijos (centro) įstaigų modernizavimas, plėtojant vaikų ir jaunimo neformalaus ugdymo galimybes </v>
      </c>
      <c r="E208" s="11" t="str">
        <f>'3 priedo 1 lentele'!I208</f>
        <v xml:space="preserve">ITI </v>
      </c>
      <c r="F208" s="11">
        <f>'3 priedo 1 lentele'!J208</f>
        <v>0</v>
      </c>
      <c r="G208" s="11">
        <f>'3 priedo 1 lentele'!K208</f>
        <v>0</v>
      </c>
      <c r="H208" s="316" t="s">
        <v>2183</v>
      </c>
      <c r="I208" s="25" t="str">
        <f>'3 priedo 2 lentele'!D208</f>
        <v xml:space="preserve">P.S.379 </v>
      </c>
      <c r="J208" s="147" t="str">
        <f>'3 priedo 2 lentele'!E208</f>
        <v>Švietimo ir kitų švietimo teikėjų įstaigos, kuriose pagal veiksmų programą ERPF lėšomis sukurta ar atnaujinta ne mažiau nei viena edukacinė erdvė</v>
      </c>
      <c r="K208" s="24">
        <f>'3 priedo 2 lentele'!F208</f>
        <v>0</v>
      </c>
      <c r="L208" s="48">
        <v>0</v>
      </c>
      <c r="M208" s="48">
        <v>0</v>
      </c>
      <c r="N208" s="25" t="str">
        <f>'3 priedo 2 lentele'!G208</f>
        <v xml:space="preserve">P.N.723 </v>
      </c>
      <c r="O208" s="147" t="str">
        <f>'3 priedo 2 lentele'!H208</f>
        <v>Pagal veiksmų programą ERPF lėšomis atnaujintos neformaliojo įstaigos</v>
      </c>
      <c r="P208" s="24">
        <f>'3 priedo 2 lentele'!I208</f>
        <v>1</v>
      </c>
      <c r="Q208" s="435">
        <v>1</v>
      </c>
      <c r="R208" s="435">
        <v>1</v>
      </c>
      <c r="S208" s="25" t="str">
        <f>'3 priedo 2 lentele'!J208</f>
        <v>P.B.235</v>
      </c>
      <c r="T208" s="147" t="str">
        <f>'3 priedo 2 lentele'!K208</f>
        <v>Investicijas gavusios vaikų priežiūros arba švietimo infrastruktūros pajėgumas</v>
      </c>
      <c r="U208" s="24">
        <f>'3 priedo 2 lentele'!L208</f>
        <v>891</v>
      </c>
      <c r="V208" s="435">
        <v>891</v>
      </c>
      <c r="W208" s="435">
        <v>891</v>
      </c>
      <c r="X208" s="25">
        <f>'3 priedo 2 lentele'!M208</f>
        <v>0</v>
      </c>
      <c r="Y208" s="147">
        <f>'3 priedo 2 lentele'!N208</f>
        <v>0</v>
      </c>
      <c r="Z208" s="24">
        <f>'3 priedo 2 lentele'!O208</f>
        <v>0</v>
      </c>
      <c r="AA208" s="458"/>
      <c r="AB208" s="316"/>
      <c r="AC208" s="25">
        <f>'3 priedo 2 lentele'!P208</f>
        <v>0</v>
      </c>
      <c r="AD208" s="147">
        <f>'3 priedo 2 lentele'!Q208</f>
        <v>0</v>
      </c>
      <c r="AE208" s="24">
        <f>'3 priedo 2 lentele'!R208</f>
        <v>0</v>
      </c>
      <c r="AF208" s="458"/>
      <c r="AG208" s="316"/>
      <c r="AH208" s="25">
        <f>'3 priedo 2 lentele'!S208</f>
        <v>0</v>
      </c>
      <c r="AI208" s="147">
        <f>'3 priedo 2 lentele'!T208</f>
        <v>0</v>
      </c>
      <c r="AJ208" s="24">
        <f>'3 priedo 2 lentele'!U208</f>
        <v>0</v>
      </c>
      <c r="AK208" s="316"/>
      <c r="AL208" s="316"/>
    </row>
    <row r="209" spans="2:38" ht="72" x14ac:dyDescent="0.25">
      <c r="B209" s="55" t="str">
        <f>'3 priedo 1 lentele'!A209</f>
        <v>2.2.4.1.6</v>
      </c>
      <c r="C209" s="160" t="str">
        <f>'3 priedo 1 lentele'!B209</f>
        <v>R027725-240000-0007</v>
      </c>
      <c r="D209" s="23" t="str">
        <f>'3 priedo 1 lentele'!C209</f>
        <v>Neformaliojo švietimo infrastruktūros tobulinimas Kaišiadorių rajone</v>
      </c>
      <c r="E209" s="10">
        <f>'3 priedo 1 lentele'!I209</f>
        <v>0</v>
      </c>
      <c r="F209" s="10">
        <f>'3 priedo 1 lentele'!J209</f>
        <v>0</v>
      </c>
      <c r="G209" s="10">
        <f>'3 priedo 1 lentele'!K209</f>
        <v>0</v>
      </c>
      <c r="H209" s="318" t="s">
        <v>2180</v>
      </c>
      <c r="I209" s="25" t="str">
        <f>'3 priedo 2 lentele'!D209</f>
        <v xml:space="preserve">P.N.723 </v>
      </c>
      <c r="J209" s="147" t="str">
        <f>'3 priedo 2 lentele'!E209</f>
        <v>Pagal veiksmų programą ERPF lėšomis atnaujintos neformaliojo įstaigos (vnt.)</v>
      </c>
      <c r="K209" s="24">
        <f>'3 priedo 2 lentele'!F209</f>
        <v>2</v>
      </c>
      <c r="L209" s="433">
        <v>2</v>
      </c>
      <c r="M209" s="318">
        <v>2</v>
      </c>
      <c r="N209" s="25" t="str">
        <f>'3 priedo 2 lentele'!G209</f>
        <v>P.B.235</v>
      </c>
      <c r="O209" s="147" t="str">
        <f>'3 priedo 2 lentele'!H209</f>
        <v>Investicijas gavusios vaikų priežiūros arba švietimo infrastruktūros pajėgumas</v>
      </c>
      <c r="P209" s="24">
        <f>'3 priedo 2 lentele'!I209</f>
        <v>800</v>
      </c>
      <c r="Q209" s="433">
        <v>800</v>
      </c>
      <c r="R209" s="318">
        <v>800</v>
      </c>
      <c r="S209" s="25">
        <f>'3 priedo 2 lentele'!J209</f>
        <v>0</v>
      </c>
      <c r="T209" s="147">
        <f>'3 priedo 2 lentele'!K209</f>
        <v>0</v>
      </c>
      <c r="U209" s="24">
        <f>'3 priedo 2 lentele'!L209</f>
        <v>0</v>
      </c>
      <c r="V209" s="435"/>
      <c r="W209" s="318"/>
      <c r="X209" s="25">
        <f>'3 priedo 2 lentele'!M209</f>
        <v>0</v>
      </c>
      <c r="Y209" s="147">
        <f>'3 priedo 2 lentele'!N209</f>
        <v>0</v>
      </c>
      <c r="Z209" s="24">
        <f>'3 priedo 2 lentele'!O209</f>
        <v>0</v>
      </c>
      <c r="AA209" s="458"/>
      <c r="AB209" s="318"/>
      <c r="AC209" s="25">
        <f>'3 priedo 2 lentele'!P209</f>
        <v>0</v>
      </c>
      <c r="AD209" s="147">
        <f>'3 priedo 2 lentele'!Q209</f>
        <v>0</v>
      </c>
      <c r="AE209" s="24">
        <f>'3 priedo 2 lentele'!R209</f>
        <v>0</v>
      </c>
      <c r="AF209" s="458"/>
      <c r="AG209" s="318"/>
      <c r="AH209" s="25">
        <f>'3 priedo 2 lentele'!S209</f>
        <v>0</v>
      </c>
      <c r="AI209" s="147">
        <f>'3 priedo 2 lentele'!T209</f>
        <v>0</v>
      </c>
      <c r="AJ209" s="24">
        <f>'3 priedo 2 lentele'!U209</f>
        <v>0</v>
      </c>
      <c r="AK209" s="318"/>
      <c r="AL209" s="318"/>
    </row>
    <row r="210" spans="2:38" ht="72" x14ac:dyDescent="0.25">
      <c r="B210" s="55" t="str">
        <f>'3 priedo 1 lentele'!A210</f>
        <v>2.2.4.1.7</v>
      </c>
      <c r="C210" s="160" t="str">
        <f>'3 priedo 1 lentele'!B210</f>
        <v>R027725-240000-0008</v>
      </c>
      <c r="D210" s="23" t="str">
        <f>'3 priedo 1 lentele'!C210</f>
        <v>Neformaliojo švietimo infrastruktūros tobulinimas Kauno rajono savivaldybėje</v>
      </c>
      <c r="E210" s="10">
        <f>'3 priedo 1 lentele'!I210</f>
        <v>0</v>
      </c>
      <c r="F210" s="10">
        <f>'3 priedo 1 lentele'!J210</f>
        <v>0</v>
      </c>
      <c r="G210" s="10">
        <f>'3 priedo 1 lentele'!K210</f>
        <v>0</v>
      </c>
      <c r="H210" s="318" t="s">
        <v>2184</v>
      </c>
      <c r="I210" s="25" t="str">
        <f>'3 priedo 2 lentele'!D210</f>
        <v>P.B.235</v>
      </c>
      <c r="J210" s="147" t="str">
        <f>'3 priedo 2 lentele'!E210</f>
        <v>Investicijas gavusios vaikų priežiūros arba švietimo infrastruktūros pajėgumas</v>
      </c>
      <c r="K210" s="24">
        <f>'3 priedo 2 lentele'!F210</f>
        <v>180</v>
      </c>
      <c r="L210" s="433">
        <v>180</v>
      </c>
      <c r="M210" s="318"/>
      <c r="N210" s="25" t="str">
        <f>'3 priedo 2 lentele'!G210</f>
        <v xml:space="preserve">P.N.723 </v>
      </c>
      <c r="O210" s="147" t="str">
        <f>'3 priedo 2 lentele'!H210</f>
        <v>Pagal veiksmų programą ERPF lėšomis atnaujintos neformaliojo įstaigos (vnt.)</v>
      </c>
      <c r="P210" s="24">
        <f>'3 priedo 2 lentele'!I210</f>
        <v>1</v>
      </c>
      <c r="Q210" s="433">
        <v>1</v>
      </c>
      <c r="R210" s="318"/>
      <c r="S210" s="25">
        <f>'3 priedo 2 lentele'!J210</f>
        <v>0</v>
      </c>
      <c r="T210" s="147">
        <f>'3 priedo 2 lentele'!K210</f>
        <v>0</v>
      </c>
      <c r="U210" s="24">
        <f>'3 priedo 2 lentele'!L210</f>
        <v>0</v>
      </c>
      <c r="V210" s="435"/>
      <c r="W210" s="318"/>
      <c r="X210" s="25">
        <f>'3 priedo 2 lentele'!M210</f>
        <v>0</v>
      </c>
      <c r="Y210" s="147">
        <f>'3 priedo 2 lentele'!N210</f>
        <v>0</v>
      </c>
      <c r="Z210" s="24">
        <f>'3 priedo 2 lentele'!O210</f>
        <v>0</v>
      </c>
      <c r="AA210" s="458"/>
      <c r="AB210" s="318"/>
      <c r="AC210" s="25">
        <f>'3 priedo 2 lentele'!P210</f>
        <v>0</v>
      </c>
      <c r="AD210" s="147">
        <f>'3 priedo 2 lentele'!Q210</f>
        <v>0</v>
      </c>
      <c r="AE210" s="24">
        <f>'3 priedo 2 lentele'!R210</f>
        <v>0</v>
      </c>
      <c r="AF210" s="458"/>
      <c r="AG210" s="318"/>
      <c r="AH210" s="25">
        <f>'3 priedo 2 lentele'!S210</f>
        <v>0</v>
      </c>
      <c r="AI210" s="147">
        <f>'3 priedo 2 lentele'!T210</f>
        <v>0</v>
      </c>
      <c r="AJ210" s="24">
        <f>'3 priedo 2 lentele'!U210</f>
        <v>0</v>
      </c>
      <c r="AK210" s="318"/>
      <c r="AL210" s="318"/>
    </row>
    <row r="211" spans="2:38" ht="72" x14ac:dyDescent="0.25">
      <c r="B211" s="55" t="str">
        <f>'3 priedo 1 lentele'!A211</f>
        <v>2.2.4.1.8</v>
      </c>
      <c r="C211" s="160" t="str">
        <f>'3 priedo 1 lentele'!B211</f>
        <v>R027725-240000-0009</v>
      </c>
      <c r="D211" s="23" t="str">
        <f>'3 priedo 1 lentele'!C211</f>
        <v>Neformaliojo vaikų švietimo infrastruktūros gerinimas Prienų mieste</v>
      </c>
      <c r="E211" s="10">
        <f>'3 priedo 1 lentele'!I211</f>
        <v>0</v>
      </c>
      <c r="F211" s="10">
        <f>'3 priedo 1 lentele'!J211</f>
        <v>0</v>
      </c>
      <c r="G211" s="10">
        <f>'3 priedo 1 lentele'!K211</f>
        <v>0</v>
      </c>
      <c r="H211" s="318" t="s">
        <v>2187</v>
      </c>
      <c r="I211" s="25" t="str">
        <f>'3 priedo 2 lentele'!D211</f>
        <v>P.B.235</v>
      </c>
      <c r="J211" s="147" t="str">
        <f>'3 priedo 2 lentele'!E211</f>
        <v>Investicijas gavusios vaikų priežiūros arba švietimo infrastruktūros pajėgumas</v>
      </c>
      <c r="K211" s="24">
        <f>'3 priedo 2 lentele'!F211</f>
        <v>300</v>
      </c>
      <c r="L211" s="433">
        <v>300</v>
      </c>
      <c r="M211" s="318"/>
      <c r="N211" s="25" t="str">
        <f>'3 priedo 2 lentele'!G211</f>
        <v xml:space="preserve">P.N.723 </v>
      </c>
      <c r="O211" s="147" t="str">
        <f>'3 priedo 2 lentele'!H211</f>
        <v>Pagal veiksmų programą ERPF lėšomis atnaujintos neformaliojo įstaigos (vnt.)</v>
      </c>
      <c r="P211" s="24">
        <f>'3 priedo 2 lentele'!I211</f>
        <v>1</v>
      </c>
      <c r="Q211" s="433">
        <v>1</v>
      </c>
      <c r="R211" s="318"/>
      <c r="S211" s="25">
        <f>'3 priedo 2 lentele'!J211</f>
        <v>0</v>
      </c>
      <c r="T211" s="147">
        <f>'3 priedo 2 lentele'!K211</f>
        <v>0</v>
      </c>
      <c r="U211" s="24">
        <f>'3 priedo 2 lentele'!L211</f>
        <v>0</v>
      </c>
      <c r="V211" s="435"/>
      <c r="W211" s="318"/>
      <c r="X211" s="25">
        <f>'3 priedo 2 lentele'!M211</f>
        <v>0</v>
      </c>
      <c r="Y211" s="147">
        <f>'3 priedo 2 lentele'!N211</f>
        <v>0</v>
      </c>
      <c r="Z211" s="24">
        <f>'3 priedo 2 lentele'!O211</f>
        <v>0</v>
      </c>
      <c r="AA211" s="458"/>
      <c r="AB211" s="318"/>
      <c r="AC211" s="25">
        <f>'3 priedo 2 lentele'!P211</f>
        <v>0</v>
      </c>
      <c r="AD211" s="147">
        <f>'3 priedo 2 lentele'!Q211</f>
        <v>0</v>
      </c>
      <c r="AE211" s="24">
        <f>'3 priedo 2 lentele'!R211</f>
        <v>0</v>
      </c>
      <c r="AF211" s="458"/>
      <c r="AG211" s="318"/>
      <c r="AH211" s="25">
        <f>'3 priedo 2 lentele'!S211</f>
        <v>0</v>
      </c>
      <c r="AI211" s="147">
        <f>'3 priedo 2 lentele'!T211</f>
        <v>0</v>
      </c>
      <c r="AJ211" s="24">
        <f>'3 priedo 2 lentele'!U211</f>
        <v>0</v>
      </c>
      <c r="AK211" s="318"/>
      <c r="AL211" s="318"/>
    </row>
    <row r="212" spans="2:38" ht="72" x14ac:dyDescent="0.25">
      <c r="B212" s="55" t="str">
        <f>'3 priedo 1 lentele'!A212</f>
        <v>2.2.4.1.9</v>
      </c>
      <c r="C212" s="160" t="str">
        <f>'3 priedo 1 lentele'!B212</f>
        <v>R027725-240000-0010</v>
      </c>
      <c r="D212" s="23" t="str">
        <f>'3 priedo 1 lentele'!C212</f>
        <v>Neformalaus švietimo infrastruktūros tobulinimas Birštono savivaldybėje</v>
      </c>
      <c r="E212" s="10">
        <f>'3 priedo 1 lentele'!I212</f>
        <v>0</v>
      </c>
      <c r="F212" s="10">
        <f>'3 priedo 1 lentele'!J212</f>
        <v>0</v>
      </c>
      <c r="G212" s="10">
        <f>'3 priedo 1 lentele'!K212</f>
        <v>0</v>
      </c>
      <c r="H212" s="318" t="s">
        <v>2185</v>
      </c>
      <c r="I212" s="25" t="str">
        <f>'3 priedo 2 lentele'!D212</f>
        <v>P.B.235</v>
      </c>
      <c r="J212" s="147" t="str">
        <f>'3 priedo 2 lentele'!E212</f>
        <v>Investicijas gavusios vaikų priežiūros arba švietimo infrastruktūros pajėgumas</v>
      </c>
      <c r="K212" s="24">
        <f>'3 priedo 2 lentele'!F212</f>
        <v>185</v>
      </c>
      <c r="L212" s="48">
        <v>185</v>
      </c>
      <c r="M212" s="318">
        <v>186</v>
      </c>
      <c r="N212" s="25" t="str">
        <f>'3 priedo 2 lentele'!G212</f>
        <v xml:space="preserve">P.N.723 </v>
      </c>
      <c r="O212" s="147" t="str">
        <f>'3 priedo 2 lentele'!H212</f>
        <v>Pagal veiksmų programą ERPF lėšomis atnaujintos neformaliojo įstaigos (vnt.)</v>
      </c>
      <c r="P212" s="24">
        <f>'3 priedo 2 lentele'!I212</f>
        <v>1</v>
      </c>
      <c r="Q212" s="433">
        <v>1</v>
      </c>
      <c r="R212" s="318">
        <v>1</v>
      </c>
      <c r="S212" s="25">
        <f>'3 priedo 2 lentele'!J212</f>
        <v>0</v>
      </c>
      <c r="T212" s="147">
        <f>'3 priedo 2 lentele'!K212</f>
        <v>0</v>
      </c>
      <c r="U212" s="24">
        <f>'3 priedo 2 lentele'!L212</f>
        <v>0</v>
      </c>
      <c r="V212" s="435"/>
      <c r="W212" s="318"/>
      <c r="X212" s="25">
        <f>'3 priedo 2 lentele'!M212</f>
        <v>0</v>
      </c>
      <c r="Y212" s="147">
        <f>'3 priedo 2 lentele'!N212</f>
        <v>0</v>
      </c>
      <c r="Z212" s="24">
        <f>'3 priedo 2 lentele'!O212</f>
        <v>0</v>
      </c>
      <c r="AA212" s="458"/>
      <c r="AB212" s="318"/>
      <c r="AC212" s="25">
        <f>'3 priedo 2 lentele'!P212</f>
        <v>0</v>
      </c>
      <c r="AD212" s="147">
        <f>'3 priedo 2 lentele'!Q212</f>
        <v>0</v>
      </c>
      <c r="AE212" s="24">
        <f>'3 priedo 2 lentele'!R212</f>
        <v>0</v>
      </c>
      <c r="AF212" s="458"/>
      <c r="AG212" s="318"/>
      <c r="AH212" s="25">
        <f>'3 priedo 2 lentele'!S212</f>
        <v>0</v>
      </c>
      <c r="AI212" s="147">
        <f>'3 priedo 2 lentele'!T212</f>
        <v>0</v>
      </c>
      <c r="AJ212" s="24">
        <f>'3 priedo 2 lentele'!U212</f>
        <v>0</v>
      </c>
      <c r="AK212" s="318"/>
      <c r="AL212" s="318"/>
    </row>
    <row r="213" spans="2:38" ht="72" x14ac:dyDescent="0.25">
      <c r="B213" s="55" t="str">
        <f>'3 priedo 1 lentele'!A213</f>
        <v>2.2.4.1.10</v>
      </c>
      <c r="C213" s="272" t="str">
        <f>'3 priedo 1 lentele'!B213</f>
        <v>R027725-240000-0011</v>
      </c>
      <c r="D213" s="23" t="str">
        <f>'3 priedo 1 lentele'!C213</f>
        <v>Kėdainių sporto centro infrastruktūros (Parko g. 4, Vilainiai) tobulinimas</v>
      </c>
      <c r="E213" s="10">
        <f>'3 priedo 1 lentele'!I213</f>
        <v>0</v>
      </c>
      <c r="F213" s="10">
        <f>'3 priedo 1 lentele'!J213</f>
        <v>0</v>
      </c>
      <c r="G213" s="10">
        <f>'3 priedo 1 lentele'!K213</f>
        <v>0</v>
      </c>
      <c r="H213" s="318" t="s">
        <v>2188</v>
      </c>
      <c r="I213" s="25" t="str">
        <f>'3 priedo 2 lentele'!D213</f>
        <v>P.B.235</v>
      </c>
      <c r="J213" s="147" t="str">
        <f>'3 priedo 2 lentele'!E213</f>
        <v>Investicijas gavusios vaikų priežiūros arba švietimo infrastruktūros pajėgumas</v>
      </c>
      <c r="K213" s="24">
        <f>'3 priedo 2 lentele'!F213</f>
        <v>531</v>
      </c>
      <c r="L213" s="433">
        <v>531</v>
      </c>
      <c r="M213" s="318"/>
      <c r="N213" s="25" t="str">
        <f>'3 priedo 2 lentele'!G213</f>
        <v xml:space="preserve">P.N.723 </v>
      </c>
      <c r="O213" s="147" t="str">
        <f>'3 priedo 2 lentele'!H213</f>
        <v>Pagal veiksmų programą ERPF lėšomis atnaujintos neformaliojo įstaigos (vnt.)</v>
      </c>
      <c r="P213" s="24">
        <f>'3 priedo 2 lentele'!I213</f>
        <v>1</v>
      </c>
      <c r="Q213" s="433">
        <v>1</v>
      </c>
      <c r="R213" s="318"/>
      <c r="S213" s="25">
        <f>'3 priedo 2 lentele'!J213</f>
        <v>0</v>
      </c>
      <c r="T213" s="147">
        <f>'3 priedo 2 lentele'!K213</f>
        <v>0</v>
      </c>
      <c r="U213" s="24">
        <f>'3 priedo 2 lentele'!L213</f>
        <v>0</v>
      </c>
      <c r="V213" s="435"/>
      <c r="W213" s="318"/>
      <c r="X213" s="25">
        <f>'3 priedo 2 lentele'!M213</f>
        <v>0</v>
      </c>
      <c r="Y213" s="147">
        <f>'3 priedo 2 lentele'!N213</f>
        <v>0</v>
      </c>
      <c r="Z213" s="24">
        <f>'3 priedo 2 lentele'!O213</f>
        <v>0</v>
      </c>
      <c r="AA213" s="458"/>
      <c r="AB213" s="318"/>
      <c r="AC213" s="25">
        <f>'3 priedo 2 lentele'!P213</f>
        <v>0</v>
      </c>
      <c r="AD213" s="147">
        <f>'3 priedo 2 lentele'!Q213</f>
        <v>0</v>
      </c>
      <c r="AE213" s="24">
        <f>'3 priedo 2 lentele'!R213</f>
        <v>0</v>
      </c>
      <c r="AF213" s="458"/>
      <c r="AG213" s="318"/>
      <c r="AH213" s="25">
        <f>'3 priedo 2 lentele'!S213</f>
        <v>0</v>
      </c>
      <c r="AI213" s="147">
        <f>'3 priedo 2 lentele'!T213</f>
        <v>0</v>
      </c>
      <c r="AJ213" s="24">
        <f>'3 priedo 2 lentele'!U213</f>
        <v>0</v>
      </c>
      <c r="AK213" s="318"/>
      <c r="AL213" s="318"/>
    </row>
    <row r="214" spans="2:38" ht="72" x14ac:dyDescent="0.25">
      <c r="B214" s="55" t="str">
        <f>'3 priedo 1 lentele'!A214</f>
        <v>2.2.4.1.11</v>
      </c>
      <c r="C214" s="55" t="str">
        <f>'3 priedo 1 lentele'!B214</f>
        <v>R027725-240000-1001</v>
      </c>
      <c r="D214" s="55" t="str">
        <f>'3 priedo 1 lentele'!C214</f>
        <v>Kauno 1-osios muzikos mokyklos infrastruktūros tobulinimas</v>
      </c>
      <c r="E214" s="10">
        <f>'3 priedo 1 lentele'!I214</f>
        <v>0</v>
      </c>
      <c r="F214" s="10">
        <f>'3 priedo 1 lentele'!J214</f>
        <v>0</v>
      </c>
      <c r="G214" s="10">
        <f>'3 priedo 1 lentele'!K214</f>
        <v>0</v>
      </c>
      <c r="H214" s="318"/>
      <c r="I214" s="25" t="str">
        <f>'3 priedo 2 lentele'!D214</f>
        <v>P.B.235</v>
      </c>
      <c r="J214" s="23" t="str">
        <f>'3 priedo 2 lentele'!E214</f>
        <v>Investicijas gavusios vaikų priežiūros arba švietimo infrastruktūros pajėgumas</v>
      </c>
      <c r="K214" s="25">
        <f>'3 priedo 2 lentele'!F214</f>
        <v>1132</v>
      </c>
      <c r="L214" s="433"/>
      <c r="M214" s="318"/>
      <c r="N214" s="25" t="str">
        <f>'3 priedo 2 lentele'!G214</f>
        <v xml:space="preserve">P.N.723 </v>
      </c>
      <c r="O214" s="25" t="str">
        <f>'3 priedo 2 lentele'!H214</f>
        <v>Pagal veiksmų programą ERPF lėšomis atnaujintos neformaliojo įstaigos (vnt.)</v>
      </c>
      <c r="P214" s="25">
        <f>'3 priedo 2 lentele'!I214</f>
        <v>1</v>
      </c>
      <c r="Q214" s="433"/>
      <c r="R214" s="318"/>
      <c r="S214" s="25">
        <f>'3 priedo 2 lentele'!J214</f>
        <v>0</v>
      </c>
      <c r="T214" s="25">
        <f>'3 priedo 2 lentele'!K214</f>
        <v>0</v>
      </c>
      <c r="U214" s="25">
        <f>'3 priedo 2 lentele'!L214</f>
        <v>0</v>
      </c>
      <c r="V214" s="435"/>
      <c r="W214" s="318"/>
      <c r="X214" s="25">
        <f>'3 priedo 2 lentele'!M214</f>
        <v>0</v>
      </c>
      <c r="Y214" s="25">
        <f>'3 priedo 2 lentele'!N214</f>
        <v>0</v>
      </c>
      <c r="Z214" s="25">
        <f>'3 priedo 2 lentele'!O214</f>
        <v>0</v>
      </c>
      <c r="AA214" s="458"/>
      <c r="AB214" s="318"/>
      <c r="AC214" s="25">
        <f>'3 priedo 2 lentele'!P214</f>
        <v>0</v>
      </c>
      <c r="AD214" s="25">
        <f>'3 priedo 2 lentele'!Q214</f>
        <v>0</v>
      </c>
      <c r="AE214" s="25">
        <f>'3 priedo 2 lentele'!R214</f>
        <v>0</v>
      </c>
      <c r="AF214" s="458"/>
      <c r="AG214" s="318"/>
      <c r="AH214" s="25">
        <f>'3 priedo 2 lentele'!S214</f>
        <v>0</v>
      </c>
      <c r="AI214" s="25">
        <f>'3 priedo 2 lentele'!T214</f>
        <v>0</v>
      </c>
      <c r="AJ214" s="25">
        <f>'3 priedo 2 lentele'!U214</f>
        <v>0</v>
      </c>
      <c r="AK214" s="318"/>
      <c r="AL214" s="318"/>
    </row>
    <row r="215" spans="2:38" ht="72" x14ac:dyDescent="0.25">
      <c r="B215" s="244" t="str">
        <f>'3 priedo 1 lentele'!A215</f>
        <v>2.2.4.2.</v>
      </c>
      <c r="C215" s="252">
        <f>'3 priedo 1 lentele'!B215</f>
        <v>0</v>
      </c>
      <c r="D215" s="244" t="str">
        <f>'3 priedo 1 lentele'!C215</f>
        <v>Priemonė: Jaunimo neformalaus mokymo, užimtumo centrų kūrimas, privačių neformalaus švietimo iniciatyvų skatinimas</v>
      </c>
      <c r="E215" s="252">
        <f>'3 priedo 1 lentele'!I215</f>
        <v>0</v>
      </c>
      <c r="F215" s="252">
        <f>'3 priedo 1 lentele'!J215</f>
        <v>0</v>
      </c>
      <c r="G215" s="252">
        <f>'3 priedo 1 lentele'!K215</f>
        <v>0</v>
      </c>
      <c r="H215" s="321"/>
      <c r="I215" s="267">
        <f>'3 priedo 2 lentele'!D215</f>
        <v>0</v>
      </c>
      <c r="J215" s="267">
        <f>'3 priedo 2 lentele'!E215</f>
        <v>0</v>
      </c>
      <c r="K215" s="268">
        <f>'3 priedo 2 lentele'!F215</f>
        <v>0</v>
      </c>
      <c r="L215" s="430"/>
      <c r="M215" s="321"/>
      <c r="N215" s="267">
        <f>'3 priedo 2 lentele'!G215</f>
        <v>0</v>
      </c>
      <c r="O215" s="267">
        <f>'3 priedo 2 lentele'!H215</f>
        <v>0</v>
      </c>
      <c r="P215" s="268">
        <f>'3 priedo 2 lentele'!I215</f>
        <v>0</v>
      </c>
      <c r="Q215" s="448"/>
      <c r="R215" s="321"/>
      <c r="S215" s="267">
        <f>'3 priedo 2 lentele'!J215</f>
        <v>0</v>
      </c>
      <c r="T215" s="267">
        <f>'3 priedo 2 lentele'!K215</f>
        <v>0</v>
      </c>
      <c r="U215" s="268">
        <f>'3 priedo 2 lentele'!L215</f>
        <v>0</v>
      </c>
      <c r="V215" s="448"/>
      <c r="W215" s="321"/>
      <c r="X215" s="267">
        <f>'3 priedo 2 lentele'!M215</f>
        <v>0</v>
      </c>
      <c r="Y215" s="267">
        <f>'3 priedo 2 lentele'!N215</f>
        <v>0</v>
      </c>
      <c r="Z215" s="268">
        <f>'3 priedo 2 lentele'!O215</f>
        <v>0</v>
      </c>
      <c r="AA215" s="473"/>
      <c r="AB215" s="321"/>
      <c r="AC215" s="267">
        <f>'3 priedo 2 lentele'!P215</f>
        <v>0</v>
      </c>
      <c r="AD215" s="267">
        <f>'3 priedo 2 lentele'!Q215</f>
        <v>0</v>
      </c>
      <c r="AE215" s="268">
        <f>'3 priedo 2 lentele'!R215</f>
        <v>0</v>
      </c>
      <c r="AF215" s="473"/>
      <c r="AG215" s="321"/>
      <c r="AH215" s="267">
        <f>'3 priedo 2 lentele'!S215</f>
        <v>0</v>
      </c>
      <c r="AI215" s="267">
        <f>'3 priedo 2 lentele'!T215</f>
        <v>0</v>
      </c>
      <c r="AJ215" s="268">
        <f>'3 priedo 2 lentele'!U215</f>
        <v>0</v>
      </c>
      <c r="AK215" s="321"/>
      <c r="AL215" s="321"/>
    </row>
    <row r="216" spans="2:38" ht="36" x14ac:dyDescent="0.25">
      <c r="B216" s="223" t="str">
        <f>'3 priedo 1 lentele'!A216</f>
        <v>2.3</v>
      </c>
      <c r="C216" s="229">
        <f>'3 priedo 1 lentele'!B216</f>
        <v>0</v>
      </c>
      <c r="D216" s="223" t="str">
        <f>'3 priedo 1 lentele'!C216</f>
        <v>Tikslas: Užtikrinti teikiamų socialinių paslaugų prieinamumą</v>
      </c>
      <c r="E216" s="229">
        <f>'3 priedo 1 lentele'!I216</f>
        <v>0</v>
      </c>
      <c r="F216" s="229">
        <f>'3 priedo 1 lentele'!J216</f>
        <v>0</v>
      </c>
      <c r="G216" s="229">
        <f>'3 priedo 1 lentele'!K216</f>
        <v>0</v>
      </c>
      <c r="H216" s="319"/>
      <c r="I216" s="78">
        <f>'3 priedo 2 lentele'!D216</f>
        <v>0</v>
      </c>
      <c r="J216" s="78">
        <f>'3 priedo 2 lentele'!E216</f>
        <v>0</v>
      </c>
      <c r="K216" s="145">
        <f>'3 priedo 2 lentele'!F216</f>
        <v>0</v>
      </c>
      <c r="L216" s="431"/>
      <c r="M216" s="319"/>
      <c r="N216" s="78">
        <f>'3 priedo 2 lentele'!G216</f>
        <v>0</v>
      </c>
      <c r="O216" s="78">
        <f>'3 priedo 2 lentele'!H216</f>
        <v>0</v>
      </c>
      <c r="P216" s="145">
        <f>'3 priedo 2 lentele'!I216</f>
        <v>0</v>
      </c>
      <c r="Q216" s="449"/>
      <c r="R216" s="319"/>
      <c r="S216" s="78">
        <f>'3 priedo 2 lentele'!J216</f>
        <v>0</v>
      </c>
      <c r="T216" s="78">
        <f>'3 priedo 2 lentele'!K216</f>
        <v>0</v>
      </c>
      <c r="U216" s="145">
        <f>'3 priedo 2 lentele'!L216</f>
        <v>0</v>
      </c>
      <c r="V216" s="449"/>
      <c r="W216" s="319"/>
      <c r="X216" s="78">
        <f>'3 priedo 2 lentele'!M216</f>
        <v>0</v>
      </c>
      <c r="Y216" s="78">
        <f>'3 priedo 2 lentele'!N216</f>
        <v>0</v>
      </c>
      <c r="Z216" s="145">
        <f>'3 priedo 2 lentele'!O216</f>
        <v>0</v>
      </c>
      <c r="AA216" s="474"/>
      <c r="AB216" s="319"/>
      <c r="AC216" s="78">
        <f>'3 priedo 2 lentele'!P216</f>
        <v>0</v>
      </c>
      <c r="AD216" s="78">
        <f>'3 priedo 2 lentele'!Q216</f>
        <v>0</v>
      </c>
      <c r="AE216" s="145">
        <f>'3 priedo 2 lentele'!R216</f>
        <v>0</v>
      </c>
      <c r="AF216" s="474"/>
      <c r="AG216" s="319"/>
      <c r="AH216" s="78">
        <f>'3 priedo 2 lentele'!S216</f>
        <v>0</v>
      </c>
      <c r="AI216" s="78">
        <f>'3 priedo 2 lentele'!T216</f>
        <v>0</v>
      </c>
      <c r="AJ216" s="145">
        <f>'3 priedo 2 lentele'!U216</f>
        <v>0</v>
      </c>
      <c r="AK216" s="319"/>
      <c r="AL216" s="319"/>
    </row>
    <row r="217" spans="2:38" ht="84" x14ac:dyDescent="0.25">
      <c r="B217" s="212" t="str">
        <f>'3 priedo 1 lentele'!A217</f>
        <v>2.3.1</v>
      </c>
      <c r="C217" s="213">
        <f>'3 priedo 1 lentele'!B217</f>
        <v>0</v>
      </c>
      <c r="D217" s="212" t="str">
        <f>'3 priedo 1 lentele'!C217</f>
        <v>Uždavinys: Plėtoti socialines paslaugas, skirtas socialiai pažeidžiamų grupių asmenų integravimui į regiono socialinį ir ekonominį gyvenimą</v>
      </c>
      <c r="E217" s="213">
        <f>'3 priedo 1 lentele'!I217</f>
        <v>0</v>
      </c>
      <c r="F217" s="213">
        <f>'3 priedo 1 lentele'!J217</f>
        <v>0</v>
      </c>
      <c r="G217" s="213">
        <f>'3 priedo 1 lentele'!K217</f>
        <v>0</v>
      </c>
      <c r="H217" s="320"/>
      <c r="I217" s="81">
        <f>'3 priedo 2 lentele'!D217</f>
        <v>0</v>
      </c>
      <c r="J217" s="81">
        <f>'3 priedo 2 lentele'!E217</f>
        <v>0</v>
      </c>
      <c r="K217" s="146">
        <f>'3 priedo 2 lentele'!F217</f>
        <v>0</v>
      </c>
      <c r="L217" s="432"/>
      <c r="M217" s="320"/>
      <c r="N217" s="81">
        <f>'3 priedo 2 lentele'!G217</f>
        <v>0</v>
      </c>
      <c r="O217" s="81">
        <f>'3 priedo 2 lentele'!H217</f>
        <v>0</v>
      </c>
      <c r="P217" s="146">
        <f>'3 priedo 2 lentele'!I217</f>
        <v>0</v>
      </c>
      <c r="Q217" s="450"/>
      <c r="R217" s="320"/>
      <c r="S217" s="81">
        <f>'3 priedo 2 lentele'!J217</f>
        <v>0</v>
      </c>
      <c r="T217" s="81">
        <f>'3 priedo 2 lentele'!K217</f>
        <v>0</v>
      </c>
      <c r="U217" s="146">
        <f>'3 priedo 2 lentele'!L217</f>
        <v>0</v>
      </c>
      <c r="V217" s="450"/>
      <c r="W217" s="320"/>
      <c r="X217" s="81">
        <f>'3 priedo 2 lentele'!M217</f>
        <v>0</v>
      </c>
      <c r="Y217" s="81">
        <f>'3 priedo 2 lentele'!N217</f>
        <v>0</v>
      </c>
      <c r="Z217" s="146">
        <f>'3 priedo 2 lentele'!O217</f>
        <v>0</v>
      </c>
      <c r="AA217" s="475"/>
      <c r="AB217" s="320"/>
      <c r="AC217" s="81">
        <f>'3 priedo 2 lentele'!P217</f>
        <v>0</v>
      </c>
      <c r="AD217" s="81">
        <f>'3 priedo 2 lentele'!Q217</f>
        <v>0</v>
      </c>
      <c r="AE217" s="146">
        <f>'3 priedo 2 lentele'!R217</f>
        <v>0</v>
      </c>
      <c r="AF217" s="475"/>
      <c r="AG217" s="320"/>
      <c r="AH217" s="81">
        <f>'3 priedo 2 lentele'!S217</f>
        <v>0</v>
      </c>
      <c r="AI217" s="81">
        <f>'3 priedo 2 lentele'!T217</f>
        <v>0</v>
      </c>
      <c r="AJ217" s="146">
        <f>'3 priedo 2 lentele'!U217</f>
        <v>0</v>
      </c>
      <c r="AK217" s="320"/>
      <c r="AL217" s="320"/>
    </row>
    <row r="218" spans="2:38" ht="72" x14ac:dyDescent="0.25">
      <c r="B218" s="244" t="str">
        <f>'3 priedo 1 lentele'!A218</f>
        <v>2.3.1.1.</v>
      </c>
      <c r="C218" s="252">
        <f>'3 priedo 1 lentele'!B218</f>
        <v>0</v>
      </c>
      <c r="D218" s="244" t="str">
        <f>'3 priedo 1 lentele'!C218</f>
        <v xml:space="preserve">Priemonė: Laikinojo apgyvendinimo ir nakvynės namų infrastruktūros bei paslaugų modernizavimas ir plėtra, pastatų renovavimas </v>
      </c>
      <c r="E218" s="252">
        <f>'3 priedo 1 lentele'!I218</f>
        <v>0</v>
      </c>
      <c r="F218" s="252">
        <f>'3 priedo 1 lentele'!J218</f>
        <v>0</v>
      </c>
      <c r="G218" s="252">
        <f>'3 priedo 1 lentele'!K218</f>
        <v>0</v>
      </c>
      <c r="H218" s="321"/>
      <c r="I218" s="267">
        <f>'3 priedo 2 lentele'!D218</f>
        <v>0</v>
      </c>
      <c r="J218" s="267">
        <f>'3 priedo 2 lentele'!E218</f>
        <v>0</v>
      </c>
      <c r="K218" s="268">
        <f>'3 priedo 2 lentele'!F218</f>
        <v>0</v>
      </c>
      <c r="L218" s="430"/>
      <c r="M218" s="321"/>
      <c r="N218" s="267">
        <f>'3 priedo 2 lentele'!G218</f>
        <v>0</v>
      </c>
      <c r="O218" s="267">
        <f>'3 priedo 2 lentele'!H218</f>
        <v>0</v>
      </c>
      <c r="P218" s="268">
        <f>'3 priedo 2 lentele'!I218</f>
        <v>0</v>
      </c>
      <c r="Q218" s="448"/>
      <c r="R218" s="321"/>
      <c r="S218" s="267">
        <f>'3 priedo 2 lentele'!J218</f>
        <v>0</v>
      </c>
      <c r="T218" s="267">
        <f>'3 priedo 2 lentele'!K218</f>
        <v>0</v>
      </c>
      <c r="U218" s="268">
        <f>'3 priedo 2 lentele'!L218</f>
        <v>0</v>
      </c>
      <c r="V218" s="448"/>
      <c r="W218" s="321"/>
      <c r="X218" s="267">
        <f>'3 priedo 2 lentele'!M218</f>
        <v>0</v>
      </c>
      <c r="Y218" s="267">
        <f>'3 priedo 2 lentele'!N218</f>
        <v>0</v>
      </c>
      <c r="Z218" s="268">
        <f>'3 priedo 2 lentele'!O218</f>
        <v>0</v>
      </c>
      <c r="AA218" s="473"/>
      <c r="AB218" s="321"/>
      <c r="AC218" s="267">
        <f>'3 priedo 2 lentele'!P218</f>
        <v>0</v>
      </c>
      <c r="AD218" s="267">
        <f>'3 priedo 2 lentele'!Q218</f>
        <v>0</v>
      </c>
      <c r="AE218" s="268">
        <f>'3 priedo 2 lentele'!R218</f>
        <v>0</v>
      </c>
      <c r="AF218" s="473"/>
      <c r="AG218" s="321"/>
      <c r="AH218" s="267">
        <f>'3 priedo 2 lentele'!S218</f>
        <v>0</v>
      </c>
      <c r="AI218" s="267">
        <f>'3 priedo 2 lentele'!T218</f>
        <v>0</v>
      </c>
      <c r="AJ218" s="268">
        <f>'3 priedo 2 lentele'!U218</f>
        <v>0</v>
      </c>
      <c r="AK218" s="321"/>
      <c r="AL218" s="321"/>
    </row>
    <row r="219" spans="2:38" ht="108" x14ac:dyDescent="0.25">
      <c r="B219" s="55" t="str">
        <f>'3 priedo 1 lentele'!A219</f>
        <v>2.3.1.1.1</v>
      </c>
      <c r="C219" s="160" t="str">
        <f>'3 priedo 1 lentele'!B219</f>
        <v>R024407-270000-0001</v>
      </c>
      <c r="D219" s="23" t="str">
        <f>'3 priedo 1 lentele'!C219</f>
        <v>Socialinių paslaugų kokybės gerinimas ir paslaugų plėtra Kaišiadorių rajono savivaldybėje</v>
      </c>
      <c r="E219" s="14">
        <f>'3 priedo 1 lentele'!I219</f>
        <v>0</v>
      </c>
      <c r="F219" s="14">
        <f>'3 priedo 1 lentele'!J219</f>
        <v>0</v>
      </c>
      <c r="G219" s="14">
        <f>'3 priedo 1 lentele'!K219</f>
        <v>0</v>
      </c>
      <c r="H219" s="324"/>
      <c r="I219" s="23" t="str">
        <f>'3 priedo 2 lentele'!D219</f>
        <v>P.S.361</v>
      </c>
      <c r="J219" s="23" t="str">
        <f>'3 priedo 2 lentele'!E219</f>
        <v>Investicijas gavę socialinių paslaugų infrastruktūros objektai (vnt.)</v>
      </c>
      <c r="K219" s="148">
        <f>'3 priedo 2 lentele'!F219</f>
        <v>1</v>
      </c>
      <c r="L219" s="433">
        <v>1</v>
      </c>
      <c r="M219" s="324"/>
      <c r="N219" s="23" t="str">
        <f>'3 priedo 2 lentele'!G219</f>
        <v>R.N.403</v>
      </c>
      <c r="O219" s="23" t="str">
        <f>'3 priedo 2 lentele'!H219</f>
        <v>Tikslinių grupių asmenys, gavę tiesioginės naudos iš investicijų į socialinių paslaugų infrastruktūrą</v>
      </c>
      <c r="P219" s="148">
        <f>'3 priedo 2 lentele'!I219</f>
        <v>31</v>
      </c>
      <c r="Q219" s="435">
        <v>31</v>
      </c>
      <c r="R219" s="324"/>
      <c r="S219" s="23" t="str">
        <f>'3 priedo 2 lentele'!J219</f>
        <v>R.N.404</v>
      </c>
      <c r="T219" s="23" t="str">
        <f>'3 priedo 2 lentele'!K219</f>
        <v>Investicijas gavusiose įstaigose esančios vietos socialinių paslaugų gavėjams</v>
      </c>
      <c r="U219" s="148">
        <f>'3 priedo 2 lentele'!L219</f>
        <v>23</v>
      </c>
      <c r="V219" s="435">
        <v>23</v>
      </c>
      <c r="W219" s="324"/>
      <c r="X219" s="23">
        <f>'3 priedo 2 lentele'!M219</f>
        <v>0</v>
      </c>
      <c r="Y219" s="23">
        <f>'3 priedo 2 lentele'!N219</f>
        <v>0</v>
      </c>
      <c r="Z219" s="148">
        <f>'3 priedo 2 lentele'!O219</f>
        <v>0</v>
      </c>
      <c r="AA219" s="458"/>
      <c r="AB219" s="324"/>
      <c r="AC219" s="23">
        <f>'3 priedo 2 lentele'!P219</f>
        <v>0</v>
      </c>
      <c r="AD219" s="23">
        <f>'3 priedo 2 lentele'!Q219</f>
        <v>0</v>
      </c>
      <c r="AE219" s="148">
        <f>'3 priedo 2 lentele'!R219</f>
        <v>0</v>
      </c>
      <c r="AF219" s="458"/>
      <c r="AG219" s="324"/>
      <c r="AH219" s="23">
        <f>'3 priedo 2 lentele'!S219</f>
        <v>0</v>
      </c>
      <c r="AI219" s="23">
        <f>'3 priedo 2 lentele'!T219</f>
        <v>0</v>
      </c>
      <c r="AJ219" s="148">
        <f>'3 priedo 2 lentele'!U219</f>
        <v>0</v>
      </c>
      <c r="AK219" s="324"/>
      <c r="AL219" s="324"/>
    </row>
    <row r="220" spans="2:38" ht="60" x14ac:dyDescent="0.25">
      <c r="B220" s="244" t="str">
        <f>'3 priedo 1 lentele'!A220</f>
        <v>2.3.1.2.</v>
      </c>
      <c r="C220" s="252">
        <f>'3 priedo 1 lentele'!B220</f>
        <v>0</v>
      </c>
      <c r="D220" s="244" t="str">
        <f>'3 priedo 1 lentele'!C220</f>
        <v>Priemonė: Senelių globos ir kartos namų  statyba,  renovavimas ir esamos infrastruktūros modernizavimas</v>
      </c>
      <c r="E220" s="252">
        <f>'3 priedo 1 lentele'!I220</f>
        <v>0</v>
      </c>
      <c r="F220" s="252">
        <f>'3 priedo 1 lentele'!J220</f>
        <v>0</v>
      </c>
      <c r="G220" s="252">
        <f>'3 priedo 1 lentele'!K220</f>
        <v>0</v>
      </c>
      <c r="H220" s="321"/>
      <c r="I220" s="267">
        <f>'3 priedo 2 lentele'!D220</f>
        <v>0</v>
      </c>
      <c r="J220" s="267">
        <f>'3 priedo 2 lentele'!E220</f>
        <v>0</v>
      </c>
      <c r="K220" s="268">
        <f>'3 priedo 2 lentele'!F220</f>
        <v>0</v>
      </c>
      <c r="L220" s="430"/>
      <c r="M220" s="321"/>
      <c r="N220" s="267">
        <f>'3 priedo 2 lentele'!G220</f>
        <v>0</v>
      </c>
      <c r="O220" s="267">
        <f>'3 priedo 2 lentele'!H220</f>
        <v>0</v>
      </c>
      <c r="P220" s="268">
        <f>'3 priedo 2 lentele'!I220</f>
        <v>0</v>
      </c>
      <c r="Q220" s="448"/>
      <c r="R220" s="321"/>
      <c r="S220" s="267">
        <f>'3 priedo 2 lentele'!J220</f>
        <v>0</v>
      </c>
      <c r="T220" s="267">
        <f>'3 priedo 2 lentele'!K220</f>
        <v>0</v>
      </c>
      <c r="U220" s="268">
        <f>'3 priedo 2 lentele'!L220</f>
        <v>0</v>
      </c>
      <c r="V220" s="448"/>
      <c r="W220" s="321"/>
      <c r="X220" s="267">
        <f>'3 priedo 2 lentele'!M220</f>
        <v>0</v>
      </c>
      <c r="Y220" s="267">
        <f>'3 priedo 2 lentele'!N220</f>
        <v>0</v>
      </c>
      <c r="Z220" s="268">
        <f>'3 priedo 2 lentele'!O220</f>
        <v>0</v>
      </c>
      <c r="AA220" s="473"/>
      <c r="AB220" s="321"/>
      <c r="AC220" s="267">
        <f>'3 priedo 2 lentele'!P220</f>
        <v>0</v>
      </c>
      <c r="AD220" s="267">
        <f>'3 priedo 2 lentele'!Q220</f>
        <v>0</v>
      </c>
      <c r="AE220" s="268">
        <f>'3 priedo 2 lentele'!R220</f>
        <v>0</v>
      </c>
      <c r="AF220" s="473"/>
      <c r="AG220" s="321"/>
      <c r="AH220" s="267">
        <f>'3 priedo 2 lentele'!S220</f>
        <v>0</v>
      </c>
      <c r="AI220" s="267">
        <f>'3 priedo 2 lentele'!T220</f>
        <v>0</v>
      </c>
      <c r="AJ220" s="268">
        <f>'3 priedo 2 lentele'!U220</f>
        <v>0</v>
      </c>
      <c r="AK220" s="321"/>
      <c r="AL220" s="321"/>
    </row>
    <row r="221" spans="2:38" ht="108" x14ac:dyDescent="0.25">
      <c r="B221" s="55" t="str">
        <f>'3 priedo 1 lentele'!A221</f>
        <v>2.3.1.2.1</v>
      </c>
      <c r="C221" s="160" t="str">
        <f>'3 priedo 1 lentele'!B221</f>
        <v>R024407-270000-0002</v>
      </c>
      <c r="D221" s="29" t="str">
        <f>'3 priedo 1 lentele'!C221</f>
        <v>Jonavos globos namų atnaujinimas</v>
      </c>
      <c r="E221" s="30">
        <f>'3 priedo 1 lentele'!I221</f>
        <v>0</v>
      </c>
      <c r="F221" s="30">
        <f>'3 priedo 1 lentele'!J221</f>
        <v>0</v>
      </c>
      <c r="G221" s="30">
        <f>'3 priedo 1 lentele'!K221</f>
        <v>0</v>
      </c>
      <c r="H221" s="344"/>
      <c r="I221" s="23" t="str">
        <f>'3 priedo 2 lentele'!D221</f>
        <v>P.S.361</v>
      </c>
      <c r="J221" s="23" t="str">
        <f>'3 priedo 2 lentele'!E221</f>
        <v>Investicijas gavę socialinių paslaugų infrastruktūros objektai (vnt.)</v>
      </c>
      <c r="K221" s="48">
        <f>'3 priedo 2 lentele'!F221</f>
        <v>1</v>
      </c>
      <c r="L221" s="434">
        <v>1</v>
      </c>
      <c r="M221" s="344"/>
      <c r="N221" s="23" t="str">
        <f>'3 priedo 2 lentele'!G221</f>
        <v>R.N.403</v>
      </c>
      <c r="O221" s="23" t="str">
        <f>'3 priedo 2 lentele'!H221</f>
        <v>Tikslinių grupių asmenys, gavę tiesioginės naudos iš investicijų į socialinių paslaugų infrastruktūrą</v>
      </c>
      <c r="P221" s="48">
        <f>'3 priedo 2 lentele'!I221</f>
        <v>132</v>
      </c>
      <c r="Q221" s="48">
        <v>132</v>
      </c>
      <c r="R221" s="344"/>
      <c r="S221" s="23" t="str">
        <f>'3 priedo 2 lentele'!J221</f>
        <v>R.N.404</v>
      </c>
      <c r="T221" s="23" t="str">
        <f>'3 priedo 2 lentele'!K221</f>
        <v>Investicijas gavusiose įstaigose esančios vietos socialinių paslaugų gavėjams</v>
      </c>
      <c r="U221" s="48">
        <f>'3 priedo 2 lentele'!L221</f>
        <v>92</v>
      </c>
      <c r="V221" s="48">
        <v>92</v>
      </c>
      <c r="W221" s="344"/>
      <c r="X221" s="23">
        <f>'3 priedo 2 lentele'!M221</f>
        <v>0</v>
      </c>
      <c r="Y221" s="23">
        <f>'3 priedo 2 lentele'!N221</f>
        <v>0</v>
      </c>
      <c r="Z221" s="48">
        <f>'3 priedo 2 lentele'!O221</f>
        <v>0</v>
      </c>
      <c r="AA221" s="458"/>
      <c r="AB221" s="344"/>
      <c r="AC221" s="23">
        <f>'3 priedo 2 lentele'!P221</f>
        <v>0</v>
      </c>
      <c r="AD221" s="23">
        <f>'3 priedo 2 lentele'!Q221</f>
        <v>0</v>
      </c>
      <c r="AE221" s="48">
        <f>'3 priedo 2 lentele'!R221</f>
        <v>0</v>
      </c>
      <c r="AF221" s="458"/>
      <c r="AG221" s="344"/>
      <c r="AH221" s="23">
        <f>'3 priedo 2 lentele'!S221</f>
        <v>0</v>
      </c>
      <c r="AI221" s="23">
        <f>'3 priedo 2 lentele'!T221</f>
        <v>0</v>
      </c>
      <c r="AJ221" s="48">
        <f>'3 priedo 2 lentele'!U221</f>
        <v>0</v>
      </c>
      <c r="AK221" s="344"/>
      <c r="AL221" s="344"/>
    </row>
    <row r="222" spans="2:38" ht="108" x14ac:dyDescent="0.25">
      <c r="B222" s="55" t="str">
        <f>'3 priedo 1 lentele'!A222</f>
        <v>2.3.1.2.2</v>
      </c>
      <c r="C222" s="160" t="str">
        <f>'3 priedo 1 lentele'!B222</f>
        <v>R024407-270000-0003</v>
      </c>
      <c r="D222" s="19" t="str">
        <f>'3 priedo 1 lentele'!C222</f>
        <v>Socialinės priežiūros paslaugų plėtra Raseinių rajono savivaldybėje</v>
      </c>
      <c r="E222" s="82">
        <f>'3 priedo 1 lentele'!I222</f>
        <v>0</v>
      </c>
      <c r="F222" s="82">
        <f>'3 priedo 1 lentele'!J222</f>
        <v>0</v>
      </c>
      <c r="G222" s="82">
        <f>'3 priedo 1 lentele'!K222</f>
        <v>0</v>
      </c>
      <c r="H222" s="361"/>
      <c r="I222" s="23" t="str">
        <f>'3 priedo 2 lentele'!D222</f>
        <v>P.S.361</v>
      </c>
      <c r="J222" s="23" t="str">
        <f>'3 priedo 2 lentele'!E222</f>
        <v>Investicijas gavę socialinių paslaugų infrastruktūros objektai (vnt.)</v>
      </c>
      <c r="K222" s="148">
        <f>'3 priedo 2 lentele'!F222</f>
        <v>1</v>
      </c>
      <c r="L222" s="433">
        <v>1</v>
      </c>
      <c r="M222" s="361"/>
      <c r="N222" s="23" t="str">
        <f>'3 priedo 2 lentele'!G222</f>
        <v>R.N.403</v>
      </c>
      <c r="O222" s="23" t="str">
        <f>'3 priedo 2 lentele'!H222</f>
        <v>Tikslinių grupių asmenys, gavę tiesioginės naudos iš investicijų į socialinių paslaugų infrastruktūrą</v>
      </c>
      <c r="P222" s="148">
        <f>'3 priedo 2 lentele'!I222</f>
        <v>40</v>
      </c>
      <c r="Q222" s="435">
        <v>40</v>
      </c>
      <c r="R222" s="361"/>
      <c r="S222" s="23" t="str">
        <f>'3 priedo 2 lentele'!J222</f>
        <v>R.N.404</v>
      </c>
      <c r="T222" s="23" t="str">
        <f>'3 priedo 2 lentele'!K222</f>
        <v>Investicijas gavusiose įstaigose esančios vietos socialinių paslaugų gavėjams</v>
      </c>
      <c r="U222" s="148">
        <f>'3 priedo 2 lentele'!L222</f>
        <v>25</v>
      </c>
      <c r="V222" s="435">
        <v>25</v>
      </c>
      <c r="W222" s="361"/>
      <c r="X222" s="23">
        <f>'3 priedo 2 lentele'!M222</f>
        <v>0</v>
      </c>
      <c r="Y222" s="23">
        <f>'3 priedo 2 lentele'!N222</f>
        <v>0</v>
      </c>
      <c r="Z222" s="148">
        <f>'3 priedo 2 lentele'!O222</f>
        <v>0</v>
      </c>
      <c r="AA222" s="458"/>
      <c r="AB222" s="361"/>
      <c r="AC222" s="23">
        <f>'3 priedo 2 lentele'!P222</f>
        <v>0</v>
      </c>
      <c r="AD222" s="23">
        <f>'3 priedo 2 lentele'!Q222</f>
        <v>0</v>
      </c>
      <c r="AE222" s="148">
        <f>'3 priedo 2 lentele'!R222</f>
        <v>0</v>
      </c>
      <c r="AF222" s="458"/>
      <c r="AG222" s="361"/>
      <c r="AH222" s="23">
        <f>'3 priedo 2 lentele'!S222</f>
        <v>0</v>
      </c>
      <c r="AI222" s="23">
        <f>'3 priedo 2 lentele'!T222</f>
        <v>0</v>
      </c>
      <c r="AJ222" s="148">
        <f>'3 priedo 2 lentele'!U222</f>
        <v>0</v>
      </c>
      <c r="AK222" s="361"/>
      <c r="AL222" s="361"/>
    </row>
    <row r="223" spans="2:38" ht="108" x14ac:dyDescent="0.25">
      <c r="B223" s="55" t="str">
        <f>'3 priedo 1 lentele'!A223</f>
        <v>2.3.1.2.3</v>
      </c>
      <c r="C223" s="160" t="str">
        <f>'3 priedo 1 lentele'!B223</f>
        <v>R024407-270000-0004</v>
      </c>
      <c r="D223" s="23" t="str">
        <f>'3 priedo 1 lentele'!C223</f>
        <v>Kauno kartų namų (Sąjungos a. 13A) infrastruktūros modernizavimas ir pritaikymas senyvo amžiaus asmenims</v>
      </c>
      <c r="E223" s="10" t="str">
        <f>'3 priedo 1 lentele'!I223</f>
        <v xml:space="preserve">ITI </v>
      </c>
      <c r="F223" s="10">
        <f>'3 priedo 1 lentele'!J223</f>
        <v>0</v>
      </c>
      <c r="G223" s="10">
        <f>'3 priedo 1 lentele'!K223</f>
        <v>0</v>
      </c>
      <c r="H223" s="318"/>
      <c r="I223" s="25" t="str">
        <f>'3 priedo 2 lentele'!D223</f>
        <v>P.S.361</v>
      </c>
      <c r="J223" s="23" t="str">
        <f>'3 priedo 2 lentele'!E223</f>
        <v>Investicijas gavę socialinių paslaugų infrastruktūros objektai</v>
      </c>
      <c r="K223" s="148">
        <f>'3 priedo 2 lentele'!F223</f>
        <v>1</v>
      </c>
      <c r="L223" s="433">
        <v>1</v>
      </c>
      <c r="M223" s="318"/>
      <c r="N223" s="25" t="str">
        <f>'3 priedo 2 lentele'!G223</f>
        <v>R.N.403</v>
      </c>
      <c r="O223" s="23" t="str">
        <f>'3 priedo 2 lentele'!H223</f>
        <v>Tikslinių grupių asmenys, gavę tiesioginės naudos iš investicijų į socialinių paslaugų infrastruktūrą</v>
      </c>
      <c r="P223" s="148">
        <f>'3 priedo 2 lentele'!I223</f>
        <v>61</v>
      </c>
      <c r="Q223" s="435">
        <v>61</v>
      </c>
      <c r="R223" s="318"/>
      <c r="S223" s="25" t="str">
        <f>'3 priedo 2 lentele'!J223</f>
        <v>R.N.404</v>
      </c>
      <c r="T223" s="23" t="str">
        <f>'3 priedo 2 lentele'!K223</f>
        <v>Investicijas gavusiose įstaigose esančios vietos socialinių paslaugų gavėjams</v>
      </c>
      <c r="U223" s="148">
        <f>'3 priedo 2 lentele'!L223</f>
        <v>40</v>
      </c>
      <c r="V223" s="435">
        <v>40</v>
      </c>
      <c r="W223" s="318"/>
      <c r="X223" s="25">
        <f>'3 priedo 2 lentele'!M223</f>
        <v>0</v>
      </c>
      <c r="Y223" s="23">
        <f>'3 priedo 2 lentele'!N223</f>
        <v>0</v>
      </c>
      <c r="Z223" s="148">
        <f>'3 priedo 2 lentele'!O223</f>
        <v>0</v>
      </c>
      <c r="AA223" s="458"/>
      <c r="AB223" s="318"/>
      <c r="AC223" s="25">
        <f>'3 priedo 2 lentele'!P223</f>
        <v>0</v>
      </c>
      <c r="AD223" s="23">
        <f>'3 priedo 2 lentele'!Q223</f>
        <v>0</v>
      </c>
      <c r="AE223" s="148">
        <f>'3 priedo 2 lentele'!R223</f>
        <v>0</v>
      </c>
      <c r="AF223" s="458"/>
      <c r="AG223" s="318"/>
      <c r="AH223" s="25">
        <f>'3 priedo 2 lentele'!S223</f>
        <v>0</v>
      </c>
      <c r="AI223" s="23">
        <f>'3 priedo 2 lentele'!T223</f>
        <v>0</v>
      </c>
      <c r="AJ223" s="148">
        <f>'3 priedo 2 lentele'!U223</f>
        <v>0</v>
      </c>
      <c r="AK223" s="318"/>
      <c r="AL223" s="318"/>
    </row>
    <row r="224" spans="2:38" ht="108" x14ac:dyDescent="0.25">
      <c r="B224" s="55" t="str">
        <f>'3 priedo 1 lentele'!A224</f>
        <v>2.3.1.2.4</v>
      </c>
      <c r="C224" s="160" t="str">
        <f>'3 priedo 1 lentele'!B224</f>
        <v>R024407-270000-0005</v>
      </c>
      <c r="D224" s="23" t="str">
        <f>'3 priedo 1 lentele'!C224</f>
        <v>Socialinių paslaugų infrastruktūros plėtra Kauno rajone</v>
      </c>
      <c r="E224" s="10">
        <f>'3 priedo 1 lentele'!I224</f>
        <v>0</v>
      </c>
      <c r="F224" s="10">
        <f>'3 priedo 1 lentele'!J224</f>
        <v>0</v>
      </c>
      <c r="G224" s="10">
        <f>'3 priedo 1 lentele'!K224</f>
        <v>0</v>
      </c>
      <c r="H224" s="318"/>
      <c r="I224" s="25" t="str">
        <f>'3 priedo 2 lentele'!D224</f>
        <v>P.S.361</v>
      </c>
      <c r="J224" s="23" t="str">
        <f>'3 priedo 2 lentele'!E224</f>
        <v>Investicijas gavę socialinių paslaugų infrastruktūros objektai</v>
      </c>
      <c r="K224" s="148">
        <f>'3 priedo 2 lentele'!F224</f>
        <v>1</v>
      </c>
      <c r="L224" s="433">
        <v>1</v>
      </c>
      <c r="M224" s="318"/>
      <c r="N224" s="25" t="str">
        <f>'3 priedo 2 lentele'!G224</f>
        <v>R.N.403</v>
      </c>
      <c r="O224" s="23" t="str">
        <f>'3 priedo 2 lentele'!H224</f>
        <v>Tikslinių grupių asmenys, gavę tiesioginės naudos iš investicijų į socialinių paslaugų infrastruktūrą</v>
      </c>
      <c r="P224" s="148">
        <f>'3 priedo 2 lentele'!I224</f>
        <v>45</v>
      </c>
      <c r="Q224" s="435">
        <v>45</v>
      </c>
      <c r="R224" s="318"/>
      <c r="S224" s="25" t="str">
        <f>'3 priedo 2 lentele'!J224</f>
        <v>R.N.404</v>
      </c>
      <c r="T224" s="23" t="str">
        <f>'3 priedo 2 lentele'!K224</f>
        <v>Investicijas gavusiose įstaigose esančios vietos socialinių paslaugų gavėjams</v>
      </c>
      <c r="U224" s="148">
        <f>'3 priedo 2 lentele'!L224</f>
        <v>30</v>
      </c>
      <c r="V224" s="435">
        <v>30</v>
      </c>
      <c r="W224" s="318"/>
      <c r="X224" s="25">
        <f>'3 priedo 2 lentele'!M224</f>
        <v>0</v>
      </c>
      <c r="Y224" s="23">
        <f>'3 priedo 2 lentele'!N224</f>
        <v>0</v>
      </c>
      <c r="Z224" s="148">
        <f>'3 priedo 2 lentele'!O224</f>
        <v>0</v>
      </c>
      <c r="AA224" s="479"/>
      <c r="AB224" s="318"/>
      <c r="AC224" s="25">
        <f>'3 priedo 2 lentele'!P224</f>
        <v>0</v>
      </c>
      <c r="AD224" s="23">
        <f>'3 priedo 2 lentele'!Q224</f>
        <v>0</v>
      </c>
      <c r="AE224" s="148">
        <f>'3 priedo 2 lentele'!R224</f>
        <v>0</v>
      </c>
      <c r="AF224" s="479"/>
      <c r="AG224" s="318"/>
      <c r="AH224" s="25">
        <f>'3 priedo 2 lentele'!S224</f>
        <v>0</v>
      </c>
      <c r="AI224" s="23">
        <f>'3 priedo 2 lentele'!T224</f>
        <v>0</v>
      </c>
      <c r="AJ224" s="148">
        <f>'3 priedo 2 lentele'!U224</f>
        <v>0</v>
      </c>
      <c r="AK224" s="318"/>
      <c r="AL224" s="318"/>
    </row>
    <row r="225" spans="2:38" ht="108" x14ac:dyDescent="0.25">
      <c r="B225" s="55" t="str">
        <f>'3 priedo 1 lentele'!A225</f>
        <v>2.3.1.2.5</v>
      </c>
      <c r="C225" s="160" t="str">
        <f>'3 priedo 1 lentele'!B225</f>
        <v>R024407-270000-0006</v>
      </c>
      <c r="D225" s="23" t="str">
        <f>'3 priedo 1 lentele'!C225</f>
        <v>Josvainių socialinio ir ugdymo centro atnaujinimas bei savarankiško gyvenimo namų jame įkūrimas</v>
      </c>
      <c r="E225" s="10">
        <f>'3 priedo 1 lentele'!I225</f>
        <v>0</v>
      </c>
      <c r="F225" s="10">
        <f>'3 priedo 1 lentele'!J225</f>
        <v>0</v>
      </c>
      <c r="G225" s="10">
        <f>'3 priedo 1 lentele'!K225</f>
        <v>0</v>
      </c>
      <c r="H225" s="318"/>
      <c r="I225" s="25" t="str">
        <f>'3 priedo 2 lentele'!D225</f>
        <v>P.S.361</v>
      </c>
      <c r="J225" s="23" t="str">
        <f>'3 priedo 2 lentele'!E225</f>
        <v>Investicijas gavę socialinių paslaugų infrastruktūros objektai</v>
      </c>
      <c r="K225" s="148">
        <f>'3 priedo 2 lentele'!F225</f>
        <v>1</v>
      </c>
      <c r="L225" s="433">
        <v>1</v>
      </c>
      <c r="M225" s="318"/>
      <c r="N225" s="25" t="str">
        <f>'3 priedo 2 lentele'!G225</f>
        <v>R.N.403</v>
      </c>
      <c r="O225" s="23" t="str">
        <f>'3 priedo 2 lentele'!H225</f>
        <v>Tikslinių grupių asmenys, gavę tiesioginės naudos iš investicijų į socialinių paslaugų infrastruktūrą</v>
      </c>
      <c r="P225" s="148">
        <f>'3 priedo 2 lentele'!I225</f>
        <v>73</v>
      </c>
      <c r="Q225" s="435">
        <v>73</v>
      </c>
      <c r="R225" s="318"/>
      <c r="S225" s="25" t="str">
        <f>'3 priedo 2 lentele'!J225</f>
        <v>R.N.404</v>
      </c>
      <c r="T225" s="23" t="str">
        <f>'3 priedo 2 lentele'!K225</f>
        <v>Investicijas gavusiose įstaigose esančios vietos socialinių paslaugų gavėjams</v>
      </c>
      <c r="U225" s="148">
        <f>'3 priedo 2 lentele'!L225</f>
        <v>50</v>
      </c>
      <c r="V225" s="435">
        <v>50</v>
      </c>
      <c r="W225" s="318"/>
      <c r="X225" s="25">
        <f>'3 priedo 2 lentele'!M225</f>
        <v>0</v>
      </c>
      <c r="Y225" s="23">
        <f>'3 priedo 2 lentele'!N225</f>
        <v>0</v>
      </c>
      <c r="Z225" s="148">
        <f>'3 priedo 2 lentele'!O225</f>
        <v>0</v>
      </c>
      <c r="AA225" s="458"/>
      <c r="AB225" s="318"/>
      <c r="AC225" s="25">
        <f>'3 priedo 2 lentele'!P225</f>
        <v>0</v>
      </c>
      <c r="AD225" s="23">
        <f>'3 priedo 2 lentele'!Q225</f>
        <v>0</v>
      </c>
      <c r="AE225" s="148">
        <f>'3 priedo 2 lentele'!R225</f>
        <v>0</v>
      </c>
      <c r="AF225" s="458"/>
      <c r="AG225" s="318"/>
      <c r="AH225" s="25">
        <f>'3 priedo 2 lentele'!S225</f>
        <v>0</v>
      </c>
      <c r="AI225" s="23">
        <f>'3 priedo 2 lentele'!T225</f>
        <v>0</v>
      </c>
      <c r="AJ225" s="148">
        <f>'3 priedo 2 lentele'!U225</f>
        <v>0</v>
      </c>
      <c r="AK225" s="318"/>
      <c r="AL225" s="318"/>
    </row>
    <row r="226" spans="2:38" ht="72" x14ac:dyDescent="0.25">
      <c r="B226" s="244" t="str">
        <f>'3 priedo 1 lentele'!A226</f>
        <v>2.3.1.3.</v>
      </c>
      <c r="C226" s="252">
        <f>'3 priedo 1 lentele'!B226</f>
        <v>0</v>
      </c>
      <c r="D226" s="244" t="str">
        <f>'3 priedo 1 lentele'!C226</f>
        <v xml:space="preserve">Priemonė: Privačių iniciatyvų, nevyriausybinių organizacijų ir savanoriško darbo, skatinimas socialiai pažeidžiamų grupių asmenų integravimo srityje </v>
      </c>
      <c r="E226" s="252">
        <f>'3 priedo 1 lentele'!I226</f>
        <v>0</v>
      </c>
      <c r="F226" s="252">
        <f>'3 priedo 1 lentele'!J226</f>
        <v>0</v>
      </c>
      <c r="G226" s="252">
        <f>'3 priedo 1 lentele'!K226</f>
        <v>0</v>
      </c>
      <c r="H226" s="321"/>
      <c r="I226" s="267">
        <f>'3 priedo 2 lentele'!D226</f>
        <v>0</v>
      </c>
      <c r="J226" s="267">
        <f>'3 priedo 2 lentele'!E226</f>
        <v>0</v>
      </c>
      <c r="K226" s="268">
        <f>'3 priedo 2 lentele'!F226</f>
        <v>0</v>
      </c>
      <c r="L226" s="430"/>
      <c r="M226" s="321"/>
      <c r="N226" s="267">
        <f>'3 priedo 2 lentele'!G226</f>
        <v>0</v>
      </c>
      <c r="O226" s="267">
        <f>'3 priedo 2 lentele'!H226</f>
        <v>0</v>
      </c>
      <c r="P226" s="268">
        <f>'3 priedo 2 lentele'!I226</f>
        <v>0</v>
      </c>
      <c r="Q226" s="448"/>
      <c r="R226" s="321"/>
      <c r="S226" s="267">
        <f>'3 priedo 2 lentele'!J226</f>
        <v>0</v>
      </c>
      <c r="T226" s="267">
        <f>'3 priedo 2 lentele'!K226</f>
        <v>0</v>
      </c>
      <c r="U226" s="268">
        <f>'3 priedo 2 lentele'!L226</f>
        <v>0</v>
      </c>
      <c r="V226" s="448"/>
      <c r="W226" s="321"/>
      <c r="X226" s="267">
        <f>'3 priedo 2 lentele'!M226</f>
        <v>0</v>
      </c>
      <c r="Y226" s="267">
        <f>'3 priedo 2 lentele'!N226</f>
        <v>0</v>
      </c>
      <c r="Z226" s="268">
        <f>'3 priedo 2 lentele'!O226</f>
        <v>0</v>
      </c>
      <c r="AA226" s="473"/>
      <c r="AB226" s="321"/>
      <c r="AC226" s="267">
        <f>'3 priedo 2 lentele'!P226</f>
        <v>0</v>
      </c>
      <c r="AD226" s="267">
        <f>'3 priedo 2 lentele'!Q226</f>
        <v>0</v>
      </c>
      <c r="AE226" s="268">
        <f>'3 priedo 2 lentele'!R226</f>
        <v>0</v>
      </c>
      <c r="AF226" s="473"/>
      <c r="AG226" s="321"/>
      <c r="AH226" s="267">
        <f>'3 priedo 2 lentele'!S226</f>
        <v>0</v>
      </c>
      <c r="AI226" s="267">
        <f>'3 priedo 2 lentele'!T226</f>
        <v>0</v>
      </c>
      <c r="AJ226" s="268">
        <f>'3 priedo 2 lentele'!U226</f>
        <v>0</v>
      </c>
      <c r="AK226" s="321"/>
      <c r="AL226" s="321"/>
    </row>
    <row r="227" spans="2:38" ht="108" x14ac:dyDescent="0.25">
      <c r="B227" s="55" t="str">
        <f>'3 priedo 1 lentele'!A227</f>
        <v>2.3.1.3.1.</v>
      </c>
      <c r="C227" s="160" t="str">
        <f>'3 priedo 1 lentele'!B227</f>
        <v>R024407-270000-0007</v>
      </c>
      <c r="D227" s="23" t="str">
        <f>'3 priedo 1 lentele'!C227</f>
        <v>Socialinės rizikos asmenų integracijos į visuomenę paslaugų infrastruktūros plėtra</v>
      </c>
      <c r="E227" s="14">
        <f>'3 priedo 1 lentele'!I227</f>
        <v>0</v>
      </c>
      <c r="F227" s="14">
        <f>'3 priedo 1 lentele'!J227</f>
        <v>0</v>
      </c>
      <c r="G227" s="14">
        <f>'3 priedo 1 lentele'!K227</f>
        <v>0</v>
      </c>
      <c r="H227" s="324"/>
      <c r="I227" s="147" t="str">
        <f>'3 priedo 2 lentele'!D227</f>
        <v>P.S.361</v>
      </c>
      <c r="J227" s="147" t="str">
        <f>'3 priedo 2 lentele'!E227</f>
        <v>Investicijas gavę socialinių paslaugų infrastruktūros objektai (vnt.)</v>
      </c>
      <c r="K227" s="148">
        <f>'3 priedo 2 lentele'!F227</f>
        <v>1</v>
      </c>
      <c r="L227" s="433">
        <v>1</v>
      </c>
      <c r="M227" s="324"/>
      <c r="N227" s="147" t="str">
        <f>'3 priedo 2 lentele'!G227</f>
        <v>R.N.403</v>
      </c>
      <c r="O227" s="147" t="str">
        <f>'3 priedo 2 lentele'!H227</f>
        <v>Tikslinių grupių asmenys, gavę tiesioginės naudos iš investicijų į socialinių paslaugų infrastruktūrą</v>
      </c>
      <c r="P227" s="148">
        <f>'3 priedo 2 lentele'!I227</f>
        <v>10</v>
      </c>
      <c r="Q227" s="435">
        <v>10</v>
      </c>
      <c r="R227" s="324"/>
      <c r="S227" s="147" t="str">
        <f>'3 priedo 2 lentele'!J227</f>
        <v>R.N.404</v>
      </c>
      <c r="T227" s="147" t="str">
        <f>'3 priedo 2 lentele'!K227</f>
        <v>Investicijas gavusiose įstaigose esančios vietos socialinių paslaugų gavėjams</v>
      </c>
      <c r="U227" s="148">
        <f>'3 priedo 2 lentele'!L227</f>
        <v>8</v>
      </c>
      <c r="V227" s="435">
        <v>8</v>
      </c>
      <c r="W227" s="324"/>
      <c r="X227" s="147">
        <f>'3 priedo 2 lentele'!M227</f>
        <v>0</v>
      </c>
      <c r="Y227" s="147">
        <f>'3 priedo 2 lentele'!N227</f>
        <v>0</v>
      </c>
      <c r="Z227" s="148">
        <f>'3 priedo 2 lentele'!O227</f>
        <v>0</v>
      </c>
      <c r="AA227" s="479"/>
      <c r="AB227" s="324"/>
      <c r="AC227" s="147">
        <f>'3 priedo 2 lentele'!P227</f>
        <v>0</v>
      </c>
      <c r="AD227" s="147">
        <f>'3 priedo 2 lentele'!Q227</f>
        <v>0</v>
      </c>
      <c r="AE227" s="148">
        <f>'3 priedo 2 lentele'!R227</f>
        <v>0</v>
      </c>
      <c r="AF227" s="479"/>
      <c r="AG227" s="324"/>
      <c r="AH227" s="147">
        <f>'3 priedo 2 lentele'!S227</f>
        <v>0</v>
      </c>
      <c r="AI227" s="147">
        <f>'3 priedo 2 lentele'!T227</f>
        <v>0</v>
      </c>
      <c r="AJ227" s="148">
        <f>'3 priedo 2 lentele'!U227</f>
        <v>0</v>
      </c>
      <c r="AK227" s="324"/>
      <c r="AL227" s="324"/>
    </row>
    <row r="228" spans="2:38" ht="72" x14ac:dyDescent="0.25">
      <c r="B228" s="244" t="str">
        <f>'3 priedo 1 lentele'!A228</f>
        <v>2.3.1.4.</v>
      </c>
      <c r="C228" s="252">
        <f>'3 priedo 1 lentele'!B228</f>
        <v>0</v>
      </c>
      <c r="D228" s="244" t="str">
        <f>'3 priedo 1 lentele'!C228</f>
        <v>Priemonė: Socialinių paslaugų infrastruktūros, socialinių paslaugų teikimo namuose  plėtra ir dienos centrų steigimas bei vystymas</v>
      </c>
      <c r="E228" s="252">
        <f>'3 priedo 1 lentele'!I228</f>
        <v>0</v>
      </c>
      <c r="F228" s="252">
        <f>'3 priedo 1 lentele'!J228</f>
        <v>0</v>
      </c>
      <c r="G228" s="252">
        <f>'3 priedo 1 lentele'!K228</f>
        <v>0</v>
      </c>
      <c r="H228" s="321"/>
      <c r="I228" s="267">
        <f>'3 priedo 2 lentele'!D228</f>
        <v>0</v>
      </c>
      <c r="J228" s="267">
        <f>'3 priedo 2 lentele'!E228</f>
        <v>0</v>
      </c>
      <c r="K228" s="268">
        <f>'3 priedo 2 lentele'!F228</f>
        <v>0</v>
      </c>
      <c r="L228" s="430"/>
      <c r="M228" s="321"/>
      <c r="N228" s="267">
        <f>'3 priedo 2 lentele'!G228</f>
        <v>0</v>
      </c>
      <c r="O228" s="267">
        <f>'3 priedo 2 lentele'!H228</f>
        <v>0</v>
      </c>
      <c r="P228" s="268">
        <f>'3 priedo 2 lentele'!I228</f>
        <v>0</v>
      </c>
      <c r="Q228" s="448"/>
      <c r="R228" s="321"/>
      <c r="S228" s="267">
        <f>'3 priedo 2 lentele'!J228</f>
        <v>0</v>
      </c>
      <c r="T228" s="267">
        <f>'3 priedo 2 lentele'!K228</f>
        <v>0</v>
      </c>
      <c r="U228" s="268">
        <f>'3 priedo 2 lentele'!L228</f>
        <v>0</v>
      </c>
      <c r="V228" s="448"/>
      <c r="W228" s="321"/>
      <c r="X228" s="267">
        <f>'3 priedo 2 lentele'!M228</f>
        <v>0</v>
      </c>
      <c r="Y228" s="267">
        <f>'3 priedo 2 lentele'!N228</f>
        <v>0</v>
      </c>
      <c r="Z228" s="268">
        <f>'3 priedo 2 lentele'!O228</f>
        <v>0</v>
      </c>
      <c r="AA228" s="473"/>
      <c r="AB228" s="321"/>
      <c r="AC228" s="267">
        <f>'3 priedo 2 lentele'!P228</f>
        <v>0</v>
      </c>
      <c r="AD228" s="267">
        <f>'3 priedo 2 lentele'!Q228</f>
        <v>0</v>
      </c>
      <c r="AE228" s="268">
        <f>'3 priedo 2 lentele'!R228</f>
        <v>0</v>
      </c>
      <c r="AF228" s="473"/>
      <c r="AG228" s="321"/>
      <c r="AH228" s="267">
        <f>'3 priedo 2 lentele'!S228</f>
        <v>0</v>
      </c>
      <c r="AI228" s="267">
        <f>'3 priedo 2 lentele'!T228</f>
        <v>0</v>
      </c>
      <c r="AJ228" s="268">
        <f>'3 priedo 2 lentele'!U228</f>
        <v>0</v>
      </c>
      <c r="AK228" s="321"/>
      <c r="AL228" s="321"/>
    </row>
    <row r="229" spans="2:38" ht="108" x14ac:dyDescent="0.25">
      <c r="B229" s="55" t="str">
        <f>'3 priedo 1 lentele'!A229</f>
        <v>2.3.1.4.1</v>
      </c>
      <c r="C229" s="160" t="str">
        <f>'3 priedo 1 lentele'!B229</f>
        <v>R024407-270000-0008</v>
      </c>
      <c r="D229" s="23" t="str">
        <f>'3 priedo 1 lentele'!C229</f>
        <v>Socialinių paslaugų infrastruktūros plėtra Prienų rajone</v>
      </c>
      <c r="E229" s="11">
        <f>'3 priedo 1 lentele'!I229</f>
        <v>0</v>
      </c>
      <c r="F229" s="11">
        <f>'3 priedo 1 lentele'!J229</f>
        <v>0</v>
      </c>
      <c r="G229" s="11">
        <f>'3 priedo 1 lentele'!K229</f>
        <v>0</v>
      </c>
      <c r="H229" s="316"/>
      <c r="I229" s="147" t="str">
        <f>'3 priedo 2 lentele'!D229</f>
        <v>P.S.361</v>
      </c>
      <c r="J229" s="147" t="str">
        <f>'3 priedo 2 lentele'!E229</f>
        <v>Investicijas gavę socialinių paslaugų infrastruktūros objektai (vnt.)</v>
      </c>
      <c r="K229" s="148">
        <f>'3 priedo 2 lentele'!F229</f>
        <v>1</v>
      </c>
      <c r="L229" s="433">
        <v>1</v>
      </c>
      <c r="M229" s="316"/>
      <c r="N229" s="147" t="str">
        <f>'3 priedo 2 lentele'!G229</f>
        <v>R.N.403</v>
      </c>
      <c r="O229" s="147" t="str">
        <f>'3 priedo 2 lentele'!H229</f>
        <v>Tikslinių grupių asmenys, gavę tiesioginės naudos iš investicijų į socialinių paslaugų infrastruktūrą</v>
      </c>
      <c r="P229" s="148">
        <f>'3 priedo 2 lentele'!I229</f>
        <v>40</v>
      </c>
      <c r="Q229" s="435">
        <v>40</v>
      </c>
      <c r="R229" s="316"/>
      <c r="S229" s="147" t="str">
        <f>'3 priedo 2 lentele'!J229</f>
        <v>R.N.404</v>
      </c>
      <c r="T229" s="147" t="str">
        <f>'3 priedo 2 lentele'!K229</f>
        <v>Investicijas gavusiose įstaigose esančios vietos socialinių paslaugų gavėjams</v>
      </c>
      <c r="U229" s="148">
        <f>'3 priedo 2 lentele'!L229</f>
        <v>25</v>
      </c>
      <c r="V229" s="435">
        <v>25</v>
      </c>
      <c r="W229" s="316"/>
      <c r="X229" s="147">
        <f>'3 priedo 2 lentele'!M229</f>
        <v>0</v>
      </c>
      <c r="Y229" s="147">
        <f>'3 priedo 2 lentele'!N229</f>
        <v>0</v>
      </c>
      <c r="Z229" s="148">
        <f>'3 priedo 2 lentele'!O229</f>
        <v>0</v>
      </c>
      <c r="AA229" s="458"/>
      <c r="AB229" s="316"/>
      <c r="AC229" s="147">
        <f>'3 priedo 2 lentele'!P229</f>
        <v>0</v>
      </c>
      <c r="AD229" s="147">
        <f>'3 priedo 2 lentele'!Q229</f>
        <v>0</v>
      </c>
      <c r="AE229" s="148">
        <f>'3 priedo 2 lentele'!R229</f>
        <v>0</v>
      </c>
      <c r="AF229" s="458"/>
      <c r="AG229" s="316"/>
      <c r="AH229" s="147">
        <f>'3 priedo 2 lentele'!S229</f>
        <v>0</v>
      </c>
      <c r="AI229" s="147">
        <f>'3 priedo 2 lentele'!T229</f>
        <v>0</v>
      </c>
      <c r="AJ229" s="148">
        <f>'3 priedo 2 lentele'!U229</f>
        <v>0</v>
      </c>
      <c r="AK229" s="316"/>
      <c r="AL229" s="316"/>
    </row>
    <row r="230" spans="2:38" ht="108" x14ac:dyDescent="0.25">
      <c r="B230" s="55" t="str">
        <f>'3 priedo 1 lentele'!A230</f>
        <v>2.3.1.4.2</v>
      </c>
      <c r="C230" s="272" t="str">
        <f>'3 priedo 1 lentele'!B230</f>
        <v>R024407-270000-0009</v>
      </c>
      <c r="D230" s="23" t="str">
        <f>'3 priedo 1 lentele'!C230</f>
        <v>Ežerėlio slaugos namų Nestacionariųjų socialinių paslaugų skyriaus įkūrimas slaugos namų bazėje</v>
      </c>
      <c r="E230" s="11">
        <f>'3 priedo 1 lentele'!I230</f>
        <v>0</v>
      </c>
      <c r="F230" s="11">
        <f>'3 priedo 1 lentele'!J230</f>
        <v>0</v>
      </c>
      <c r="G230" s="11">
        <f>'3 priedo 1 lentele'!K230</f>
        <v>0</v>
      </c>
      <c r="H230" s="316"/>
      <c r="I230" s="147" t="str">
        <f>'3 priedo 2 lentele'!D230</f>
        <v>P.S.361</v>
      </c>
      <c r="J230" s="147" t="str">
        <f>'3 priedo 2 lentele'!E230</f>
        <v>Investicijas gavę socialinių paslaugų infrastruktūros objektai (vnt.)</v>
      </c>
      <c r="K230" s="148">
        <f>'3 priedo 2 lentele'!F230</f>
        <v>1</v>
      </c>
      <c r="L230" s="433">
        <v>1</v>
      </c>
      <c r="M230" s="316"/>
      <c r="N230" s="147" t="str">
        <f>'3 priedo 2 lentele'!G230</f>
        <v>R.N.403</v>
      </c>
      <c r="O230" s="147" t="str">
        <f>'3 priedo 2 lentele'!H230</f>
        <v>Tikslinių grupių asmenys, gavę tiesioginės naudos iš investicijų į socialinių paslaugų infrastruktūrą</v>
      </c>
      <c r="P230" s="148">
        <f>'3 priedo 2 lentele'!I230</f>
        <v>60</v>
      </c>
      <c r="Q230" s="435">
        <v>60</v>
      </c>
      <c r="R230" s="316"/>
      <c r="S230" s="147" t="str">
        <f>'3 priedo 2 lentele'!J230</f>
        <v>R.N.404</v>
      </c>
      <c r="T230" s="147" t="str">
        <f>'3 priedo 2 lentele'!K230</f>
        <v>Investicijas gavusiose įstaigose esančios vietos socialinių paslaugų gavėjams</v>
      </c>
      <c r="U230" s="148">
        <f>'3 priedo 2 lentele'!L230</f>
        <v>20</v>
      </c>
      <c r="V230" s="435">
        <v>20</v>
      </c>
      <c r="W230" s="316"/>
      <c r="X230" s="147">
        <f>'3 priedo 2 lentele'!M230</f>
        <v>0</v>
      </c>
      <c r="Y230" s="147">
        <f>'3 priedo 2 lentele'!N230</f>
        <v>0</v>
      </c>
      <c r="Z230" s="148">
        <f>'3 priedo 2 lentele'!O230</f>
        <v>0</v>
      </c>
      <c r="AA230" s="458"/>
      <c r="AB230" s="316"/>
      <c r="AC230" s="147">
        <f>'3 priedo 2 lentele'!P230</f>
        <v>0</v>
      </c>
      <c r="AD230" s="147">
        <f>'3 priedo 2 lentele'!Q230</f>
        <v>0</v>
      </c>
      <c r="AE230" s="148">
        <f>'3 priedo 2 lentele'!R230</f>
        <v>0</v>
      </c>
      <c r="AF230" s="458"/>
      <c r="AG230" s="316"/>
      <c r="AH230" s="147">
        <f>'3 priedo 2 lentele'!S230</f>
        <v>0</v>
      </c>
      <c r="AI230" s="147">
        <f>'3 priedo 2 lentele'!T230</f>
        <v>0</v>
      </c>
      <c r="AJ230" s="148">
        <f>'3 priedo 2 lentele'!U230</f>
        <v>0</v>
      </c>
      <c r="AK230" s="316"/>
      <c r="AL230" s="316"/>
    </row>
    <row r="231" spans="2:38" ht="36" x14ac:dyDescent="0.25">
      <c r="B231" s="212" t="str">
        <f>'3 priedo 1 lentele'!A231</f>
        <v>2.3.2</v>
      </c>
      <c r="C231" s="213">
        <f>'3 priedo 1 lentele'!B231</f>
        <v>0</v>
      </c>
      <c r="D231" s="212" t="str">
        <f>'3 priedo 1 lentele'!C231</f>
        <v>Uždavinys: Efektyviai plėtoti ir modernizuoti socialinio būsto sistemą</v>
      </c>
      <c r="E231" s="213">
        <f>'3 priedo 1 lentele'!I231</f>
        <v>0</v>
      </c>
      <c r="F231" s="213">
        <f>'3 priedo 1 lentele'!J231</f>
        <v>0</v>
      </c>
      <c r="G231" s="213">
        <f>'3 priedo 1 lentele'!K231</f>
        <v>0</v>
      </c>
      <c r="H231" s="320"/>
      <c r="I231" s="214">
        <f>'3 priedo 2 lentele'!D231</f>
        <v>0</v>
      </c>
      <c r="J231" s="214">
        <f>'3 priedo 2 lentele'!E231</f>
        <v>0</v>
      </c>
      <c r="K231" s="215">
        <f>'3 priedo 2 lentele'!F231</f>
        <v>0</v>
      </c>
      <c r="L231" s="440"/>
      <c r="M231" s="320"/>
      <c r="N231" s="214">
        <f>'3 priedo 2 lentele'!G231</f>
        <v>0</v>
      </c>
      <c r="O231" s="214">
        <f>'3 priedo 2 lentele'!H231</f>
        <v>0</v>
      </c>
      <c r="P231" s="215">
        <f>'3 priedo 2 lentele'!I231</f>
        <v>0</v>
      </c>
      <c r="Q231" s="460"/>
      <c r="R231" s="320"/>
      <c r="S231" s="214">
        <f>'3 priedo 2 lentele'!J231</f>
        <v>0</v>
      </c>
      <c r="T231" s="214">
        <f>'3 priedo 2 lentele'!K231</f>
        <v>0</v>
      </c>
      <c r="U231" s="215">
        <f>'3 priedo 2 lentele'!L231</f>
        <v>0</v>
      </c>
      <c r="V231" s="460"/>
      <c r="W231" s="320"/>
      <c r="X231" s="214">
        <f>'3 priedo 2 lentele'!M231</f>
        <v>0</v>
      </c>
      <c r="Y231" s="214">
        <f>'3 priedo 2 lentele'!N231</f>
        <v>0</v>
      </c>
      <c r="Z231" s="215">
        <f>'3 priedo 2 lentele'!O231</f>
        <v>0</v>
      </c>
      <c r="AA231" s="480"/>
      <c r="AB231" s="320"/>
      <c r="AC231" s="214">
        <f>'3 priedo 2 lentele'!P231</f>
        <v>0</v>
      </c>
      <c r="AD231" s="214">
        <f>'3 priedo 2 lentele'!Q231</f>
        <v>0</v>
      </c>
      <c r="AE231" s="215">
        <f>'3 priedo 2 lentele'!R231</f>
        <v>0</v>
      </c>
      <c r="AF231" s="480"/>
      <c r="AG231" s="320"/>
      <c r="AH231" s="214">
        <f>'3 priedo 2 lentele'!S231</f>
        <v>0</v>
      </c>
      <c r="AI231" s="214">
        <f>'3 priedo 2 lentele'!T231</f>
        <v>0</v>
      </c>
      <c r="AJ231" s="215">
        <f>'3 priedo 2 lentele'!U231</f>
        <v>0</v>
      </c>
      <c r="AK231" s="320"/>
      <c r="AL231" s="320"/>
    </row>
    <row r="232" spans="2:38" ht="24" x14ac:dyDescent="0.25">
      <c r="B232" s="244" t="str">
        <f>'3 priedo 1 lentele'!A232</f>
        <v>2.3.2.1.</v>
      </c>
      <c r="C232" s="252">
        <f>'3 priedo 1 lentele'!B232</f>
        <v>0</v>
      </c>
      <c r="D232" s="244" t="str">
        <f>'3 priedo 1 lentele'!C232</f>
        <v xml:space="preserve">Priemonė: Naujo socialinio būsto statyba ir renovacija </v>
      </c>
      <c r="E232" s="252">
        <f>'3 priedo 1 lentele'!I232</f>
        <v>0</v>
      </c>
      <c r="F232" s="252">
        <f>'3 priedo 1 lentele'!J232</f>
        <v>0</v>
      </c>
      <c r="G232" s="252">
        <f>'3 priedo 1 lentele'!K232</f>
        <v>0</v>
      </c>
      <c r="H232" s="321"/>
      <c r="I232" s="267">
        <f>'3 priedo 2 lentele'!D232</f>
        <v>0</v>
      </c>
      <c r="J232" s="267">
        <f>'3 priedo 2 lentele'!E232</f>
        <v>0</v>
      </c>
      <c r="K232" s="268">
        <f>'3 priedo 2 lentele'!F232</f>
        <v>0</v>
      </c>
      <c r="L232" s="430"/>
      <c r="M232" s="321"/>
      <c r="N232" s="267">
        <f>'3 priedo 2 lentele'!G232</f>
        <v>0</v>
      </c>
      <c r="O232" s="267">
        <f>'3 priedo 2 lentele'!H232</f>
        <v>0</v>
      </c>
      <c r="P232" s="268">
        <f>'3 priedo 2 lentele'!I232</f>
        <v>0</v>
      </c>
      <c r="Q232" s="448"/>
      <c r="R232" s="321"/>
      <c r="S232" s="267">
        <f>'3 priedo 2 lentele'!J232</f>
        <v>0</v>
      </c>
      <c r="T232" s="267">
        <f>'3 priedo 2 lentele'!K232</f>
        <v>0</v>
      </c>
      <c r="U232" s="268">
        <f>'3 priedo 2 lentele'!L232</f>
        <v>0</v>
      </c>
      <c r="V232" s="448"/>
      <c r="W232" s="321"/>
      <c r="X232" s="267">
        <f>'3 priedo 2 lentele'!M232</f>
        <v>0</v>
      </c>
      <c r="Y232" s="267">
        <f>'3 priedo 2 lentele'!N232</f>
        <v>0</v>
      </c>
      <c r="Z232" s="268">
        <f>'3 priedo 2 lentele'!O232</f>
        <v>0</v>
      </c>
      <c r="AA232" s="473"/>
      <c r="AB232" s="321"/>
      <c r="AC232" s="267">
        <f>'3 priedo 2 lentele'!P232</f>
        <v>0</v>
      </c>
      <c r="AD232" s="267">
        <f>'3 priedo 2 lentele'!Q232</f>
        <v>0</v>
      </c>
      <c r="AE232" s="268">
        <f>'3 priedo 2 lentele'!R232</f>
        <v>0</v>
      </c>
      <c r="AF232" s="473"/>
      <c r="AG232" s="321"/>
      <c r="AH232" s="267">
        <f>'3 priedo 2 lentele'!S232</f>
        <v>0</v>
      </c>
      <c r="AI232" s="267">
        <f>'3 priedo 2 lentele'!T232</f>
        <v>0</v>
      </c>
      <c r="AJ232" s="268">
        <f>'3 priedo 2 lentele'!U232</f>
        <v>0</v>
      </c>
      <c r="AK232" s="321"/>
      <c r="AL232" s="321"/>
    </row>
    <row r="233" spans="2:38" ht="60" x14ac:dyDescent="0.25">
      <c r="B233" s="28" t="str">
        <f>'3 priedo 1 lentele'!A233</f>
        <v>2.3.2.1.1</v>
      </c>
      <c r="C233" s="160" t="str">
        <f>'3 priedo 1 lentele'!B233</f>
        <v>R024408-250000-0001</v>
      </c>
      <c r="D233" s="23" t="str">
        <f>'3 priedo 1 lentele'!C233</f>
        <v>Socialinio būsto fondo plėtra Kaišiadorių rajono savivaldybėje</v>
      </c>
      <c r="E233" s="11">
        <f>'3 priedo 1 lentele'!I233</f>
        <v>0</v>
      </c>
      <c r="F233" s="11">
        <f>'3 priedo 1 lentele'!J233</f>
        <v>0</v>
      </c>
      <c r="G233" s="11">
        <f>'3 priedo 1 lentele'!K233</f>
        <v>0</v>
      </c>
      <c r="H233" s="316" t="s">
        <v>2075</v>
      </c>
      <c r="I233" s="41" t="str">
        <f>'3 priedo 2 lentele'!D233</f>
        <v>P.S.362</v>
      </c>
      <c r="J233" s="23" t="str">
        <f>'3 priedo 2 lentele'!E233</f>
        <v>Naujai įrengti ar įsigyti socialiniai būstai (Skaičius)</v>
      </c>
      <c r="K233" s="148">
        <f>'3 priedo 2 lentele'!F233</f>
        <v>28</v>
      </c>
      <c r="L233" s="48">
        <v>28</v>
      </c>
      <c r="M233" s="316"/>
      <c r="N233" s="41">
        <f>'3 priedo 2 lentele'!G233</f>
        <v>0</v>
      </c>
      <c r="O233" s="23">
        <f>'3 priedo 2 lentele'!H233</f>
        <v>0</v>
      </c>
      <c r="P233" s="148">
        <f>'3 priedo 2 lentele'!I233</f>
        <v>0</v>
      </c>
      <c r="Q233" s="435"/>
      <c r="R233" s="316"/>
      <c r="S233" s="41">
        <f>'3 priedo 2 lentele'!J233</f>
        <v>0</v>
      </c>
      <c r="T233" s="23">
        <f>'3 priedo 2 lentele'!K233</f>
        <v>0</v>
      </c>
      <c r="U233" s="148">
        <f>'3 priedo 2 lentele'!L233</f>
        <v>0</v>
      </c>
      <c r="V233" s="435"/>
      <c r="W233" s="316"/>
      <c r="X233" s="41">
        <f>'3 priedo 2 lentele'!M233</f>
        <v>0</v>
      </c>
      <c r="Y233" s="23">
        <f>'3 priedo 2 lentele'!N233</f>
        <v>0</v>
      </c>
      <c r="Z233" s="148">
        <f>'3 priedo 2 lentele'!O233</f>
        <v>0</v>
      </c>
      <c r="AA233" s="458"/>
      <c r="AB233" s="316"/>
      <c r="AC233" s="41">
        <f>'3 priedo 2 lentele'!P233</f>
        <v>0</v>
      </c>
      <c r="AD233" s="23">
        <f>'3 priedo 2 lentele'!Q233</f>
        <v>0</v>
      </c>
      <c r="AE233" s="148">
        <f>'3 priedo 2 lentele'!R233</f>
        <v>0</v>
      </c>
      <c r="AF233" s="458"/>
      <c r="AG233" s="316"/>
      <c r="AH233" s="41">
        <f>'3 priedo 2 lentele'!S233</f>
        <v>0</v>
      </c>
      <c r="AI233" s="23">
        <f>'3 priedo 2 lentele'!T233</f>
        <v>0</v>
      </c>
      <c r="AJ233" s="148">
        <f>'3 priedo 2 lentele'!U233</f>
        <v>0</v>
      </c>
      <c r="AK233" s="316"/>
      <c r="AL233" s="316"/>
    </row>
    <row r="234" spans="2:38" ht="48" x14ac:dyDescent="0.25">
      <c r="B234" s="244" t="str">
        <f>'3 priedo 1 lentele'!A234</f>
        <v>2.3.2.2.</v>
      </c>
      <c r="C234" s="276">
        <f>'3 priedo 1 lentele'!B234</f>
        <v>0</v>
      </c>
      <c r="D234" s="250" t="str">
        <f>'3 priedo 1 lentele'!C234</f>
        <v>Priemonė: Socialinio būsto plėtra ir negyvenamų patalpų pritaikymas gyvenamosioms patalpoms</v>
      </c>
      <c r="E234" s="252">
        <f>'3 priedo 1 lentele'!I234</f>
        <v>0</v>
      </c>
      <c r="F234" s="252">
        <f>'3 priedo 1 lentele'!J234</f>
        <v>0</v>
      </c>
      <c r="G234" s="252">
        <f>'3 priedo 1 lentele'!K234</f>
        <v>0</v>
      </c>
      <c r="H234" s="321"/>
      <c r="I234" s="267">
        <f>'3 priedo 2 lentele'!D234</f>
        <v>0</v>
      </c>
      <c r="J234" s="267">
        <f>'3 priedo 2 lentele'!E234</f>
        <v>0</v>
      </c>
      <c r="K234" s="268">
        <f>'3 priedo 2 lentele'!F234</f>
        <v>0</v>
      </c>
      <c r="L234" s="430"/>
      <c r="M234" s="321"/>
      <c r="N234" s="267">
        <f>'3 priedo 2 lentele'!G234</f>
        <v>0</v>
      </c>
      <c r="O234" s="267">
        <f>'3 priedo 2 lentele'!H234</f>
        <v>0</v>
      </c>
      <c r="P234" s="268">
        <f>'3 priedo 2 lentele'!I234</f>
        <v>0</v>
      </c>
      <c r="Q234" s="448"/>
      <c r="R234" s="321"/>
      <c r="S234" s="267">
        <f>'3 priedo 2 lentele'!J234</f>
        <v>0</v>
      </c>
      <c r="T234" s="267">
        <f>'3 priedo 2 lentele'!K234</f>
        <v>0</v>
      </c>
      <c r="U234" s="268">
        <f>'3 priedo 2 lentele'!L234</f>
        <v>0</v>
      </c>
      <c r="V234" s="448"/>
      <c r="W234" s="321"/>
      <c r="X234" s="267">
        <f>'3 priedo 2 lentele'!M234</f>
        <v>0</v>
      </c>
      <c r="Y234" s="267">
        <f>'3 priedo 2 lentele'!N234</f>
        <v>0</v>
      </c>
      <c r="Z234" s="268">
        <f>'3 priedo 2 lentele'!O234</f>
        <v>0</v>
      </c>
      <c r="AA234" s="473"/>
      <c r="AB234" s="321"/>
      <c r="AC234" s="267">
        <f>'3 priedo 2 lentele'!P234</f>
        <v>0</v>
      </c>
      <c r="AD234" s="267">
        <f>'3 priedo 2 lentele'!Q234</f>
        <v>0</v>
      </c>
      <c r="AE234" s="268">
        <f>'3 priedo 2 lentele'!R234</f>
        <v>0</v>
      </c>
      <c r="AF234" s="473"/>
      <c r="AG234" s="321"/>
      <c r="AH234" s="267">
        <f>'3 priedo 2 lentele'!S234</f>
        <v>0</v>
      </c>
      <c r="AI234" s="267">
        <f>'3 priedo 2 lentele'!T234</f>
        <v>0</v>
      </c>
      <c r="AJ234" s="268">
        <f>'3 priedo 2 lentele'!U234</f>
        <v>0</v>
      </c>
      <c r="AK234" s="321"/>
      <c r="AL234" s="321"/>
    </row>
    <row r="235" spans="2:38" ht="60" x14ac:dyDescent="0.25">
      <c r="B235" s="28" t="str">
        <f>'3 priedo 1 lentele'!A235</f>
        <v>2.3.2.2.1</v>
      </c>
      <c r="C235" s="160" t="str">
        <f>'3 priedo 1 lentele'!B235</f>
        <v>R024408-260000-0002</v>
      </c>
      <c r="D235" s="54" t="str">
        <f>'3 priedo 1 lentele'!C235</f>
        <v>Prienų rajono socialinio būsto fondo plėtra</v>
      </c>
      <c r="E235" s="67">
        <f>'3 priedo 1 lentele'!I235</f>
        <v>0</v>
      </c>
      <c r="F235" s="67">
        <f>'3 priedo 1 lentele'!J235</f>
        <v>0</v>
      </c>
      <c r="G235" s="67">
        <f>'3 priedo 1 lentele'!K235</f>
        <v>0</v>
      </c>
      <c r="H235" s="322" t="s">
        <v>2076</v>
      </c>
      <c r="I235" s="41" t="str">
        <f>'3 priedo 2 lentele'!D235</f>
        <v>P.S.362</v>
      </c>
      <c r="J235" s="23" t="str">
        <f>'3 priedo 2 lentele'!E235</f>
        <v>Naujai įrengti ar įsigyti socialiniai būstai (Skaičius)</v>
      </c>
      <c r="K235" s="148">
        <f>'3 priedo 2 lentele'!F235</f>
        <v>20</v>
      </c>
      <c r="L235" s="48">
        <v>20</v>
      </c>
      <c r="M235" s="48">
        <v>21</v>
      </c>
      <c r="N235" s="41">
        <f>'3 priedo 2 lentele'!G235</f>
        <v>0</v>
      </c>
      <c r="O235" s="23">
        <f>'3 priedo 2 lentele'!H235</f>
        <v>0</v>
      </c>
      <c r="P235" s="148">
        <f>'3 priedo 2 lentele'!I235</f>
        <v>0</v>
      </c>
      <c r="Q235" s="435"/>
      <c r="R235" s="322"/>
      <c r="S235" s="41">
        <f>'3 priedo 2 lentele'!J235</f>
        <v>0</v>
      </c>
      <c r="T235" s="23">
        <f>'3 priedo 2 lentele'!K235</f>
        <v>0</v>
      </c>
      <c r="U235" s="148">
        <f>'3 priedo 2 lentele'!L235</f>
        <v>0</v>
      </c>
      <c r="V235" s="435"/>
      <c r="W235" s="322"/>
      <c r="X235" s="41">
        <f>'3 priedo 2 lentele'!M235</f>
        <v>0</v>
      </c>
      <c r="Y235" s="23">
        <f>'3 priedo 2 lentele'!N235</f>
        <v>0</v>
      </c>
      <c r="Z235" s="148">
        <f>'3 priedo 2 lentele'!O235</f>
        <v>0</v>
      </c>
      <c r="AA235" s="458"/>
      <c r="AB235" s="322"/>
      <c r="AC235" s="41">
        <f>'3 priedo 2 lentele'!P235</f>
        <v>0</v>
      </c>
      <c r="AD235" s="23">
        <f>'3 priedo 2 lentele'!Q235</f>
        <v>0</v>
      </c>
      <c r="AE235" s="148">
        <f>'3 priedo 2 lentele'!R235</f>
        <v>0</v>
      </c>
      <c r="AF235" s="458"/>
      <c r="AG235" s="322"/>
      <c r="AH235" s="41">
        <f>'3 priedo 2 lentele'!S235</f>
        <v>0</v>
      </c>
      <c r="AI235" s="23">
        <f>'3 priedo 2 lentele'!T235</f>
        <v>0</v>
      </c>
      <c r="AJ235" s="148">
        <f>'3 priedo 2 lentele'!U235</f>
        <v>0</v>
      </c>
      <c r="AK235" s="322"/>
      <c r="AL235" s="322"/>
    </row>
    <row r="236" spans="2:38" ht="60" x14ac:dyDescent="0.25">
      <c r="B236" s="28" t="str">
        <f>'3 priedo 1 lentele'!A236</f>
        <v>2.3.2.2.2</v>
      </c>
      <c r="C236" s="160" t="str">
        <f>'3 priedo 1 lentele'!B236</f>
        <v>R024408-260000-0003</v>
      </c>
      <c r="D236" s="29" t="str">
        <f>'3 priedo 1 lentele'!C236</f>
        <v>Socialinio būsto plėtra Jonavos rajono savivaldybėje</v>
      </c>
      <c r="E236" s="31">
        <f>'3 priedo 1 lentele'!I236</f>
        <v>0</v>
      </c>
      <c r="F236" s="31">
        <f>'3 priedo 1 lentele'!J236</f>
        <v>0</v>
      </c>
      <c r="G236" s="31">
        <f>'3 priedo 1 lentele'!K236</f>
        <v>0</v>
      </c>
      <c r="H236" s="340" t="s">
        <v>2077</v>
      </c>
      <c r="I236" s="23" t="str">
        <f>'3 priedo 2 lentele'!D236</f>
        <v>P.S.362</v>
      </c>
      <c r="J236" s="23" t="str">
        <f>'3 priedo 2 lentele'!E236</f>
        <v>Naujai įrengti ar įsigyti socialiniai būstai (Skaičius)</v>
      </c>
      <c r="K236" s="48">
        <f>'3 priedo 2 lentele'!F236</f>
        <v>80</v>
      </c>
      <c r="L236" s="434">
        <v>80</v>
      </c>
      <c r="M236" s="340"/>
      <c r="N236" s="23">
        <f>'3 priedo 2 lentele'!G236</f>
        <v>0</v>
      </c>
      <c r="O236" s="23">
        <f>'3 priedo 2 lentele'!H236</f>
        <v>0</v>
      </c>
      <c r="P236" s="48">
        <f>'3 priedo 2 lentele'!I236</f>
        <v>0</v>
      </c>
      <c r="Q236" s="435"/>
      <c r="R236" s="340"/>
      <c r="S236" s="23">
        <f>'3 priedo 2 lentele'!J236</f>
        <v>0</v>
      </c>
      <c r="T236" s="23">
        <f>'3 priedo 2 lentele'!K236</f>
        <v>0</v>
      </c>
      <c r="U236" s="48">
        <f>'3 priedo 2 lentele'!L236</f>
        <v>0</v>
      </c>
      <c r="V236" s="435"/>
      <c r="W236" s="340"/>
      <c r="X236" s="23">
        <f>'3 priedo 2 lentele'!M236</f>
        <v>0</v>
      </c>
      <c r="Y236" s="23">
        <f>'3 priedo 2 lentele'!N236</f>
        <v>0</v>
      </c>
      <c r="Z236" s="48">
        <f>'3 priedo 2 lentele'!O236</f>
        <v>0</v>
      </c>
      <c r="AA236" s="458"/>
      <c r="AB236" s="340"/>
      <c r="AC236" s="23">
        <f>'3 priedo 2 lentele'!P236</f>
        <v>0</v>
      </c>
      <c r="AD236" s="23">
        <f>'3 priedo 2 lentele'!Q236</f>
        <v>0</v>
      </c>
      <c r="AE236" s="48">
        <f>'3 priedo 2 lentele'!R236</f>
        <v>0</v>
      </c>
      <c r="AF236" s="458"/>
      <c r="AG236" s="340"/>
      <c r="AH236" s="23">
        <f>'3 priedo 2 lentele'!S236</f>
        <v>0</v>
      </c>
      <c r="AI236" s="23">
        <f>'3 priedo 2 lentele'!T236</f>
        <v>0</v>
      </c>
      <c r="AJ236" s="48">
        <f>'3 priedo 2 lentele'!U236</f>
        <v>0</v>
      </c>
      <c r="AK236" s="340"/>
      <c r="AL236" s="340"/>
    </row>
    <row r="237" spans="2:38" ht="60" x14ac:dyDescent="0.25">
      <c r="B237" s="28" t="str">
        <f>'3 priedo 1 lentele'!A237</f>
        <v>2.3.2.2.3</v>
      </c>
      <c r="C237" s="160" t="str">
        <f>'3 priedo 1 lentele'!B237</f>
        <v>R024408-260000-0004</v>
      </c>
      <c r="D237" s="23" t="str">
        <f>'3 priedo 1 lentele'!C237</f>
        <v>Socialinio būsto fondo plėtra Birštono savivaldybėje</v>
      </c>
      <c r="E237" s="11">
        <f>'3 priedo 1 lentele'!I237</f>
        <v>0</v>
      </c>
      <c r="F237" s="11">
        <f>'3 priedo 1 lentele'!J237</f>
        <v>0</v>
      </c>
      <c r="G237" s="11">
        <f>'3 priedo 1 lentele'!K237</f>
        <v>0</v>
      </c>
      <c r="H237" s="316" t="s">
        <v>2078</v>
      </c>
      <c r="I237" s="147" t="str">
        <f>'3 priedo 2 lentele'!D237</f>
        <v>P.S.362</v>
      </c>
      <c r="J237" s="23" t="str">
        <f>'3 priedo 2 lentele'!E237</f>
        <v>Naujai įrengti ar įsigyti socialiniai būstai (Skaičius)</v>
      </c>
      <c r="K237" s="148">
        <f>'3 priedo 2 lentele'!F237</f>
        <v>3</v>
      </c>
      <c r="L237" s="433">
        <v>3</v>
      </c>
      <c r="M237" s="316"/>
      <c r="N237" s="147">
        <f>'3 priedo 2 lentele'!G237</f>
        <v>0</v>
      </c>
      <c r="O237" s="23">
        <f>'3 priedo 2 lentele'!H237</f>
        <v>0</v>
      </c>
      <c r="P237" s="148">
        <f>'3 priedo 2 lentele'!I237</f>
        <v>0</v>
      </c>
      <c r="Q237" s="435"/>
      <c r="R237" s="316"/>
      <c r="S237" s="147">
        <f>'3 priedo 2 lentele'!J237</f>
        <v>0</v>
      </c>
      <c r="T237" s="23">
        <f>'3 priedo 2 lentele'!K237</f>
        <v>0</v>
      </c>
      <c r="U237" s="148">
        <f>'3 priedo 2 lentele'!L237</f>
        <v>0</v>
      </c>
      <c r="V237" s="435"/>
      <c r="W237" s="316"/>
      <c r="X237" s="147">
        <f>'3 priedo 2 lentele'!M237</f>
        <v>0</v>
      </c>
      <c r="Y237" s="23">
        <f>'3 priedo 2 lentele'!N237</f>
        <v>0</v>
      </c>
      <c r="Z237" s="148">
        <f>'3 priedo 2 lentele'!O237</f>
        <v>0</v>
      </c>
      <c r="AA237" s="458"/>
      <c r="AB237" s="316"/>
      <c r="AC237" s="147">
        <f>'3 priedo 2 lentele'!P237</f>
        <v>0</v>
      </c>
      <c r="AD237" s="23">
        <f>'3 priedo 2 lentele'!Q237</f>
        <v>0</v>
      </c>
      <c r="AE237" s="148">
        <f>'3 priedo 2 lentele'!R237</f>
        <v>0</v>
      </c>
      <c r="AF237" s="458"/>
      <c r="AG237" s="316"/>
      <c r="AH237" s="147">
        <f>'3 priedo 2 lentele'!S237</f>
        <v>0</v>
      </c>
      <c r="AI237" s="23">
        <f>'3 priedo 2 lentele'!T237</f>
        <v>0</v>
      </c>
      <c r="AJ237" s="148">
        <f>'3 priedo 2 lentele'!U237</f>
        <v>0</v>
      </c>
      <c r="AK237" s="316"/>
      <c r="AL237" s="316"/>
    </row>
    <row r="238" spans="2:38" ht="60" x14ac:dyDescent="0.25">
      <c r="B238" s="28" t="str">
        <f>'3 priedo 1 lentele'!A238</f>
        <v>2.3.2.2.4</v>
      </c>
      <c r="C238" s="160" t="str">
        <f>'3 priedo 1 lentele'!B238</f>
        <v>R024408-260000-0005</v>
      </c>
      <c r="D238" s="23" t="str">
        <f>'3 priedo 1 lentele'!C238</f>
        <v>Socialinio būsto plėtra Raseinių rajono savivaldybėje</v>
      </c>
      <c r="E238" s="11">
        <f>'3 priedo 1 lentele'!I238</f>
        <v>0</v>
      </c>
      <c r="F238" s="11">
        <f>'3 priedo 1 lentele'!J238</f>
        <v>0</v>
      </c>
      <c r="G238" s="11">
        <f>'3 priedo 1 lentele'!K238</f>
        <v>0</v>
      </c>
      <c r="H238" s="316" t="s">
        <v>2079</v>
      </c>
      <c r="I238" s="41" t="str">
        <f>'3 priedo 2 lentele'!D238</f>
        <v>P.S.362</v>
      </c>
      <c r="J238" s="23" t="str">
        <f>'3 priedo 2 lentele'!E238</f>
        <v>Naujai įrengti ar įsigyti socialiniai būstai (Skaičius)</v>
      </c>
      <c r="K238" s="148">
        <f>'3 priedo 2 lentele'!F238</f>
        <v>30</v>
      </c>
      <c r="L238" s="433">
        <v>30</v>
      </c>
      <c r="M238" s="316"/>
      <c r="N238" s="41">
        <f>'3 priedo 2 lentele'!G238</f>
        <v>0</v>
      </c>
      <c r="O238" s="23">
        <f>'3 priedo 2 lentele'!H238</f>
        <v>0</v>
      </c>
      <c r="P238" s="148">
        <f>'3 priedo 2 lentele'!I238</f>
        <v>0</v>
      </c>
      <c r="Q238" s="435"/>
      <c r="R238" s="316"/>
      <c r="S238" s="41">
        <f>'3 priedo 2 lentele'!J238</f>
        <v>0</v>
      </c>
      <c r="T238" s="23">
        <f>'3 priedo 2 lentele'!K238</f>
        <v>0</v>
      </c>
      <c r="U238" s="148">
        <f>'3 priedo 2 lentele'!L238</f>
        <v>0</v>
      </c>
      <c r="V238" s="435"/>
      <c r="W238" s="316"/>
      <c r="X238" s="41">
        <f>'3 priedo 2 lentele'!M238</f>
        <v>0</v>
      </c>
      <c r="Y238" s="23">
        <f>'3 priedo 2 lentele'!N238</f>
        <v>0</v>
      </c>
      <c r="Z238" s="148">
        <f>'3 priedo 2 lentele'!O238</f>
        <v>0</v>
      </c>
      <c r="AA238" s="458"/>
      <c r="AB238" s="316"/>
      <c r="AC238" s="41">
        <f>'3 priedo 2 lentele'!P238</f>
        <v>0</v>
      </c>
      <c r="AD238" s="23">
        <f>'3 priedo 2 lentele'!Q238</f>
        <v>0</v>
      </c>
      <c r="AE238" s="148">
        <f>'3 priedo 2 lentele'!R238</f>
        <v>0</v>
      </c>
      <c r="AF238" s="458"/>
      <c r="AG238" s="316"/>
      <c r="AH238" s="41">
        <f>'3 priedo 2 lentele'!S238</f>
        <v>0</v>
      </c>
      <c r="AI238" s="23">
        <f>'3 priedo 2 lentele'!T238</f>
        <v>0</v>
      </c>
      <c r="AJ238" s="148">
        <f>'3 priedo 2 lentele'!U238</f>
        <v>0</v>
      </c>
      <c r="AK238" s="316"/>
      <c r="AL238" s="316"/>
    </row>
    <row r="239" spans="2:38" ht="60" x14ac:dyDescent="0.25">
      <c r="B239" s="28" t="str">
        <f>'3 priedo 1 lentele'!A239</f>
        <v>2.3.2.2.5</v>
      </c>
      <c r="C239" s="160" t="str">
        <f>'3 priedo 1 lentele'!B239</f>
        <v>R024408-022500-0006</v>
      </c>
      <c r="D239" s="23" t="str">
        <f>'3 priedo 1 lentele'!C239</f>
        <v>Socialinio būsto fondo plėtra Kauno rajono savivaldybėje</v>
      </c>
      <c r="E239" s="39">
        <f>'3 priedo 1 lentele'!I239</f>
        <v>0</v>
      </c>
      <c r="F239" s="39">
        <f>'3 priedo 1 lentele'!J239</f>
        <v>0</v>
      </c>
      <c r="G239" s="39">
        <f>'3 priedo 1 lentele'!K239</f>
        <v>0</v>
      </c>
      <c r="H239" s="339" t="s">
        <v>2080</v>
      </c>
      <c r="I239" s="147" t="str">
        <f>'3 priedo 2 lentele'!D239</f>
        <v>P.S.362</v>
      </c>
      <c r="J239" s="23" t="str">
        <f>'3 priedo 2 lentele'!E239</f>
        <v>Naujai įrengti ar įsigyti socialiniai būstai (Skaičius)</v>
      </c>
      <c r="K239" s="48">
        <f>'3 priedo 2 lentele'!F239</f>
        <v>18</v>
      </c>
      <c r="L239" s="434">
        <v>18</v>
      </c>
      <c r="M239" s="434">
        <v>18</v>
      </c>
      <c r="N239" s="147">
        <f>'3 priedo 2 lentele'!G239</f>
        <v>0</v>
      </c>
      <c r="O239" s="23">
        <f>'3 priedo 2 lentele'!H239</f>
        <v>0</v>
      </c>
      <c r="P239" s="48">
        <f>'3 priedo 2 lentele'!I239</f>
        <v>0</v>
      </c>
      <c r="Q239" s="435"/>
      <c r="R239" s="339"/>
      <c r="S239" s="147">
        <f>'3 priedo 2 lentele'!J239</f>
        <v>0</v>
      </c>
      <c r="T239" s="23">
        <f>'3 priedo 2 lentele'!K239</f>
        <v>0</v>
      </c>
      <c r="U239" s="48">
        <f>'3 priedo 2 lentele'!L239</f>
        <v>0</v>
      </c>
      <c r="V239" s="435"/>
      <c r="W239" s="339"/>
      <c r="X239" s="147">
        <f>'3 priedo 2 lentele'!M239</f>
        <v>0</v>
      </c>
      <c r="Y239" s="23">
        <f>'3 priedo 2 lentele'!N239</f>
        <v>0</v>
      </c>
      <c r="Z239" s="48">
        <f>'3 priedo 2 lentele'!O239</f>
        <v>0</v>
      </c>
      <c r="AA239" s="458"/>
      <c r="AB239" s="339"/>
      <c r="AC239" s="147">
        <f>'3 priedo 2 lentele'!P239</f>
        <v>0</v>
      </c>
      <c r="AD239" s="23">
        <f>'3 priedo 2 lentele'!Q239</f>
        <v>0</v>
      </c>
      <c r="AE239" s="48">
        <f>'3 priedo 2 lentele'!R239</f>
        <v>0</v>
      </c>
      <c r="AF239" s="458"/>
      <c r="AG239" s="339"/>
      <c r="AH239" s="147">
        <f>'3 priedo 2 lentele'!S239</f>
        <v>0</v>
      </c>
      <c r="AI239" s="23">
        <f>'3 priedo 2 lentele'!T239</f>
        <v>0</v>
      </c>
      <c r="AJ239" s="48">
        <f>'3 priedo 2 lentele'!U239</f>
        <v>0</v>
      </c>
      <c r="AK239" s="339"/>
      <c r="AL239" s="339"/>
    </row>
    <row r="240" spans="2:38" ht="60" x14ac:dyDescent="0.25">
      <c r="B240" s="28" t="str">
        <f>'3 priedo 1 lentele'!A240</f>
        <v>2.3.2.2.6</v>
      </c>
      <c r="C240" s="160" t="str">
        <f>'3 priedo 1 lentele'!B240</f>
        <v>R024408-260000-0007</v>
      </c>
      <c r="D240" s="23" t="str">
        <f>'3 priedo 1 lentele'!C240</f>
        <v>Socialinio būsto fondo plėtra Kėdainiuose</v>
      </c>
      <c r="E240" s="39">
        <f>'3 priedo 1 lentele'!I240</f>
        <v>0</v>
      </c>
      <c r="F240" s="39">
        <f>'3 priedo 1 lentele'!J240</f>
        <v>0</v>
      </c>
      <c r="G240" s="39">
        <f>'3 priedo 1 lentele'!K240</f>
        <v>0</v>
      </c>
      <c r="H240" s="339" t="s">
        <v>2081</v>
      </c>
      <c r="I240" s="147" t="str">
        <f>'3 priedo 2 lentele'!D240</f>
        <v>P.S.362</v>
      </c>
      <c r="J240" s="23" t="str">
        <f>'3 priedo 2 lentele'!E240</f>
        <v>Naujai įrengti ar įsigyti socialiniai būstai (Skaičius)</v>
      </c>
      <c r="K240" s="48">
        <f>'3 priedo 2 lentele'!F240</f>
        <v>40</v>
      </c>
      <c r="L240" s="434">
        <v>40</v>
      </c>
      <c r="M240" s="339"/>
      <c r="N240" s="147">
        <f>'3 priedo 2 lentele'!G240</f>
        <v>0</v>
      </c>
      <c r="O240" s="23">
        <f>'3 priedo 2 lentele'!H240</f>
        <v>0</v>
      </c>
      <c r="P240" s="48">
        <f>'3 priedo 2 lentele'!I240</f>
        <v>0</v>
      </c>
      <c r="Q240" s="435"/>
      <c r="R240" s="339"/>
      <c r="S240" s="147">
        <f>'3 priedo 2 lentele'!J240</f>
        <v>0</v>
      </c>
      <c r="T240" s="23">
        <f>'3 priedo 2 lentele'!K240</f>
        <v>0</v>
      </c>
      <c r="U240" s="48">
        <f>'3 priedo 2 lentele'!L240</f>
        <v>0</v>
      </c>
      <c r="V240" s="435"/>
      <c r="W240" s="339"/>
      <c r="X240" s="147">
        <f>'3 priedo 2 lentele'!M240</f>
        <v>0</v>
      </c>
      <c r="Y240" s="23">
        <f>'3 priedo 2 lentele'!N240</f>
        <v>0</v>
      </c>
      <c r="Z240" s="48">
        <f>'3 priedo 2 lentele'!O240</f>
        <v>0</v>
      </c>
      <c r="AA240" s="458"/>
      <c r="AB240" s="339"/>
      <c r="AC240" s="147">
        <f>'3 priedo 2 lentele'!P240</f>
        <v>0</v>
      </c>
      <c r="AD240" s="23">
        <f>'3 priedo 2 lentele'!Q240</f>
        <v>0</v>
      </c>
      <c r="AE240" s="48">
        <f>'3 priedo 2 lentele'!R240</f>
        <v>0</v>
      </c>
      <c r="AF240" s="458"/>
      <c r="AG240" s="339"/>
      <c r="AH240" s="147">
        <f>'3 priedo 2 lentele'!S240</f>
        <v>0</v>
      </c>
      <c r="AI240" s="23">
        <f>'3 priedo 2 lentele'!T240</f>
        <v>0</v>
      </c>
      <c r="AJ240" s="48">
        <f>'3 priedo 2 lentele'!U240</f>
        <v>0</v>
      </c>
      <c r="AK240" s="339"/>
      <c r="AL240" s="339"/>
    </row>
    <row r="241" spans="2:38" ht="60" x14ac:dyDescent="0.25">
      <c r="B241" s="28" t="str">
        <f>'3 priedo 1 lentele'!A241</f>
        <v>2.3.2.2.7</v>
      </c>
      <c r="C241" s="160" t="str">
        <f>'3 priedo 1 lentele'!B241</f>
        <v>R024408-260000-0008</v>
      </c>
      <c r="D241" s="23" t="str">
        <f>'3 priedo 1 lentele'!C241</f>
        <v>Energetiškai efektyvių būstų įrengimas ar įsigijimas pagal socialinio būsto fondo plėtros programą</v>
      </c>
      <c r="E241" s="11" t="str">
        <f>'3 priedo 1 lentele'!I241</f>
        <v>ITI</v>
      </c>
      <c r="F241" s="11">
        <f>'3 priedo 1 lentele'!J241</f>
        <v>0</v>
      </c>
      <c r="G241" s="11">
        <f>'3 priedo 1 lentele'!K241</f>
        <v>0</v>
      </c>
      <c r="H241" s="316" t="s">
        <v>2082</v>
      </c>
      <c r="I241" s="25" t="str">
        <f>'3 priedo 2 lentele'!D241</f>
        <v>P.S.362</v>
      </c>
      <c r="J241" s="23" t="str">
        <f>'3 priedo 2 lentele'!E241</f>
        <v>Naujai įrengti ar įsigyti socialiniai būstai (Skaičius)</v>
      </c>
      <c r="K241" s="148">
        <f>'3 priedo 2 lentele'!F241</f>
        <v>173</v>
      </c>
      <c r="L241" s="433">
        <v>173</v>
      </c>
      <c r="M241" s="316"/>
      <c r="N241" s="25">
        <f>'3 priedo 2 lentele'!G241</f>
        <v>0</v>
      </c>
      <c r="O241" s="23">
        <f>'3 priedo 2 lentele'!H241</f>
        <v>0</v>
      </c>
      <c r="P241" s="148">
        <f>'3 priedo 2 lentele'!I241</f>
        <v>0</v>
      </c>
      <c r="Q241" s="435"/>
      <c r="R241" s="316"/>
      <c r="S241" s="25">
        <f>'3 priedo 2 lentele'!J241</f>
        <v>0</v>
      </c>
      <c r="T241" s="23">
        <f>'3 priedo 2 lentele'!K241</f>
        <v>0</v>
      </c>
      <c r="U241" s="148">
        <f>'3 priedo 2 lentele'!L241</f>
        <v>0</v>
      </c>
      <c r="V241" s="435"/>
      <c r="W241" s="316"/>
      <c r="X241" s="25">
        <f>'3 priedo 2 lentele'!M241</f>
        <v>0</v>
      </c>
      <c r="Y241" s="23">
        <f>'3 priedo 2 lentele'!N241</f>
        <v>0</v>
      </c>
      <c r="Z241" s="148">
        <f>'3 priedo 2 lentele'!O241</f>
        <v>0</v>
      </c>
      <c r="AA241" s="458"/>
      <c r="AB241" s="316"/>
      <c r="AC241" s="25">
        <f>'3 priedo 2 lentele'!P241</f>
        <v>0</v>
      </c>
      <c r="AD241" s="23">
        <f>'3 priedo 2 lentele'!Q241</f>
        <v>0</v>
      </c>
      <c r="AE241" s="148">
        <f>'3 priedo 2 lentele'!R241</f>
        <v>0</v>
      </c>
      <c r="AF241" s="458"/>
      <c r="AG241" s="316"/>
      <c r="AH241" s="25">
        <f>'3 priedo 2 lentele'!S241</f>
        <v>0</v>
      </c>
      <c r="AI241" s="23">
        <f>'3 priedo 2 lentele'!T241</f>
        <v>0</v>
      </c>
      <c r="AJ241" s="148">
        <f>'3 priedo 2 lentele'!U241</f>
        <v>0</v>
      </c>
      <c r="AK241" s="316"/>
      <c r="AL241" s="316"/>
    </row>
    <row r="242" spans="2:38" ht="36" x14ac:dyDescent="0.25">
      <c r="B242" s="223" t="str">
        <f>'3 priedo 1 lentele'!A242</f>
        <v>2.4</v>
      </c>
      <c r="C242" s="224">
        <f>'3 priedo 1 lentele'!B242</f>
        <v>0</v>
      </c>
      <c r="D242" s="223" t="str">
        <f>'3 priedo 1 lentele'!C242</f>
        <v>Tikslas: Plėtoti Kauno regioną kaip vieną iš Europos sveikatos regionų</v>
      </c>
      <c r="E242" s="224">
        <f>'3 priedo 1 lentele'!I242</f>
        <v>0</v>
      </c>
      <c r="F242" s="224">
        <f>'3 priedo 1 lentele'!J242</f>
        <v>0</v>
      </c>
      <c r="G242" s="224">
        <f>'3 priedo 1 lentele'!K242</f>
        <v>0</v>
      </c>
      <c r="H242" s="308"/>
      <c r="I242" s="72">
        <f>'3 priedo 2 lentele'!D242</f>
        <v>0</v>
      </c>
      <c r="J242" s="72">
        <f>'3 priedo 2 lentele'!E242</f>
        <v>0</v>
      </c>
      <c r="K242" s="145">
        <f>'3 priedo 2 lentele'!F242</f>
        <v>0</v>
      </c>
      <c r="L242" s="431"/>
      <c r="M242" s="308"/>
      <c r="N242" s="72">
        <f>'3 priedo 2 lentele'!G242</f>
        <v>0</v>
      </c>
      <c r="O242" s="72">
        <f>'3 priedo 2 lentele'!H242</f>
        <v>0</v>
      </c>
      <c r="P242" s="145">
        <f>'3 priedo 2 lentele'!I242</f>
        <v>0</v>
      </c>
      <c r="Q242" s="449"/>
      <c r="R242" s="308"/>
      <c r="S242" s="72">
        <f>'3 priedo 2 lentele'!J242</f>
        <v>0</v>
      </c>
      <c r="T242" s="72">
        <f>'3 priedo 2 lentele'!K242</f>
        <v>0</v>
      </c>
      <c r="U242" s="145">
        <f>'3 priedo 2 lentele'!L242</f>
        <v>0</v>
      </c>
      <c r="V242" s="449"/>
      <c r="W242" s="308"/>
      <c r="X242" s="72">
        <f>'3 priedo 2 lentele'!M242</f>
        <v>0</v>
      </c>
      <c r="Y242" s="72">
        <f>'3 priedo 2 lentele'!N242</f>
        <v>0</v>
      </c>
      <c r="Z242" s="145">
        <f>'3 priedo 2 lentele'!O242</f>
        <v>0</v>
      </c>
      <c r="AA242" s="474"/>
      <c r="AB242" s="308"/>
      <c r="AC242" s="72">
        <f>'3 priedo 2 lentele'!P242</f>
        <v>0</v>
      </c>
      <c r="AD242" s="72">
        <f>'3 priedo 2 lentele'!Q242</f>
        <v>0</v>
      </c>
      <c r="AE242" s="145">
        <f>'3 priedo 2 lentele'!R242</f>
        <v>0</v>
      </c>
      <c r="AF242" s="474"/>
      <c r="AG242" s="308"/>
      <c r="AH242" s="72">
        <f>'3 priedo 2 lentele'!S242</f>
        <v>0</v>
      </c>
      <c r="AI242" s="72">
        <f>'3 priedo 2 lentele'!T242</f>
        <v>0</v>
      </c>
      <c r="AJ242" s="145">
        <f>'3 priedo 2 lentele'!U242</f>
        <v>0</v>
      </c>
      <c r="AK242" s="308"/>
      <c r="AL242" s="308"/>
    </row>
    <row r="243" spans="2:38" ht="36" x14ac:dyDescent="0.25">
      <c r="B243" s="212" t="str">
        <f>'3 priedo 1 lentele'!A243</f>
        <v>2.4.1</v>
      </c>
      <c r="C243" s="213">
        <f>'3 priedo 1 lentele'!B243</f>
        <v>0</v>
      </c>
      <c r="D243" s="212" t="str">
        <f>'3 priedo 1 lentele'!C243</f>
        <v>Uždavinys: Plėtoti sveikatą stiprinančio Kauno regiono iniciatyvas</v>
      </c>
      <c r="E243" s="213">
        <f>'3 priedo 1 lentele'!I243</f>
        <v>0</v>
      </c>
      <c r="F243" s="213">
        <f>'3 priedo 1 lentele'!J243</f>
        <v>0</v>
      </c>
      <c r="G243" s="213">
        <f>'3 priedo 1 lentele'!K243</f>
        <v>0</v>
      </c>
      <c r="H243" s="320"/>
      <c r="I243" s="79">
        <f>'3 priedo 2 lentele'!D243</f>
        <v>0</v>
      </c>
      <c r="J243" s="79">
        <f>'3 priedo 2 lentele'!E243</f>
        <v>0</v>
      </c>
      <c r="K243" s="146">
        <f>'3 priedo 2 lentele'!F243</f>
        <v>0</v>
      </c>
      <c r="L243" s="432"/>
      <c r="M243" s="320"/>
      <c r="N243" s="79">
        <f>'3 priedo 2 lentele'!G243</f>
        <v>0</v>
      </c>
      <c r="O243" s="79">
        <f>'3 priedo 2 lentele'!H243</f>
        <v>0</v>
      </c>
      <c r="P243" s="146">
        <f>'3 priedo 2 lentele'!I243</f>
        <v>0</v>
      </c>
      <c r="Q243" s="450"/>
      <c r="R243" s="320"/>
      <c r="S243" s="79">
        <f>'3 priedo 2 lentele'!J243</f>
        <v>0</v>
      </c>
      <c r="T243" s="79">
        <f>'3 priedo 2 lentele'!K243</f>
        <v>0</v>
      </c>
      <c r="U243" s="146">
        <f>'3 priedo 2 lentele'!L243</f>
        <v>0</v>
      </c>
      <c r="V243" s="450"/>
      <c r="W243" s="320"/>
      <c r="X243" s="79">
        <f>'3 priedo 2 lentele'!M243</f>
        <v>0</v>
      </c>
      <c r="Y243" s="79">
        <f>'3 priedo 2 lentele'!N243</f>
        <v>0</v>
      </c>
      <c r="Z243" s="146">
        <f>'3 priedo 2 lentele'!O243</f>
        <v>0</v>
      </c>
      <c r="AA243" s="475"/>
      <c r="AB243" s="320"/>
      <c r="AC243" s="79">
        <f>'3 priedo 2 lentele'!P243</f>
        <v>0</v>
      </c>
      <c r="AD243" s="79">
        <f>'3 priedo 2 lentele'!Q243</f>
        <v>0</v>
      </c>
      <c r="AE243" s="146">
        <f>'3 priedo 2 lentele'!R243</f>
        <v>0</v>
      </c>
      <c r="AF243" s="475"/>
      <c r="AG243" s="320"/>
      <c r="AH243" s="79">
        <f>'3 priedo 2 lentele'!S243</f>
        <v>0</v>
      </c>
      <c r="AI243" s="79">
        <f>'3 priedo 2 lentele'!T243</f>
        <v>0</v>
      </c>
      <c r="AJ243" s="146">
        <f>'3 priedo 2 lentele'!U243</f>
        <v>0</v>
      </c>
      <c r="AK243" s="320"/>
      <c r="AL243" s="320"/>
    </row>
    <row r="244" spans="2:38" ht="48" x14ac:dyDescent="0.25">
      <c r="B244" s="244" t="str">
        <f>'3 priedo 1 lentele'!A244</f>
        <v>2.4.1.1.</v>
      </c>
      <c r="C244" s="252">
        <f>'3 priedo 1 lentele'!B244</f>
        <v>0</v>
      </c>
      <c r="D244" s="244" t="str">
        <f>'3 priedo 1 lentele'!C244</f>
        <v xml:space="preserve">Priemonė: Parengti ir įgyvendinti sveikatą stiprinančio Kauno regiono programą </v>
      </c>
      <c r="E244" s="252">
        <f>'3 priedo 1 lentele'!I244</f>
        <v>0</v>
      </c>
      <c r="F244" s="252">
        <f>'3 priedo 1 lentele'!J244</f>
        <v>0</v>
      </c>
      <c r="G244" s="252">
        <f>'3 priedo 1 lentele'!K244</f>
        <v>0</v>
      </c>
      <c r="H244" s="321"/>
      <c r="I244" s="270">
        <f>'3 priedo 2 lentele'!D244</f>
        <v>0</v>
      </c>
      <c r="J244" s="270">
        <f>'3 priedo 2 lentele'!E244</f>
        <v>0</v>
      </c>
      <c r="K244" s="268">
        <f>'3 priedo 2 lentele'!F244</f>
        <v>0</v>
      </c>
      <c r="L244" s="430"/>
      <c r="M244" s="321"/>
      <c r="N244" s="270">
        <f>'3 priedo 2 lentele'!G244</f>
        <v>0</v>
      </c>
      <c r="O244" s="270">
        <f>'3 priedo 2 lentele'!H244</f>
        <v>0</v>
      </c>
      <c r="P244" s="268">
        <f>'3 priedo 2 lentele'!I244</f>
        <v>0</v>
      </c>
      <c r="Q244" s="448"/>
      <c r="R244" s="321"/>
      <c r="S244" s="270">
        <f>'3 priedo 2 lentele'!J244</f>
        <v>0</v>
      </c>
      <c r="T244" s="270">
        <f>'3 priedo 2 lentele'!K244</f>
        <v>0</v>
      </c>
      <c r="U244" s="268">
        <f>'3 priedo 2 lentele'!L244</f>
        <v>0</v>
      </c>
      <c r="V244" s="448"/>
      <c r="W244" s="321"/>
      <c r="X244" s="270">
        <f>'3 priedo 2 lentele'!M244</f>
        <v>0</v>
      </c>
      <c r="Y244" s="270">
        <f>'3 priedo 2 lentele'!N244</f>
        <v>0</v>
      </c>
      <c r="Z244" s="268">
        <f>'3 priedo 2 lentele'!O244</f>
        <v>0</v>
      </c>
      <c r="AA244" s="473"/>
      <c r="AB244" s="321"/>
      <c r="AC244" s="270">
        <f>'3 priedo 2 lentele'!P244</f>
        <v>0</v>
      </c>
      <c r="AD244" s="270">
        <f>'3 priedo 2 lentele'!Q244</f>
        <v>0</v>
      </c>
      <c r="AE244" s="268">
        <f>'3 priedo 2 lentele'!R244</f>
        <v>0</v>
      </c>
      <c r="AF244" s="473"/>
      <c r="AG244" s="321"/>
      <c r="AH244" s="270">
        <f>'3 priedo 2 lentele'!S244</f>
        <v>0</v>
      </c>
      <c r="AI244" s="270">
        <f>'3 priedo 2 lentele'!T244</f>
        <v>0</v>
      </c>
      <c r="AJ244" s="268">
        <f>'3 priedo 2 lentele'!U244</f>
        <v>0</v>
      </c>
      <c r="AK244" s="321"/>
      <c r="AL244" s="321"/>
    </row>
    <row r="245" spans="2:38" ht="48" x14ac:dyDescent="0.25">
      <c r="B245" s="244" t="str">
        <f>'3 priedo 1 lentele'!A245</f>
        <v>2.4.1.2.</v>
      </c>
      <c r="C245" s="252">
        <f>'3 priedo 1 lentele'!B245</f>
        <v>0</v>
      </c>
      <c r="D245" s="244" t="str">
        <f>'3 priedo 1 lentele'!C245</f>
        <v xml:space="preserve">Priemonė: Viešosios infrastruktūros, skirtos fiziniam aktyvumui vystymas, steigimas </v>
      </c>
      <c r="E245" s="252">
        <f>'3 priedo 1 lentele'!I245</f>
        <v>0</v>
      </c>
      <c r="F245" s="252">
        <f>'3 priedo 1 lentele'!J245</f>
        <v>0</v>
      </c>
      <c r="G245" s="252">
        <f>'3 priedo 1 lentele'!K245</f>
        <v>0</v>
      </c>
      <c r="H245" s="321"/>
      <c r="I245" s="270">
        <f>'3 priedo 2 lentele'!D245</f>
        <v>0</v>
      </c>
      <c r="J245" s="270">
        <f>'3 priedo 2 lentele'!E245</f>
        <v>0</v>
      </c>
      <c r="K245" s="268">
        <f>'3 priedo 2 lentele'!F245</f>
        <v>0</v>
      </c>
      <c r="L245" s="430"/>
      <c r="M245" s="321"/>
      <c r="N245" s="270">
        <f>'3 priedo 2 lentele'!G245</f>
        <v>0</v>
      </c>
      <c r="O245" s="270">
        <f>'3 priedo 2 lentele'!H245</f>
        <v>0</v>
      </c>
      <c r="P245" s="268">
        <f>'3 priedo 2 lentele'!I245</f>
        <v>0</v>
      </c>
      <c r="Q245" s="448"/>
      <c r="R245" s="321"/>
      <c r="S245" s="270">
        <f>'3 priedo 2 lentele'!J245</f>
        <v>0</v>
      </c>
      <c r="T245" s="270">
        <f>'3 priedo 2 lentele'!K245</f>
        <v>0</v>
      </c>
      <c r="U245" s="268">
        <f>'3 priedo 2 lentele'!L245</f>
        <v>0</v>
      </c>
      <c r="V245" s="448"/>
      <c r="W245" s="321"/>
      <c r="X245" s="270">
        <f>'3 priedo 2 lentele'!M245</f>
        <v>0</v>
      </c>
      <c r="Y245" s="270">
        <f>'3 priedo 2 lentele'!N245</f>
        <v>0</v>
      </c>
      <c r="Z245" s="268">
        <f>'3 priedo 2 lentele'!O245</f>
        <v>0</v>
      </c>
      <c r="AA245" s="473"/>
      <c r="AB245" s="321"/>
      <c r="AC245" s="270">
        <f>'3 priedo 2 lentele'!P245</f>
        <v>0</v>
      </c>
      <c r="AD245" s="270">
        <f>'3 priedo 2 lentele'!Q245</f>
        <v>0</v>
      </c>
      <c r="AE245" s="268">
        <f>'3 priedo 2 lentele'!R245</f>
        <v>0</v>
      </c>
      <c r="AF245" s="473"/>
      <c r="AG245" s="321"/>
      <c r="AH245" s="270">
        <f>'3 priedo 2 lentele'!S245</f>
        <v>0</v>
      </c>
      <c r="AI245" s="270">
        <f>'3 priedo 2 lentele'!T245</f>
        <v>0</v>
      </c>
      <c r="AJ245" s="268">
        <f>'3 priedo 2 lentele'!U245</f>
        <v>0</v>
      </c>
      <c r="AK245" s="321"/>
      <c r="AL245" s="321"/>
    </row>
    <row r="246" spans="2:38" ht="72" x14ac:dyDescent="0.25">
      <c r="B246" s="244" t="str">
        <f>'3 priedo 1 lentele'!A246</f>
        <v>2.4.1.3.</v>
      </c>
      <c r="C246" s="252">
        <f>'3 priedo 1 lentele'!B246</f>
        <v>0</v>
      </c>
      <c r="D246" s="244" t="str">
        <f>'3 priedo 1 lentele'!C246</f>
        <v xml:space="preserve">Priemonė: Gyventojų fizinio aktyvumo, bendruomenės sveikatinimo privačių ir viešųjų iniciatyvų skatinimas </v>
      </c>
      <c r="E246" s="252">
        <f>'3 priedo 1 lentele'!I246</f>
        <v>0</v>
      </c>
      <c r="F246" s="252">
        <f>'3 priedo 1 lentele'!J246</f>
        <v>0</v>
      </c>
      <c r="G246" s="252">
        <f>'3 priedo 1 lentele'!K246</f>
        <v>0</v>
      </c>
      <c r="H246" s="321"/>
      <c r="I246" s="270">
        <f>'3 priedo 2 lentele'!D246</f>
        <v>0</v>
      </c>
      <c r="J246" s="270">
        <f>'3 priedo 2 lentele'!E246</f>
        <v>0</v>
      </c>
      <c r="K246" s="268">
        <f>'3 priedo 2 lentele'!F246</f>
        <v>0</v>
      </c>
      <c r="L246" s="430"/>
      <c r="M246" s="321"/>
      <c r="N246" s="270">
        <f>'3 priedo 2 lentele'!G246</f>
        <v>0</v>
      </c>
      <c r="O246" s="270">
        <f>'3 priedo 2 lentele'!H246</f>
        <v>0</v>
      </c>
      <c r="P246" s="268">
        <f>'3 priedo 2 lentele'!I246</f>
        <v>0</v>
      </c>
      <c r="Q246" s="448"/>
      <c r="R246" s="321"/>
      <c r="S246" s="270">
        <f>'3 priedo 2 lentele'!J246</f>
        <v>0</v>
      </c>
      <c r="T246" s="270">
        <f>'3 priedo 2 lentele'!K246</f>
        <v>0</v>
      </c>
      <c r="U246" s="268">
        <f>'3 priedo 2 lentele'!L246</f>
        <v>0</v>
      </c>
      <c r="V246" s="448"/>
      <c r="W246" s="321"/>
      <c r="X246" s="270">
        <f>'3 priedo 2 lentele'!M246</f>
        <v>0</v>
      </c>
      <c r="Y246" s="270">
        <f>'3 priedo 2 lentele'!N246</f>
        <v>0</v>
      </c>
      <c r="Z246" s="268">
        <f>'3 priedo 2 lentele'!O246</f>
        <v>0</v>
      </c>
      <c r="AA246" s="473"/>
      <c r="AB246" s="321"/>
      <c r="AC246" s="270">
        <f>'3 priedo 2 lentele'!P246</f>
        <v>0</v>
      </c>
      <c r="AD246" s="270">
        <f>'3 priedo 2 lentele'!Q246</f>
        <v>0</v>
      </c>
      <c r="AE246" s="268">
        <f>'3 priedo 2 lentele'!R246</f>
        <v>0</v>
      </c>
      <c r="AF246" s="473"/>
      <c r="AG246" s="321"/>
      <c r="AH246" s="270">
        <f>'3 priedo 2 lentele'!S246</f>
        <v>0</v>
      </c>
      <c r="AI246" s="270">
        <f>'3 priedo 2 lentele'!T246</f>
        <v>0</v>
      </c>
      <c r="AJ246" s="268">
        <f>'3 priedo 2 lentele'!U246</f>
        <v>0</v>
      </c>
      <c r="AK246" s="321"/>
      <c r="AL246" s="321"/>
    </row>
    <row r="247" spans="2:38" ht="144" x14ac:dyDescent="0.25">
      <c r="B247" s="47" t="str">
        <f>'3 priedo 1 lentele'!A247</f>
        <v>2.4.1.3.1</v>
      </c>
      <c r="C247" s="160" t="str">
        <f>'3 priedo 1 lentele'!B247</f>
        <v>R026630-470000-0001</v>
      </c>
      <c r="D247" s="34" t="str">
        <f>'3 priedo 1 lentele'!C247</f>
        <v>Raseinių rajono gyventojų sveikatos stiprinimas, gerinant sveikatos priežiūros paslaugų prieinamumą</v>
      </c>
      <c r="E247" s="16">
        <f>'3 priedo 1 lentele'!I247</f>
        <v>0</v>
      </c>
      <c r="F247" s="16">
        <f>'3 priedo 1 lentele'!J247</f>
        <v>0</v>
      </c>
      <c r="G247" s="16">
        <f>'3 priedo 1 lentele'!K247</f>
        <v>0</v>
      </c>
      <c r="H247" s="393"/>
      <c r="I247" s="183" t="str">
        <f>'3 priedo 2 lentele'!D247</f>
        <v>P.S.372</v>
      </c>
      <c r="J247" s="183" t="str">
        <f>'3 priedo 2 lentele'!E247</f>
        <v>Tikslinių grupių asmenys, kurie dalyvavo informavimo, švietimo ir mokymo renginiuose bei sveikatos raštingumą didinančiose veiklose</v>
      </c>
      <c r="K247" s="211">
        <f>'3 priedo 2 lentele'!F247</f>
        <v>1000</v>
      </c>
      <c r="L247" s="441">
        <v>1000</v>
      </c>
      <c r="M247" s="393"/>
      <c r="N247" s="183">
        <f>'3 priedo 2 lentele'!G247</f>
        <v>0</v>
      </c>
      <c r="O247" s="183">
        <f>'3 priedo 2 lentele'!H247</f>
        <v>0</v>
      </c>
      <c r="P247" s="211">
        <f>'3 priedo 2 lentele'!I247</f>
        <v>0</v>
      </c>
      <c r="Q247" s="435"/>
      <c r="R247" s="393"/>
      <c r="S247" s="183">
        <f>'3 priedo 2 lentele'!J247</f>
        <v>0</v>
      </c>
      <c r="T247" s="183">
        <f>'3 priedo 2 lentele'!K247</f>
        <v>0</v>
      </c>
      <c r="U247" s="211">
        <f>'3 priedo 2 lentele'!L247</f>
        <v>0</v>
      </c>
      <c r="V247" s="435"/>
      <c r="W247" s="393"/>
      <c r="X247" s="183">
        <f>'3 priedo 2 lentele'!M247</f>
        <v>0</v>
      </c>
      <c r="Y247" s="183">
        <f>'3 priedo 2 lentele'!N247</f>
        <v>0</v>
      </c>
      <c r="Z247" s="211">
        <f>'3 priedo 2 lentele'!O247</f>
        <v>0</v>
      </c>
      <c r="AA247" s="458"/>
      <c r="AB247" s="393"/>
      <c r="AC247" s="183">
        <f>'3 priedo 2 lentele'!P247</f>
        <v>0</v>
      </c>
      <c r="AD247" s="183">
        <f>'3 priedo 2 lentele'!Q247</f>
        <v>0</v>
      </c>
      <c r="AE247" s="211">
        <f>'3 priedo 2 lentele'!R247</f>
        <v>0</v>
      </c>
      <c r="AF247" s="458"/>
      <c r="AG247" s="393"/>
      <c r="AH247" s="183">
        <f>'3 priedo 2 lentele'!S247</f>
        <v>0</v>
      </c>
      <c r="AI247" s="183">
        <f>'3 priedo 2 lentele'!T247</f>
        <v>0</v>
      </c>
      <c r="AJ247" s="211">
        <f>'3 priedo 2 lentele'!U247</f>
        <v>0</v>
      </c>
      <c r="AK247" s="393"/>
      <c r="AL247" s="393"/>
    </row>
    <row r="248" spans="2:38" ht="144" x14ac:dyDescent="0.25">
      <c r="B248" s="47" t="str">
        <f>'3 priedo 1 lentele'!A248</f>
        <v>2.4.1.3.2</v>
      </c>
      <c r="C248" s="160" t="str">
        <f>'3 priedo 1 lentele'!B248</f>
        <v>R026630-470000-0002</v>
      </c>
      <c r="D248" s="183" t="str">
        <f>'3 priedo 1 lentele'!C248</f>
        <v>Sveikos gyvensenos skatinimas Kauno mieste</v>
      </c>
      <c r="E248" s="184" t="str">
        <f>'3 priedo 1 lentele'!I248</f>
        <v>ITI</v>
      </c>
      <c r="F248" s="184">
        <f>'3 priedo 1 lentele'!J248</f>
        <v>0</v>
      </c>
      <c r="G248" s="184">
        <f>'3 priedo 1 lentele'!K248</f>
        <v>0</v>
      </c>
      <c r="H248" s="364"/>
      <c r="I248" s="183" t="str">
        <f>'3 priedo 2 lentele'!D248</f>
        <v>P.S.372</v>
      </c>
      <c r="J248" s="183" t="str">
        <f>'3 priedo 2 lentele'!E248</f>
        <v>Tikslinių grupių asmenys, kurie dalyvavo informavimo, švietimo ir mokymo renginiuose bei sveikatos raštingumą didinančiose veiklose</v>
      </c>
      <c r="K248" s="211">
        <f>'3 priedo 2 lentele'!F248</f>
        <v>4533</v>
      </c>
      <c r="L248" s="441">
        <v>4533</v>
      </c>
      <c r="M248" s="364"/>
      <c r="N248" s="183">
        <f>'3 priedo 2 lentele'!G248</f>
        <v>0</v>
      </c>
      <c r="O248" s="183">
        <f>'3 priedo 2 lentele'!H248</f>
        <v>0</v>
      </c>
      <c r="P248" s="211">
        <f>'3 priedo 2 lentele'!I248</f>
        <v>0</v>
      </c>
      <c r="Q248" s="435"/>
      <c r="R248" s="364"/>
      <c r="S248" s="183">
        <f>'3 priedo 2 lentele'!J248</f>
        <v>0</v>
      </c>
      <c r="T248" s="183">
        <f>'3 priedo 2 lentele'!K248</f>
        <v>0</v>
      </c>
      <c r="U248" s="211">
        <f>'3 priedo 2 lentele'!L248</f>
        <v>0</v>
      </c>
      <c r="V248" s="435"/>
      <c r="W248" s="364"/>
      <c r="X248" s="183">
        <f>'3 priedo 2 lentele'!M248</f>
        <v>0</v>
      </c>
      <c r="Y248" s="183">
        <f>'3 priedo 2 lentele'!N248</f>
        <v>0</v>
      </c>
      <c r="Z248" s="211">
        <f>'3 priedo 2 lentele'!O248</f>
        <v>0</v>
      </c>
      <c r="AA248" s="458"/>
      <c r="AB248" s="364"/>
      <c r="AC248" s="183">
        <f>'3 priedo 2 lentele'!P248</f>
        <v>0</v>
      </c>
      <c r="AD248" s="183">
        <f>'3 priedo 2 lentele'!Q248</f>
        <v>0</v>
      </c>
      <c r="AE248" s="211">
        <f>'3 priedo 2 lentele'!R248</f>
        <v>0</v>
      </c>
      <c r="AF248" s="458"/>
      <c r="AG248" s="364"/>
      <c r="AH248" s="183">
        <f>'3 priedo 2 lentele'!S248</f>
        <v>0</v>
      </c>
      <c r="AI248" s="183">
        <f>'3 priedo 2 lentele'!T248</f>
        <v>0</v>
      </c>
      <c r="AJ248" s="211">
        <f>'3 priedo 2 lentele'!U248</f>
        <v>0</v>
      </c>
      <c r="AK248" s="364"/>
      <c r="AL248" s="364"/>
    </row>
    <row r="249" spans="2:38" ht="144" x14ac:dyDescent="0.25">
      <c r="B249" s="196" t="str">
        <f>'3 priedo 1 lentele'!A249</f>
        <v>2.4.1.3.3</v>
      </c>
      <c r="C249" s="160" t="str">
        <f>'3 priedo 1 lentele'!B249</f>
        <v>R026630-470000-0003</v>
      </c>
      <c r="D249" s="197" t="str">
        <f>'3 priedo 1 lentele'!C249</f>
        <v>Fizinio aktyvumo skatinimas Kauno rajono bendruomenėje</v>
      </c>
      <c r="E249" s="180">
        <f>'3 priedo 1 lentele'!I249</f>
        <v>0</v>
      </c>
      <c r="F249" s="180">
        <f>'3 priedo 1 lentele'!J249</f>
        <v>0</v>
      </c>
      <c r="G249" s="180">
        <f>'3 priedo 1 lentele'!K249</f>
        <v>0</v>
      </c>
      <c r="H249" s="366"/>
      <c r="I249" s="183" t="str">
        <f>'3 priedo 2 lentele'!D249</f>
        <v>P.S.372</v>
      </c>
      <c r="J249" s="183" t="str">
        <f>'3 priedo 2 lentele'!E249</f>
        <v>Tikslinių grupių asmenys, kurie dalyvavo informavimo, švietimo ir mokymo renginiuose bei sveikatos raštingumą didinančiose veiklose</v>
      </c>
      <c r="K249" s="211">
        <f>'3 priedo 2 lentele'!F249</f>
        <v>2500</v>
      </c>
      <c r="L249" s="441">
        <v>2500</v>
      </c>
      <c r="M249" s="366"/>
      <c r="N249" s="183">
        <f>'3 priedo 2 lentele'!G249</f>
        <v>0</v>
      </c>
      <c r="O249" s="183">
        <f>'3 priedo 2 lentele'!H249</f>
        <v>0</v>
      </c>
      <c r="P249" s="211">
        <f>'3 priedo 2 lentele'!I249</f>
        <v>0</v>
      </c>
      <c r="Q249" s="435"/>
      <c r="R249" s="366"/>
      <c r="S249" s="183">
        <f>'3 priedo 2 lentele'!J249</f>
        <v>0</v>
      </c>
      <c r="T249" s="183">
        <f>'3 priedo 2 lentele'!K249</f>
        <v>0</v>
      </c>
      <c r="U249" s="211">
        <f>'3 priedo 2 lentele'!L249</f>
        <v>0</v>
      </c>
      <c r="V249" s="435"/>
      <c r="W249" s="366"/>
      <c r="X249" s="183">
        <f>'3 priedo 2 lentele'!M249</f>
        <v>0</v>
      </c>
      <c r="Y249" s="183">
        <f>'3 priedo 2 lentele'!N249</f>
        <v>0</v>
      </c>
      <c r="Z249" s="211">
        <f>'3 priedo 2 lentele'!O249</f>
        <v>0</v>
      </c>
      <c r="AA249" s="458"/>
      <c r="AB249" s="366"/>
      <c r="AC249" s="183">
        <f>'3 priedo 2 lentele'!P249</f>
        <v>0</v>
      </c>
      <c r="AD249" s="183">
        <f>'3 priedo 2 lentele'!Q249</f>
        <v>0</v>
      </c>
      <c r="AE249" s="211">
        <f>'3 priedo 2 lentele'!R249</f>
        <v>0</v>
      </c>
      <c r="AF249" s="458"/>
      <c r="AG249" s="366"/>
      <c r="AH249" s="183">
        <f>'3 priedo 2 lentele'!S249</f>
        <v>0</v>
      </c>
      <c r="AI249" s="183">
        <f>'3 priedo 2 lentele'!T249</f>
        <v>0</v>
      </c>
      <c r="AJ249" s="211">
        <f>'3 priedo 2 lentele'!U249</f>
        <v>0</v>
      </c>
      <c r="AK249" s="366"/>
      <c r="AL249" s="366"/>
    </row>
    <row r="250" spans="2:38" ht="144" x14ac:dyDescent="0.25">
      <c r="B250" s="197" t="str">
        <f>'3 priedo 1 lentele'!A250</f>
        <v>2.4.1.3.4</v>
      </c>
      <c r="C250" s="160" t="str">
        <f>'3 priedo 1 lentele'!B250</f>
        <v>R026630-470000-0004</v>
      </c>
      <c r="D250" s="183" t="str">
        <f>'3 priedo 1 lentele'!C250</f>
        <v>Sveikos gyvensenos skatinimas Kaišiadorių rajono savivaldybėje</v>
      </c>
      <c r="E250" s="198">
        <f>'3 priedo 1 lentele'!I250</f>
        <v>0</v>
      </c>
      <c r="F250" s="198">
        <f>'3 priedo 1 lentele'!J250</f>
        <v>0</v>
      </c>
      <c r="G250" s="198">
        <f>'3 priedo 1 lentele'!K250</f>
        <v>0</v>
      </c>
      <c r="H250" s="365"/>
      <c r="I250" s="183" t="str">
        <f>'3 priedo 2 lentele'!D250</f>
        <v>P.S.372</v>
      </c>
      <c r="J250" s="183" t="str">
        <f>'3 priedo 2 lentele'!E250</f>
        <v>Tikslinių grupių asmenys, kurie dalyvavo informavimo, švietimo ir mokymo renginiuose bei sveikatos raštingumą didinančiose veiklose</v>
      </c>
      <c r="K250" s="211">
        <f>'3 priedo 2 lentele'!F250</f>
        <v>1275</v>
      </c>
      <c r="L250" s="441">
        <v>1275</v>
      </c>
      <c r="M250" s="365"/>
      <c r="N250" s="183">
        <f>'3 priedo 2 lentele'!G250</f>
        <v>0</v>
      </c>
      <c r="O250" s="183">
        <f>'3 priedo 2 lentele'!H250</f>
        <v>0</v>
      </c>
      <c r="P250" s="211">
        <f>'3 priedo 2 lentele'!I250</f>
        <v>0</v>
      </c>
      <c r="Q250" s="435"/>
      <c r="R250" s="365"/>
      <c r="S250" s="183">
        <f>'3 priedo 2 lentele'!J250</f>
        <v>0</v>
      </c>
      <c r="T250" s="183">
        <f>'3 priedo 2 lentele'!K250</f>
        <v>0</v>
      </c>
      <c r="U250" s="211">
        <f>'3 priedo 2 lentele'!L250</f>
        <v>0</v>
      </c>
      <c r="V250" s="435"/>
      <c r="W250" s="365"/>
      <c r="X250" s="183">
        <f>'3 priedo 2 lentele'!M250</f>
        <v>0</v>
      </c>
      <c r="Y250" s="183">
        <f>'3 priedo 2 lentele'!N250</f>
        <v>0</v>
      </c>
      <c r="Z250" s="211">
        <f>'3 priedo 2 lentele'!O250</f>
        <v>0</v>
      </c>
      <c r="AA250" s="458"/>
      <c r="AB250" s="365"/>
      <c r="AC250" s="183">
        <f>'3 priedo 2 lentele'!P250</f>
        <v>0</v>
      </c>
      <c r="AD250" s="183">
        <f>'3 priedo 2 lentele'!Q250</f>
        <v>0</v>
      </c>
      <c r="AE250" s="211">
        <f>'3 priedo 2 lentele'!R250</f>
        <v>0</v>
      </c>
      <c r="AF250" s="458"/>
      <c r="AG250" s="365"/>
      <c r="AH250" s="183">
        <f>'3 priedo 2 lentele'!S250</f>
        <v>0</v>
      </c>
      <c r="AI250" s="183">
        <f>'3 priedo 2 lentele'!T250</f>
        <v>0</v>
      </c>
      <c r="AJ250" s="211">
        <f>'3 priedo 2 lentele'!U250</f>
        <v>0</v>
      </c>
      <c r="AK250" s="365"/>
      <c r="AL250" s="365"/>
    </row>
    <row r="251" spans="2:38" ht="144" x14ac:dyDescent="0.25">
      <c r="B251" s="199" t="str">
        <f>'3 priedo 1 lentele'!A251</f>
        <v>2.4.1.3.5</v>
      </c>
      <c r="C251" s="160" t="str">
        <f>'3 priedo 1 lentele'!B251</f>
        <v>R026630-470000-0005</v>
      </c>
      <c r="D251" s="199" t="str">
        <f>'3 priedo 1 lentele'!C251</f>
        <v>Sveikos gyvensenos skatinimas Kėdainių rajone</v>
      </c>
      <c r="E251" s="200">
        <f>'3 priedo 1 lentele'!I251</f>
        <v>0</v>
      </c>
      <c r="F251" s="200">
        <f>'3 priedo 1 lentele'!J251</f>
        <v>0</v>
      </c>
      <c r="G251" s="200">
        <f>'3 priedo 1 lentele'!K251</f>
        <v>0</v>
      </c>
      <c r="H251" s="368"/>
      <c r="I251" s="183" t="str">
        <f>'3 priedo 2 lentele'!D251</f>
        <v>P.S.372</v>
      </c>
      <c r="J251" s="183" t="str">
        <f>'3 priedo 2 lentele'!E251</f>
        <v>Tikslinių grupių asmenys, kurie dalyvavo informavimo, švietimo ir mokymo renginiuose bei sveikatos raštingumą didinančiose veiklose</v>
      </c>
      <c r="K251" s="211">
        <f>'3 priedo 2 lentele'!F251</f>
        <v>2500</v>
      </c>
      <c r="L251" s="441">
        <v>2500</v>
      </c>
      <c r="M251" s="368"/>
      <c r="N251" s="183">
        <f>'3 priedo 2 lentele'!G251</f>
        <v>0</v>
      </c>
      <c r="O251" s="183">
        <f>'3 priedo 2 lentele'!H251</f>
        <v>0</v>
      </c>
      <c r="P251" s="211">
        <f>'3 priedo 2 lentele'!I251</f>
        <v>0</v>
      </c>
      <c r="Q251" s="435"/>
      <c r="R251" s="368"/>
      <c r="S251" s="183">
        <f>'3 priedo 2 lentele'!J251</f>
        <v>0</v>
      </c>
      <c r="T251" s="183">
        <f>'3 priedo 2 lentele'!K251</f>
        <v>0</v>
      </c>
      <c r="U251" s="211">
        <f>'3 priedo 2 lentele'!L251</f>
        <v>0</v>
      </c>
      <c r="V251" s="435"/>
      <c r="W251" s="368"/>
      <c r="X251" s="183">
        <f>'3 priedo 2 lentele'!M251</f>
        <v>0</v>
      </c>
      <c r="Y251" s="183">
        <f>'3 priedo 2 lentele'!N251</f>
        <v>0</v>
      </c>
      <c r="Z251" s="211">
        <f>'3 priedo 2 lentele'!O251</f>
        <v>0</v>
      </c>
      <c r="AA251" s="458"/>
      <c r="AB251" s="368"/>
      <c r="AC251" s="183">
        <f>'3 priedo 2 lentele'!P251</f>
        <v>0</v>
      </c>
      <c r="AD251" s="183">
        <f>'3 priedo 2 lentele'!Q251</f>
        <v>0</v>
      </c>
      <c r="AE251" s="211">
        <f>'3 priedo 2 lentele'!R251</f>
        <v>0</v>
      </c>
      <c r="AF251" s="458"/>
      <c r="AG251" s="368"/>
      <c r="AH251" s="183">
        <f>'3 priedo 2 lentele'!S251</f>
        <v>0</v>
      </c>
      <c r="AI251" s="183">
        <f>'3 priedo 2 lentele'!T251</f>
        <v>0</v>
      </c>
      <c r="AJ251" s="211">
        <f>'3 priedo 2 lentele'!U251</f>
        <v>0</v>
      </c>
      <c r="AK251" s="368"/>
      <c r="AL251" s="368"/>
    </row>
    <row r="252" spans="2:38" ht="144" x14ac:dyDescent="0.25">
      <c r="B252" s="201" t="str">
        <f>'3 priedo 1 lentele'!A252</f>
        <v>2.4.1.3.6</v>
      </c>
      <c r="C252" s="160" t="str">
        <f>'3 priedo 1 lentele'!B252</f>
        <v>R026630-470000-0006</v>
      </c>
      <c r="D252" s="183" t="str">
        <f>'3 priedo 1 lentele'!C252</f>
        <v>Prienų rajono gyventojų sveikatos stiprinimas</v>
      </c>
      <c r="E252" s="203">
        <f>'3 priedo 1 lentele'!I252</f>
        <v>0</v>
      </c>
      <c r="F252" s="203">
        <f>'3 priedo 1 lentele'!J252</f>
        <v>0</v>
      </c>
      <c r="G252" s="203">
        <f>'3 priedo 1 lentele'!K252</f>
        <v>0</v>
      </c>
      <c r="H252" s="369"/>
      <c r="I252" s="183" t="str">
        <f>'3 priedo 2 lentele'!D252</f>
        <v>P.S.372</v>
      </c>
      <c r="J252" s="183" t="str">
        <f>'3 priedo 2 lentele'!E252</f>
        <v>Tikslinių grupių asmenys, kurie dalyvavo informavimo, švietimo ir mokymo renginiuose bei sveikatos raštingumą didinančiose veiklose</v>
      </c>
      <c r="K252" s="211">
        <f>'3 priedo 2 lentele'!F252</f>
        <v>800</v>
      </c>
      <c r="L252" s="441">
        <v>800</v>
      </c>
      <c r="M252" s="369"/>
      <c r="N252" s="183">
        <f>'3 priedo 2 lentele'!G252</f>
        <v>0</v>
      </c>
      <c r="O252" s="183">
        <f>'3 priedo 2 lentele'!H252</f>
        <v>0</v>
      </c>
      <c r="P252" s="211">
        <f>'3 priedo 2 lentele'!I252</f>
        <v>0</v>
      </c>
      <c r="Q252" s="435"/>
      <c r="R252" s="369"/>
      <c r="S252" s="183">
        <f>'3 priedo 2 lentele'!J252</f>
        <v>0</v>
      </c>
      <c r="T252" s="183">
        <f>'3 priedo 2 lentele'!K252</f>
        <v>0</v>
      </c>
      <c r="U252" s="211">
        <f>'3 priedo 2 lentele'!L252</f>
        <v>0</v>
      </c>
      <c r="V252" s="435"/>
      <c r="W252" s="369"/>
      <c r="X252" s="183">
        <f>'3 priedo 2 lentele'!M252</f>
        <v>0</v>
      </c>
      <c r="Y252" s="183">
        <f>'3 priedo 2 lentele'!N252</f>
        <v>0</v>
      </c>
      <c r="Z252" s="211">
        <f>'3 priedo 2 lentele'!O252</f>
        <v>0</v>
      </c>
      <c r="AA252" s="458"/>
      <c r="AB252" s="369"/>
      <c r="AC252" s="183">
        <f>'3 priedo 2 lentele'!P252</f>
        <v>0</v>
      </c>
      <c r="AD252" s="183">
        <f>'3 priedo 2 lentele'!Q252</f>
        <v>0</v>
      </c>
      <c r="AE252" s="211">
        <f>'3 priedo 2 lentele'!R252</f>
        <v>0</v>
      </c>
      <c r="AF252" s="458"/>
      <c r="AG252" s="369"/>
      <c r="AH252" s="183">
        <f>'3 priedo 2 lentele'!S252</f>
        <v>0</v>
      </c>
      <c r="AI252" s="183">
        <f>'3 priedo 2 lentele'!T252</f>
        <v>0</v>
      </c>
      <c r="AJ252" s="211">
        <f>'3 priedo 2 lentele'!U252</f>
        <v>0</v>
      </c>
      <c r="AK252" s="369"/>
      <c r="AL252" s="369"/>
    </row>
    <row r="253" spans="2:38" ht="144" x14ac:dyDescent="0.25">
      <c r="B253" s="183" t="str">
        <f>'3 priedo 1 lentele'!A253</f>
        <v>2.4.1.3.7</v>
      </c>
      <c r="C253" s="160" t="str">
        <f>'3 priedo 1 lentele'!B253</f>
        <v>R026630-470000-0007</v>
      </c>
      <c r="D253" s="183" t="str">
        <f>'3 priedo 1 lentele'!C253</f>
        <v>Sveikos gyvensenos skatinimas Birštono savivaldybėje</v>
      </c>
      <c r="E253" s="185">
        <f>'3 priedo 1 lentele'!I253</f>
        <v>0</v>
      </c>
      <c r="F253" s="185">
        <f>'3 priedo 1 lentele'!J253</f>
        <v>0</v>
      </c>
      <c r="G253" s="185">
        <f>'3 priedo 1 lentele'!K253</f>
        <v>0</v>
      </c>
      <c r="H253" s="367"/>
      <c r="I253" s="183" t="str">
        <f>'3 priedo 2 lentele'!D253</f>
        <v>P.S.372</v>
      </c>
      <c r="J253" s="183" t="str">
        <f>'3 priedo 2 lentele'!E253</f>
        <v>Tikslinių grupių asmenys, kurie dalyvavo informavimo, švietimo ir mokymo renginiuose bei sveikatos raštingumą didinančiose veiklose</v>
      </c>
      <c r="K253" s="211">
        <f>'3 priedo 2 lentele'!F253</f>
        <v>350</v>
      </c>
      <c r="L253" s="441">
        <v>350</v>
      </c>
      <c r="M253" s="367"/>
      <c r="N253" s="183">
        <f>'3 priedo 2 lentele'!G253</f>
        <v>0</v>
      </c>
      <c r="O253" s="183">
        <f>'3 priedo 2 lentele'!H253</f>
        <v>0</v>
      </c>
      <c r="P253" s="211">
        <f>'3 priedo 2 lentele'!I253</f>
        <v>0</v>
      </c>
      <c r="Q253" s="435"/>
      <c r="R253" s="367"/>
      <c r="S253" s="183">
        <f>'3 priedo 2 lentele'!J253</f>
        <v>0</v>
      </c>
      <c r="T253" s="183">
        <f>'3 priedo 2 lentele'!K253</f>
        <v>0</v>
      </c>
      <c r="U253" s="211">
        <f>'3 priedo 2 lentele'!L253</f>
        <v>0</v>
      </c>
      <c r="V253" s="435"/>
      <c r="W253" s="367"/>
      <c r="X253" s="183">
        <f>'3 priedo 2 lentele'!M253</f>
        <v>0</v>
      </c>
      <c r="Y253" s="183">
        <f>'3 priedo 2 lentele'!N253</f>
        <v>0</v>
      </c>
      <c r="Z253" s="211">
        <f>'3 priedo 2 lentele'!O253</f>
        <v>0</v>
      </c>
      <c r="AA253" s="458"/>
      <c r="AB253" s="367"/>
      <c r="AC253" s="183">
        <f>'3 priedo 2 lentele'!P253</f>
        <v>0</v>
      </c>
      <c r="AD253" s="183">
        <f>'3 priedo 2 lentele'!Q253</f>
        <v>0</v>
      </c>
      <c r="AE253" s="211">
        <f>'3 priedo 2 lentele'!R253</f>
        <v>0</v>
      </c>
      <c r="AF253" s="458"/>
      <c r="AG253" s="367"/>
      <c r="AH253" s="183">
        <f>'3 priedo 2 lentele'!S253</f>
        <v>0</v>
      </c>
      <c r="AI253" s="183">
        <f>'3 priedo 2 lentele'!T253</f>
        <v>0</v>
      </c>
      <c r="AJ253" s="211">
        <f>'3 priedo 2 lentele'!U253</f>
        <v>0</v>
      </c>
      <c r="AK253" s="367"/>
      <c r="AL253" s="367"/>
    </row>
    <row r="254" spans="2:38" ht="144" x14ac:dyDescent="0.25">
      <c r="B254" s="183" t="str">
        <f>'3 priedo 1 lentele'!A254</f>
        <v>2.4.1.3.8</v>
      </c>
      <c r="C254" s="160" t="str">
        <f>'3 priedo 1 lentele'!B254</f>
        <v>R026630-470000-0008</v>
      </c>
      <c r="D254" s="183" t="str">
        <f>'3 priedo 1 lentele'!C254</f>
        <v>Visuomenės sveikatos stiprinimas Jonavos rajone</v>
      </c>
      <c r="E254" s="198">
        <f>'3 priedo 1 lentele'!I254</f>
        <v>0</v>
      </c>
      <c r="F254" s="198">
        <f>'3 priedo 1 lentele'!J254</f>
        <v>0</v>
      </c>
      <c r="G254" s="198">
        <f>'3 priedo 1 lentele'!K254</f>
        <v>0</v>
      </c>
      <c r="H254" s="365"/>
      <c r="I254" s="183" t="str">
        <f>'3 priedo 2 lentele'!D254</f>
        <v>P.S.372</v>
      </c>
      <c r="J254" s="183" t="str">
        <f>'3 priedo 2 lentele'!E254</f>
        <v>Tikslinių grupių asmenys, kurie dalyvavo informavimo, švietimo ir mokymo renginiuose bei sveikatos raštingumą didinančiose veiklose</v>
      </c>
      <c r="K254" s="211">
        <f>'3 priedo 2 lentele'!F254</f>
        <v>1588</v>
      </c>
      <c r="L254" s="441">
        <v>1588</v>
      </c>
      <c r="M254" s="365"/>
      <c r="N254" s="183" t="str">
        <f>'3 priedo 2 lentele'!G254</f>
        <v>P.N.671</v>
      </c>
      <c r="O254" s="183" t="str">
        <f>'3 priedo 2 lentele'!H254</f>
        <v>Modernizuoti savivaldybių visuomenės sveikatos biurai</v>
      </c>
      <c r="P254" s="211">
        <f>'3 priedo 2 lentele'!I254</f>
        <v>1</v>
      </c>
      <c r="Q254" s="441">
        <v>1</v>
      </c>
      <c r="R254" s="365"/>
      <c r="S254" s="183">
        <f>'3 priedo 2 lentele'!J254</f>
        <v>0</v>
      </c>
      <c r="T254" s="183">
        <f>'3 priedo 2 lentele'!K254</f>
        <v>0</v>
      </c>
      <c r="U254" s="211">
        <f>'3 priedo 2 lentele'!L254</f>
        <v>0</v>
      </c>
      <c r="V254" s="435"/>
      <c r="W254" s="365"/>
      <c r="X254" s="183">
        <f>'3 priedo 2 lentele'!M254</f>
        <v>0</v>
      </c>
      <c r="Y254" s="183">
        <f>'3 priedo 2 lentele'!N254</f>
        <v>0</v>
      </c>
      <c r="Z254" s="211">
        <f>'3 priedo 2 lentele'!O254</f>
        <v>0</v>
      </c>
      <c r="AA254" s="458"/>
      <c r="AB254" s="365"/>
      <c r="AC254" s="183">
        <f>'3 priedo 2 lentele'!P254</f>
        <v>0</v>
      </c>
      <c r="AD254" s="183">
        <f>'3 priedo 2 lentele'!Q254</f>
        <v>0</v>
      </c>
      <c r="AE254" s="211">
        <f>'3 priedo 2 lentele'!R254</f>
        <v>0</v>
      </c>
      <c r="AF254" s="458"/>
      <c r="AG254" s="365"/>
      <c r="AH254" s="183">
        <f>'3 priedo 2 lentele'!S254</f>
        <v>0</v>
      </c>
      <c r="AI254" s="183">
        <f>'3 priedo 2 lentele'!T254</f>
        <v>0</v>
      </c>
      <c r="AJ254" s="211">
        <f>'3 priedo 2 lentele'!U254</f>
        <v>0</v>
      </c>
      <c r="AK254" s="365"/>
      <c r="AL254" s="365"/>
    </row>
    <row r="255" spans="2:38" ht="84" x14ac:dyDescent="0.25">
      <c r="B255" s="244" t="str">
        <f>'3 priedo 1 lentele'!A255</f>
        <v>2.4.1.4.</v>
      </c>
      <c r="C255" s="252">
        <f>'3 priedo 1 lentele'!B255</f>
        <v>0</v>
      </c>
      <c r="D255" s="244" t="str">
        <f>'3 priedo 1 lentele'!C255</f>
        <v>Priemonė: Sveikatą stiprinančių įstaigų bendradarbiavimas ir dalyvavimas sveikatinimo veikloje, sveikatą stiprinančių įstaigų tinklo plėtojimas</v>
      </c>
      <c r="E255" s="252">
        <f>'3 priedo 1 lentele'!I255</f>
        <v>0</v>
      </c>
      <c r="F255" s="252">
        <f>'3 priedo 1 lentele'!J255</f>
        <v>0</v>
      </c>
      <c r="G255" s="252">
        <f>'3 priedo 1 lentele'!K255</f>
        <v>0</v>
      </c>
      <c r="H255" s="321"/>
      <c r="I255" s="267">
        <f>'3 priedo 2 lentele'!D255</f>
        <v>0</v>
      </c>
      <c r="J255" s="267">
        <f>'3 priedo 2 lentele'!E255</f>
        <v>0</v>
      </c>
      <c r="K255" s="268">
        <f>'3 priedo 2 lentele'!F255</f>
        <v>0</v>
      </c>
      <c r="L255" s="430"/>
      <c r="M255" s="321"/>
      <c r="N255" s="267">
        <f>'3 priedo 2 lentele'!G255</f>
        <v>0</v>
      </c>
      <c r="O255" s="267">
        <f>'3 priedo 2 lentele'!H255</f>
        <v>0</v>
      </c>
      <c r="P255" s="268">
        <f>'3 priedo 2 lentele'!I255</f>
        <v>0</v>
      </c>
      <c r="Q255" s="448"/>
      <c r="R255" s="321"/>
      <c r="S255" s="267">
        <f>'3 priedo 2 lentele'!J255</f>
        <v>0</v>
      </c>
      <c r="T255" s="267">
        <f>'3 priedo 2 lentele'!K255</f>
        <v>0</v>
      </c>
      <c r="U255" s="268">
        <f>'3 priedo 2 lentele'!L255</f>
        <v>0</v>
      </c>
      <c r="V255" s="448"/>
      <c r="W255" s="321"/>
      <c r="X255" s="267">
        <f>'3 priedo 2 lentele'!M255</f>
        <v>0</v>
      </c>
      <c r="Y255" s="267">
        <f>'3 priedo 2 lentele'!N255</f>
        <v>0</v>
      </c>
      <c r="Z255" s="268">
        <f>'3 priedo 2 lentele'!O255</f>
        <v>0</v>
      </c>
      <c r="AA255" s="473"/>
      <c r="AB255" s="321"/>
      <c r="AC255" s="267">
        <f>'3 priedo 2 lentele'!P255</f>
        <v>0</v>
      </c>
      <c r="AD255" s="267">
        <f>'3 priedo 2 lentele'!Q255</f>
        <v>0</v>
      </c>
      <c r="AE255" s="268">
        <f>'3 priedo 2 lentele'!R255</f>
        <v>0</v>
      </c>
      <c r="AF255" s="473"/>
      <c r="AG255" s="321"/>
      <c r="AH255" s="267">
        <f>'3 priedo 2 lentele'!S255</f>
        <v>0</v>
      </c>
      <c r="AI255" s="267">
        <f>'3 priedo 2 lentele'!T255</f>
        <v>0</v>
      </c>
      <c r="AJ255" s="268">
        <f>'3 priedo 2 lentele'!U255</f>
        <v>0</v>
      </c>
      <c r="AK255" s="321"/>
      <c r="AL255" s="321"/>
    </row>
    <row r="256" spans="2:38" ht="36" x14ac:dyDescent="0.25">
      <c r="B256" s="244" t="str">
        <f>'3 priedo 1 lentele'!A256</f>
        <v>2.4.1.5.</v>
      </c>
      <c r="C256" s="252">
        <f>'3 priedo 1 lentele'!B256</f>
        <v>0</v>
      </c>
      <c r="D256" s="244" t="str">
        <f>'3 priedo 1 lentele'!C256</f>
        <v>Priemonė: Sveikos mitybos tarpsektorinių iniciatyvų skatinimas</v>
      </c>
      <c r="E256" s="252">
        <f>'3 priedo 1 lentele'!I256</f>
        <v>0</v>
      </c>
      <c r="F256" s="252">
        <f>'3 priedo 1 lentele'!J256</f>
        <v>0</v>
      </c>
      <c r="G256" s="252">
        <f>'3 priedo 1 lentele'!K256</f>
        <v>0</v>
      </c>
      <c r="H256" s="321"/>
      <c r="I256" s="267">
        <f>'3 priedo 2 lentele'!D256</f>
        <v>0</v>
      </c>
      <c r="J256" s="267">
        <f>'3 priedo 2 lentele'!E256</f>
        <v>0</v>
      </c>
      <c r="K256" s="268">
        <f>'3 priedo 2 lentele'!F256</f>
        <v>0</v>
      </c>
      <c r="L256" s="430"/>
      <c r="M256" s="321"/>
      <c r="N256" s="267">
        <f>'3 priedo 2 lentele'!G256</f>
        <v>0</v>
      </c>
      <c r="O256" s="267">
        <f>'3 priedo 2 lentele'!H256</f>
        <v>0</v>
      </c>
      <c r="P256" s="268">
        <f>'3 priedo 2 lentele'!I256</f>
        <v>0</v>
      </c>
      <c r="Q256" s="448"/>
      <c r="R256" s="321"/>
      <c r="S256" s="267">
        <f>'3 priedo 2 lentele'!J256</f>
        <v>0</v>
      </c>
      <c r="T256" s="267">
        <f>'3 priedo 2 lentele'!K256</f>
        <v>0</v>
      </c>
      <c r="U256" s="268">
        <f>'3 priedo 2 lentele'!L256</f>
        <v>0</v>
      </c>
      <c r="V256" s="448"/>
      <c r="W256" s="321"/>
      <c r="X256" s="267">
        <f>'3 priedo 2 lentele'!M256</f>
        <v>0</v>
      </c>
      <c r="Y256" s="267">
        <f>'3 priedo 2 lentele'!N256</f>
        <v>0</v>
      </c>
      <c r="Z256" s="268">
        <f>'3 priedo 2 lentele'!O256</f>
        <v>0</v>
      </c>
      <c r="AA256" s="473"/>
      <c r="AB256" s="321"/>
      <c r="AC256" s="267">
        <f>'3 priedo 2 lentele'!P256</f>
        <v>0</v>
      </c>
      <c r="AD256" s="267">
        <f>'3 priedo 2 lentele'!Q256</f>
        <v>0</v>
      </c>
      <c r="AE256" s="268">
        <f>'3 priedo 2 lentele'!R256</f>
        <v>0</v>
      </c>
      <c r="AF256" s="473"/>
      <c r="AG256" s="321"/>
      <c r="AH256" s="267">
        <f>'3 priedo 2 lentele'!S256</f>
        <v>0</v>
      </c>
      <c r="AI256" s="267">
        <f>'3 priedo 2 lentele'!T256</f>
        <v>0</v>
      </c>
      <c r="AJ256" s="268">
        <f>'3 priedo 2 lentele'!U256</f>
        <v>0</v>
      </c>
      <c r="AK256" s="321"/>
      <c r="AL256" s="321"/>
    </row>
    <row r="257" spans="2:38" ht="48" x14ac:dyDescent="0.25">
      <c r="B257" s="244" t="str">
        <f>'3 priedo 1 lentele'!A257</f>
        <v>2.4.1.6.</v>
      </c>
      <c r="C257" s="252">
        <f>'3 priedo 1 lentele'!B257</f>
        <v>0</v>
      </c>
      <c r="D257" s="244" t="str">
        <f>'3 priedo 1 lentele'!C257</f>
        <v>Priemonė: Sveikų turizmo produktų kūrimo tarpsektorinių iniciatyvų skatinimas</v>
      </c>
      <c r="E257" s="252">
        <f>'3 priedo 1 lentele'!I257</f>
        <v>0</v>
      </c>
      <c r="F257" s="252">
        <f>'3 priedo 1 lentele'!J257</f>
        <v>0</v>
      </c>
      <c r="G257" s="252">
        <f>'3 priedo 1 lentele'!K257</f>
        <v>0</v>
      </c>
      <c r="H257" s="321"/>
      <c r="I257" s="267">
        <f>'3 priedo 2 lentele'!D257</f>
        <v>0</v>
      </c>
      <c r="J257" s="267">
        <f>'3 priedo 2 lentele'!E257</f>
        <v>0</v>
      </c>
      <c r="K257" s="268">
        <f>'3 priedo 2 lentele'!F257</f>
        <v>0</v>
      </c>
      <c r="L257" s="430"/>
      <c r="M257" s="321"/>
      <c r="N257" s="267">
        <f>'3 priedo 2 lentele'!G257</f>
        <v>0</v>
      </c>
      <c r="O257" s="267">
        <f>'3 priedo 2 lentele'!H257</f>
        <v>0</v>
      </c>
      <c r="P257" s="268">
        <f>'3 priedo 2 lentele'!I257</f>
        <v>0</v>
      </c>
      <c r="Q257" s="448"/>
      <c r="R257" s="321"/>
      <c r="S257" s="267">
        <f>'3 priedo 2 lentele'!J257</f>
        <v>0</v>
      </c>
      <c r="T257" s="267">
        <f>'3 priedo 2 lentele'!K257</f>
        <v>0</v>
      </c>
      <c r="U257" s="268">
        <f>'3 priedo 2 lentele'!L257</f>
        <v>0</v>
      </c>
      <c r="V257" s="448"/>
      <c r="W257" s="321"/>
      <c r="X257" s="267">
        <f>'3 priedo 2 lentele'!M257</f>
        <v>0</v>
      </c>
      <c r="Y257" s="267">
        <f>'3 priedo 2 lentele'!N257</f>
        <v>0</v>
      </c>
      <c r="Z257" s="268">
        <f>'3 priedo 2 lentele'!O257</f>
        <v>0</v>
      </c>
      <c r="AA257" s="473"/>
      <c r="AB257" s="321"/>
      <c r="AC257" s="267">
        <f>'3 priedo 2 lentele'!P257</f>
        <v>0</v>
      </c>
      <c r="AD257" s="267">
        <f>'3 priedo 2 lentele'!Q257</f>
        <v>0</v>
      </c>
      <c r="AE257" s="268">
        <f>'3 priedo 2 lentele'!R257</f>
        <v>0</v>
      </c>
      <c r="AF257" s="473"/>
      <c r="AG257" s="321"/>
      <c r="AH257" s="267">
        <f>'3 priedo 2 lentele'!S257</f>
        <v>0</v>
      </c>
      <c r="AI257" s="267">
        <f>'3 priedo 2 lentele'!T257</f>
        <v>0</v>
      </c>
      <c r="AJ257" s="268">
        <f>'3 priedo 2 lentele'!U257</f>
        <v>0</v>
      </c>
      <c r="AK257" s="321"/>
      <c r="AL257" s="321"/>
    </row>
    <row r="258" spans="2:38" ht="60" x14ac:dyDescent="0.25">
      <c r="B258" s="212" t="str">
        <f>'3 priedo 1 lentele'!A258</f>
        <v>2.4.2.</v>
      </c>
      <c r="C258" s="213">
        <f>'3 priedo 1 lentele'!B258</f>
        <v>0</v>
      </c>
      <c r="D258" s="212" t="str">
        <f>'3 priedo 1 lentele'!C258</f>
        <v>Uždavinys: Optimizuoti sveikatos priežiūros paslaugas teikiančių įstaigų struktūrą ir plėtoti infrastruktūrą</v>
      </c>
      <c r="E258" s="213">
        <f>'3 priedo 1 lentele'!I258</f>
        <v>0</v>
      </c>
      <c r="F258" s="213">
        <f>'3 priedo 1 lentele'!J258</f>
        <v>0</v>
      </c>
      <c r="G258" s="213">
        <f>'3 priedo 1 lentele'!K258</f>
        <v>0</v>
      </c>
      <c r="H258" s="320"/>
      <c r="I258" s="81">
        <f>'3 priedo 2 lentele'!D258</f>
        <v>0</v>
      </c>
      <c r="J258" s="81">
        <f>'3 priedo 2 lentele'!E258</f>
        <v>0</v>
      </c>
      <c r="K258" s="146">
        <f>'3 priedo 2 lentele'!F258</f>
        <v>0</v>
      </c>
      <c r="L258" s="432"/>
      <c r="M258" s="320"/>
      <c r="N258" s="81">
        <f>'3 priedo 2 lentele'!G258</f>
        <v>0</v>
      </c>
      <c r="O258" s="81">
        <f>'3 priedo 2 lentele'!H258</f>
        <v>0</v>
      </c>
      <c r="P258" s="146">
        <f>'3 priedo 2 lentele'!I258</f>
        <v>0</v>
      </c>
      <c r="Q258" s="450"/>
      <c r="R258" s="320"/>
      <c r="S258" s="81">
        <f>'3 priedo 2 lentele'!J258</f>
        <v>0</v>
      </c>
      <c r="T258" s="81">
        <f>'3 priedo 2 lentele'!K258</f>
        <v>0</v>
      </c>
      <c r="U258" s="146">
        <f>'3 priedo 2 lentele'!L258</f>
        <v>0</v>
      </c>
      <c r="V258" s="450"/>
      <c r="W258" s="320"/>
      <c r="X258" s="81">
        <f>'3 priedo 2 lentele'!M258</f>
        <v>0</v>
      </c>
      <c r="Y258" s="81">
        <f>'3 priedo 2 lentele'!N258</f>
        <v>0</v>
      </c>
      <c r="Z258" s="146">
        <f>'3 priedo 2 lentele'!O258</f>
        <v>0</v>
      </c>
      <c r="AA258" s="475"/>
      <c r="AB258" s="320"/>
      <c r="AC258" s="81">
        <f>'3 priedo 2 lentele'!P258</f>
        <v>0</v>
      </c>
      <c r="AD258" s="81">
        <f>'3 priedo 2 lentele'!Q258</f>
        <v>0</v>
      </c>
      <c r="AE258" s="146">
        <f>'3 priedo 2 lentele'!R258</f>
        <v>0</v>
      </c>
      <c r="AF258" s="475"/>
      <c r="AG258" s="320"/>
      <c r="AH258" s="81">
        <f>'3 priedo 2 lentele'!S258</f>
        <v>0</v>
      </c>
      <c r="AI258" s="81">
        <f>'3 priedo 2 lentele'!T258</f>
        <v>0</v>
      </c>
      <c r="AJ258" s="146">
        <f>'3 priedo 2 lentele'!U258</f>
        <v>0</v>
      </c>
      <c r="AK258" s="320"/>
      <c r="AL258" s="320"/>
    </row>
    <row r="259" spans="2:38" ht="96" x14ac:dyDescent="0.25">
      <c r="B259" s="244" t="str">
        <f>'3 priedo 1 lentele'!A259</f>
        <v>2.4.2.1.</v>
      </c>
      <c r="C259" s="252">
        <f>'3 priedo 1 lentele'!B259</f>
        <v>0</v>
      </c>
      <c r="D259" s="244" t="str">
        <f>'3 priedo 1 lentele'!C259</f>
        <v>Priemonė: Kauno regiono sveikatos priežiūros įstaigų restruktūrizavimas, paslaugų teikimo optimizavimas, infrastuktūros ir informacinių technologijų gerinimas ir plėtra</v>
      </c>
      <c r="E259" s="252">
        <f>'3 priedo 1 lentele'!I259</f>
        <v>0</v>
      </c>
      <c r="F259" s="252">
        <f>'3 priedo 1 lentele'!J259</f>
        <v>0</v>
      </c>
      <c r="G259" s="252">
        <f>'3 priedo 1 lentele'!K259</f>
        <v>0</v>
      </c>
      <c r="H259" s="321"/>
      <c r="I259" s="267">
        <f>'3 priedo 2 lentele'!D259</f>
        <v>0</v>
      </c>
      <c r="J259" s="267">
        <f>'3 priedo 2 lentele'!E259</f>
        <v>0</v>
      </c>
      <c r="K259" s="268">
        <f>'3 priedo 2 lentele'!F259</f>
        <v>0</v>
      </c>
      <c r="L259" s="430"/>
      <c r="M259" s="321"/>
      <c r="N259" s="267">
        <f>'3 priedo 2 lentele'!G259</f>
        <v>0</v>
      </c>
      <c r="O259" s="267">
        <f>'3 priedo 2 lentele'!H259</f>
        <v>0</v>
      </c>
      <c r="P259" s="268">
        <f>'3 priedo 2 lentele'!I259</f>
        <v>0</v>
      </c>
      <c r="Q259" s="448"/>
      <c r="R259" s="321"/>
      <c r="S259" s="267">
        <f>'3 priedo 2 lentele'!J259</f>
        <v>0</v>
      </c>
      <c r="T259" s="267">
        <f>'3 priedo 2 lentele'!K259</f>
        <v>0</v>
      </c>
      <c r="U259" s="268">
        <f>'3 priedo 2 lentele'!L259</f>
        <v>0</v>
      </c>
      <c r="V259" s="448"/>
      <c r="W259" s="321"/>
      <c r="X259" s="267">
        <f>'3 priedo 2 lentele'!M259</f>
        <v>0</v>
      </c>
      <c r="Y259" s="267">
        <f>'3 priedo 2 lentele'!N259</f>
        <v>0</v>
      </c>
      <c r="Z259" s="268">
        <f>'3 priedo 2 lentele'!O259</f>
        <v>0</v>
      </c>
      <c r="AA259" s="473"/>
      <c r="AB259" s="321"/>
      <c r="AC259" s="267">
        <f>'3 priedo 2 lentele'!P259</f>
        <v>0</v>
      </c>
      <c r="AD259" s="267">
        <f>'3 priedo 2 lentele'!Q259</f>
        <v>0</v>
      </c>
      <c r="AE259" s="268">
        <f>'3 priedo 2 lentele'!R259</f>
        <v>0</v>
      </c>
      <c r="AF259" s="473"/>
      <c r="AG259" s="321"/>
      <c r="AH259" s="267">
        <f>'3 priedo 2 lentele'!S259</f>
        <v>0</v>
      </c>
      <c r="AI259" s="267">
        <f>'3 priedo 2 lentele'!T259</f>
        <v>0</v>
      </c>
      <c r="AJ259" s="268">
        <f>'3 priedo 2 lentele'!U259</f>
        <v>0</v>
      </c>
      <c r="AK259" s="321"/>
      <c r="AL259" s="321"/>
    </row>
    <row r="260" spans="2:38" ht="132" x14ac:dyDescent="0.25">
      <c r="B260" s="183" t="str">
        <f>'3 priedo 1 lentele'!A260</f>
        <v>2.4.2.1.1</v>
      </c>
      <c r="C260" s="272" t="str">
        <f>'3 priedo 1 lentele'!B260</f>
        <v>R026609-270000-0001</v>
      </c>
      <c r="D260" s="28" t="str">
        <f>'3 priedo 1 lentele'!C260</f>
        <v>Jonavos rajono gyventojų ligų profilaktikos, prevencijos ir ankstyvosios diagnostikos paslaugų kokybės ir prieinamumo gerinimas</v>
      </c>
      <c r="E260" s="39">
        <f>'3 priedo 1 lentele'!I260</f>
        <v>0</v>
      </c>
      <c r="F260" s="39">
        <f>'3 priedo 1 lentele'!J260</f>
        <v>0</v>
      </c>
      <c r="G260" s="39">
        <f>'3 priedo 1 lentele'!K260</f>
        <v>0</v>
      </c>
      <c r="H260" s="339" t="s">
        <v>2160</v>
      </c>
      <c r="I260" s="147" t="str">
        <f>'3 priedo 2 lentele'!D260</f>
        <v>P.S.363</v>
      </c>
      <c r="J260" s="147" t="str">
        <f>'3 priedo 2 lentele'!E260</f>
        <v>Viešąsias sveikatos priežiūros paslaugas teikiančių įstaigų, kuriose pagerinta paslaugų teikimo infrastruktūra, skaičius</v>
      </c>
      <c r="K260" s="48">
        <f>'3 priedo 2 lentele'!F260</f>
        <v>1</v>
      </c>
      <c r="L260" s="48">
        <v>1</v>
      </c>
      <c r="M260" s="339"/>
      <c r="N260" s="147" t="str">
        <f>'3 priedo 2 lentele'!G260</f>
        <v>P.B.236</v>
      </c>
      <c r="O260" s="147" t="str">
        <f>'3 priedo 2 lentele'!H260</f>
        <v>Gyventojai, turintys galimybę pasinaudoti pagerintomis sveikatos priežiūros paslaugomis (asmenys)</v>
      </c>
      <c r="P260" s="48">
        <f>'3 priedo 2 lentele'!I260</f>
        <v>33479</v>
      </c>
      <c r="Q260" s="10">
        <v>33479</v>
      </c>
      <c r="R260" s="339"/>
      <c r="S260" s="147">
        <f>'3 priedo 2 lentele'!J260</f>
        <v>0</v>
      </c>
      <c r="T260" s="147">
        <f>'3 priedo 2 lentele'!K260</f>
        <v>0</v>
      </c>
      <c r="U260" s="48">
        <f>'3 priedo 2 lentele'!L260</f>
        <v>0</v>
      </c>
      <c r="V260" s="435"/>
      <c r="W260" s="339"/>
      <c r="X260" s="147">
        <f>'3 priedo 2 lentele'!M260</f>
        <v>0</v>
      </c>
      <c r="Y260" s="147">
        <f>'3 priedo 2 lentele'!N260</f>
        <v>0</v>
      </c>
      <c r="Z260" s="48">
        <f>'3 priedo 2 lentele'!O260</f>
        <v>0</v>
      </c>
      <c r="AA260" s="458"/>
      <c r="AB260" s="339"/>
      <c r="AC260" s="147">
        <f>'3 priedo 2 lentele'!P260</f>
        <v>0</v>
      </c>
      <c r="AD260" s="147">
        <f>'3 priedo 2 lentele'!Q260</f>
        <v>0</v>
      </c>
      <c r="AE260" s="48">
        <f>'3 priedo 2 lentele'!R260</f>
        <v>0</v>
      </c>
      <c r="AF260" s="458"/>
      <c r="AG260" s="339"/>
      <c r="AH260" s="147">
        <f>'3 priedo 2 lentele'!S260</f>
        <v>0</v>
      </c>
      <c r="AI260" s="147">
        <f>'3 priedo 2 lentele'!T260</f>
        <v>0</v>
      </c>
      <c r="AJ260" s="48">
        <f>'3 priedo 2 lentele'!U260</f>
        <v>0</v>
      </c>
      <c r="AK260" s="339"/>
      <c r="AL260" s="339"/>
    </row>
    <row r="261" spans="2:38" ht="132" x14ac:dyDescent="0.25">
      <c r="B261" s="183" t="str">
        <f>'3 priedo 1 lentele'!A261</f>
        <v>2.4.2.1.2</v>
      </c>
      <c r="C261" s="272" t="str">
        <f>'3 priedo 1 lentele'!B261</f>
        <v>R026609-270000-0002</v>
      </c>
      <c r="D261" s="28" t="str">
        <f>'3 priedo 1 lentele'!C261</f>
        <v>Pirminės sveikatos priežiūros paslaugų kokybės ir prieinamumo gerinimas Raseinių rajono savivaldybėje</v>
      </c>
      <c r="E261" s="39">
        <f>'3 priedo 1 lentele'!I261</f>
        <v>0</v>
      </c>
      <c r="F261" s="39">
        <f>'3 priedo 1 lentele'!J261</f>
        <v>0</v>
      </c>
      <c r="G261" s="39">
        <f>'3 priedo 1 lentele'!K261</f>
        <v>0</v>
      </c>
      <c r="H261" s="339" t="s">
        <v>2140</v>
      </c>
      <c r="I261" s="147" t="str">
        <f>'3 priedo 2 lentele'!D261</f>
        <v>P.S.363</v>
      </c>
      <c r="J261" s="147" t="str">
        <f>'3 priedo 2 lentele'!E261</f>
        <v>Viešąsias sveikatos priežiūros paslaugas teikiančių įstaigų, kuriose pagerinta paslaugų teikimo infrastruktūra, skaičius</v>
      </c>
      <c r="K261" s="48">
        <f>'3 priedo 2 lentele'!F261</f>
        <v>6</v>
      </c>
      <c r="L261" s="48">
        <v>6</v>
      </c>
      <c r="M261" s="339"/>
      <c r="N261" s="147" t="str">
        <f>'3 priedo 2 lentele'!G261</f>
        <v>P.B.236</v>
      </c>
      <c r="O261" s="147" t="str">
        <f>'3 priedo 2 lentele'!H261</f>
        <v>Gyventojai, turintys galimybę pasinaudoti pagerintomis sveikatos priežiūros paslaugomis (asmenys)</v>
      </c>
      <c r="P261" s="48">
        <f>'3 priedo 2 lentele'!I261</f>
        <v>31454</v>
      </c>
      <c r="Q261" s="148">
        <v>31454</v>
      </c>
      <c r="R261" s="339"/>
      <c r="S261" s="147">
        <f>'3 priedo 2 lentele'!J261</f>
        <v>0</v>
      </c>
      <c r="T261" s="147">
        <f>'3 priedo 2 lentele'!K261</f>
        <v>0</v>
      </c>
      <c r="U261" s="48">
        <f>'3 priedo 2 lentele'!L261</f>
        <v>0</v>
      </c>
      <c r="V261" s="435"/>
      <c r="W261" s="339"/>
      <c r="X261" s="147">
        <f>'3 priedo 2 lentele'!M261</f>
        <v>0</v>
      </c>
      <c r="Y261" s="147">
        <f>'3 priedo 2 lentele'!N261</f>
        <v>0</v>
      </c>
      <c r="Z261" s="48">
        <f>'3 priedo 2 lentele'!O261</f>
        <v>0</v>
      </c>
      <c r="AA261" s="458"/>
      <c r="AB261" s="339"/>
      <c r="AC261" s="147">
        <f>'3 priedo 2 lentele'!P261</f>
        <v>0</v>
      </c>
      <c r="AD261" s="147">
        <f>'3 priedo 2 lentele'!Q261</f>
        <v>0</v>
      </c>
      <c r="AE261" s="48">
        <f>'3 priedo 2 lentele'!R261</f>
        <v>0</v>
      </c>
      <c r="AF261" s="458"/>
      <c r="AG261" s="339"/>
      <c r="AH261" s="147">
        <f>'3 priedo 2 lentele'!S261</f>
        <v>0</v>
      </c>
      <c r="AI261" s="147">
        <f>'3 priedo 2 lentele'!T261</f>
        <v>0</v>
      </c>
      <c r="AJ261" s="48">
        <f>'3 priedo 2 lentele'!U261</f>
        <v>0</v>
      </c>
      <c r="AK261" s="339"/>
      <c r="AL261" s="339"/>
    </row>
    <row r="262" spans="2:38" ht="132" x14ac:dyDescent="0.25">
      <c r="B262" s="183" t="str">
        <f>'3 priedo 1 lentele'!A262</f>
        <v>2.4.2.1.3</v>
      </c>
      <c r="C262" s="272" t="str">
        <f>'3 priedo 1 lentele'!B262</f>
        <v>R026609-270000-0003</v>
      </c>
      <c r="D262" s="28" t="str">
        <f>'3 priedo 1 lentele'!C262</f>
        <v>Pirminės asmens sveikatos priežiūros veiklos efektyvumo didinimas VšĮ Kėdainių pirminės sveikatos priežiūros centre</v>
      </c>
      <c r="E262" s="39">
        <f>'3 priedo 1 lentele'!I262</f>
        <v>0</v>
      </c>
      <c r="F262" s="39">
        <f>'3 priedo 1 lentele'!J262</f>
        <v>0</v>
      </c>
      <c r="G262" s="39">
        <f>'3 priedo 1 lentele'!K262</f>
        <v>0</v>
      </c>
      <c r="H262" s="339" t="s">
        <v>2166</v>
      </c>
      <c r="I262" s="147" t="str">
        <f>'3 priedo 2 lentele'!D262</f>
        <v>P.S.363</v>
      </c>
      <c r="J262" s="147" t="str">
        <f>'3 priedo 2 lentele'!E262</f>
        <v>Viešąsias sveikatos priežiūros paslaugas teikiančių įstaigų, kuriose pagerinta paslaugų teikimo infrastruktūra, skaičius</v>
      </c>
      <c r="K262" s="48">
        <f>'3 priedo 2 lentele'!F262</f>
        <v>1</v>
      </c>
      <c r="L262" s="434">
        <v>1</v>
      </c>
      <c r="M262" s="339"/>
      <c r="N262" s="147" t="str">
        <f>'3 priedo 2 lentele'!G262</f>
        <v>P.B.236</v>
      </c>
      <c r="O262" s="147" t="str">
        <f>'3 priedo 2 lentele'!H262</f>
        <v>Gyventojai, turintys galimybę pasinaudoti pagerintomis sveikatos priežiūros paslaugomis (asmenys)</v>
      </c>
      <c r="P262" s="48">
        <f>'3 priedo 2 lentele'!I262</f>
        <v>40300</v>
      </c>
      <c r="Q262" s="447">
        <v>40300</v>
      </c>
      <c r="R262" s="339"/>
      <c r="S262" s="147">
        <f>'3 priedo 2 lentele'!J262</f>
        <v>0</v>
      </c>
      <c r="T262" s="147">
        <f>'3 priedo 2 lentele'!K262</f>
        <v>0</v>
      </c>
      <c r="U262" s="48">
        <f>'3 priedo 2 lentele'!L262</f>
        <v>0</v>
      </c>
      <c r="V262" s="435"/>
      <c r="W262" s="339"/>
      <c r="X262" s="147">
        <f>'3 priedo 2 lentele'!M262</f>
        <v>0</v>
      </c>
      <c r="Y262" s="147">
        <f>'3 priedo 2 lentele'!N262</f>
        <v>0</v>
      </c>
      <c r="Z262" s="48">
        <f>'3 priedo 2 lentele'!O262</f>
        <v>0</v>
      </c>
      <c r="AA262" s="458"/>
      <c r="AB262" s="339"/>
      <c r="AC262" s="147">
        <f>'3 priedo 2 lentele'!P262</f>
        <v>0</v>
      </c>
      <c r="AD262" s="147">
        <f>'3 priedo 2 lentele'!Q262</f>
        <v>0</v>
      </c>
      <c r="AE262" s="48">
        <f>'3 priedo 2 lentele'!R262</f>
        <v>0</v>
      </c>
      <c r="AF262" s="458"/>
      <c r="AG262" s="339"/>
      <c r="AH262" s="147">
        <f>'3 priedo 2 lentele'!S262</f>
        <v>0</v>
      </c>
      <c r="AI262" s="147">
        <f>'3 priedo 2 lentele'!T262</f>
        <v>0</v>
      </c>
      <c r="AJ262" s="48">
        <f>'3 priedo 2 lentele'!U262</f>
        <v>0</v>
      </c>
      <c r="AK262" s="339"/>
      <c r="AL262" s="339"/>
    </row>
    <row r="263" spans="2:38" ht="132" x14ac:dyDescent="0.25">
      <c r="B263" s="183" t="str">
        <f>'3 priedo 1 lentele'!A263</f>
        <v>2.4.2.1.4</v>
      </c>
      <c r="C263" s="272" t="str">
        <f>'3 priedo 1 lentele'!B263</f>
        <v>R026609-270000-0004</v>
      </c>
      <c r="D263" s="28" t="str">
        <f>'3 priedo 1 lentele'!C263</f>
        <v>Pirminės asmens sveikatos priežiūros veiklos efektyvumo didinimas UAB „Kėdainių šeimos klinika“</v>
      </c>
      <c r="E263" s="39">
        <f>'3 priedo 1 lentele'!I263</f>
        <v>0</v>
      </c>
      <c r="F263" s="39">
        <f>'3 priedo 1 lentele'!J263</f>
        <v>0</v>
      </c>
      <c r="G263" s="39">
        <f>'3 priedo 1 lentele'!K263</f>
        <v>0</v>
      </c>
      <c r="H263" s="339" t="s">
        <v>2167</v>
      </c>
      <c r="I263" s="147" t="str">
        <f>'3 priedo 2 lentele'!D263</f>
        <v>P.S.363</v>
      </c>
      <c r="J263" s="147" t="str">
        <f>'3 priedo 2 lentele'!E263</f>
        <v>Viešąsias sveikatos priežiūros paslaugas teikiančių įstaigų, kuriose pagerinta paslaugų teikimo infrastruktūra, skaičius</v>
      </c>
      <c r="K263" s="48">
        <f>'3 priedo 2 lentele'!F263</f>
        <v>1</v>
      </c>
      <c r="L263" s="48">
        <v>1</v>
      </c>
      <c r="M263" s="339">
        <v>1</v>
      </c>
      <c r="N263" s="147" t="str">
        <f>'3 priedo 2 lentele'!G263</f>
        <v>P.B.236</v>
      </c>
      <c r="O263" s="147" t="str">
        <f>'3 priedo 2 lentele'!H263</f>
        <v>Gyventojai, turintys galimybę pasinaudoti pagerintomis sveikatos priežiūros paslaugomis (asmenys)</v>
      </c>
      <c r="P263" s="48">
        <f>'3 priedo 2 lentele'!I263</f>
        <v>5319</v>
      </c>
      <c r="Q263" s="10">
        <v>5319</v>
      </c>
      <c r="R263" s="339">
        <v>5162</v>
      </c>
      <c r="S263" s="147">
        <f>'3 priedo 2 lentele'!J263</f>
        <v>0</v>
      </c>
      <c r="T263" s="147">
        <f>'3 priedo 2 lentele'!K263</f>
        <v>0</v>
      </c>
      <c r="U263" s="48">
        <f>'3 priedo 2 lentele'!L263</f>
        <v>0</v>
      </c>
      <c r="V263" s="435"/>
      <c r="W263" s="339"/>
      <c r="X263" s="147">
        <f>'3 priedo 2 lentele'!M263</f>
        <v>0</v>
      </c>
      <c r="Y263" s="147">
        <f>'3 priedo 2 lentele'!N263</f>
        <v>0</v>
      </c>
      <c r="Z263" s="48">
        <f>'3 priedo 2 lentele'!O263</f>
        <v>0</v>
      </c>
      <c r="AA263" s="458"/>
      <c r="AB263" s="339"/>
      <c r="AC263" s="147">
        <f>'3 priedo 2 lentele'!P263</f>
        <v>0</v>
      </c>
      <c r="AD263" s="147">
        <f>'3 priedo 2 lentele'!Q263</f>
        <v>0</v>
      </c>
      <c r="AE263" s="48">
        <f>'3 priedo 2 lentele'!R263</f>
        <v>0</v>
      </c>
      <c r="AF263" s="458"/>
      <c r="AG263" s="339"/>
      <c r="AH263" s="147">
        <f>'3 priedo 2 lentele'!S263</f>
        <v>0</v>
      </c>
      <c r="AI263" s="147">
        <f>'3 priedo 2 lentele'!T263</f>
        <v>0</v>
      </c>
      <c r="AJ263" s="48">
        <f>'3 priedo 2 lentele'!U263</f>
        <v>0</v>
      </c>
      <c r="AK263" s="339"/>
      <c r="AL263" s="339"/>
    </row>
    <row r="264" spans="2:38" ht="132" x14ac:dyDescent="0.25">
      <c r="B264" s="183" t="str">
        <f>'3 priedo 1 lentele'!A264</f>
        <v>2.4.2.1.5</v>
      </c>
      <c r="C264" s="272" t="str">
        <f>'3 priedo 1 lentele'!B264</f>
        <v>R026609-270000-0005</v>
      </c>
      <c r="D264" s="28" t="str">
        <f>'3 priedo 1 lentele'!C264</f>
        <v>Pirminės asmens sveikatos priežiūros veiklos efektyvumo didinimas Kaišiadorių rajono savivaldybėje</v>
      </c>
      <c r="E264" s="39">
        <f>'3 priedo 1 lentele'!I264</f>
        <v>0</v>
      </c>
      <c r="F264" s="39">
        <f>'3 priedo 1 lentele'!J264</f>
        <v>0</v>
      </c>
      <c r="G264" s="39">
        <f>'3 priedo 1 lentele'!K264</f>
        <v>0</v>
      </c>
      <c r="H264" s="339" t="s">
        <v>2145</v>
      </c>
      <c r="I264" s="147" t="str">
        <f>'3 priedo 2 lentele'!D264</f>
        <v>P.S.363</v>
      </c>
      <c r="J264" s="147" t="str">
        <f>'3 priedo 2 lentele'!E264</f>
        <v>Viešąsias sveikatos priežiūros paslaugas teikiančių įstaigų, kuriose pagerinta paslaugų teikimo infrastruktūra, skaičius</v>
      </c>
      <c r="K264" s="48">
        <f>'3 priedo 2 lentele'!F264</f>
        <v>6</v>
      </c>
      <c r="L264" s="48">
        <v>6</v>
      </c>
      <c r="M264" s="339"/>
      <c r="N264" s="147" t="str">
        <f>'3 priedo 2 lentele'!G264</f>
        <v>P.B.236</v>
      </c>
      <c r="O264" s="147" t="str">
        <f>'3 priedo 2 lentele'!H264</f>
        <v>Gyventojai, turintys galimybę pasinaudoti pagerintomis sveikatos priežiūros paslaugomis (asmenys)</v>
      </c>
      <c r="P264" s="48">
        <f>'3 priedo 2 lentele'!I264</f>
        <v>18532</v>
      </c>
      <c r="Q264" s="10">
        <v>18532</v>
      </c>
      <c r="R264" s="339"/>
      <c r="S264" s="147">
        <f>'3 priedo 2 lentele'!J264</f>
        <v>0</v>
      </c>
      <c r="T264" s="147">
        <f>'3 priedo 2 lentele'!K264</f>
        <v>0</v>
      </c>
      <c r="U264" s="48">
        <f>'3 priedo 2 lentele'!L264</f>
        <v>0</v>
      </c>
      <c r="V264" s="435"/>
      <c r="W264" s="339"/>
      <c r="X264" s="147">
        <f>'3 priedo 2 lentele'!M264</f>
        <v>0</v>
      </c>
      <c r="Y264" s="147">
        <f>'3 priedo 2 lentele'!N264</f>
        <v>0</v>
      </c>
      <c r="Z264" s="48">
        <f>'3 priedo 2 lentele'!O264</f>
        <v>0</v>
      </c>
      <c r="AA264" s="458"/>
      <c r="AB264" s="339"/>
      <c r="AC264" s="147">
        <f>'3 priedo 2 lentele'!P264</f>
        <v>0</v>
      </c>
      <c r="AD264" s="147">
        <f>'3 priedo 2 lentele'!Q264</f>
        <v>0</v>
      </c>
      <c r="AE264" s="48">
        <f>'3 priedo 2 lentele'!R264</f>
        <v>0</v>
      </c>
      <c r="AF264" s="458"/>
      <c r="AG264" s="339"/>
      <c r="AH264" s="147">
        <f>'3 priedo 2 lentele'!S264</f>
        <v>0</v>
      </c>
      <c r="AI264" s="147">
        <f>'3 priedo 2 lentele'!T264</f>
        <v>0</v>
      </c>
      <c r="AJ264" s="48">
        <f>'3 priedo 2 lentele'!U264</f>
        <v>0</v>
      </c>
      <c r="AK264" s="339"/>
      <c r="AL264" s="339"/>
    </row>
    <row r="265" spans="2:38" ht="132" x14ac:dyDescent="0.25">
      <c r="B265" s="183" t="str">
        <f>'3 priedo 1 lentele'!A265</f>
        <v>2.4.2.1.6</v>
      </c>
      <c r="C265" s="272" t="str">
        <f>'3 priedo 1 lentele'!B265</f>
        <v>R026609-270000-0006</v>
      </c>
      <c r="D265" s="28" t="str">
        <f>'3 priedo 1 lentele'!C265</f>
        <v>Pirminės asmens sveikatos priežiūros veiklos efektyvumo didinimas Kaišiadorių šeimos medicinos centre</v>
      </c>
      <c r="E265" s="39">
        <f>'3 priedo 1 lentele'!I265</f>
        <v>0</v>
      </c>
      <c r="F265" s="39">
        <f>'3 priedo 1 lentele'!J265</f>
        <v>0</v>
      </c>
      <c r="G265" s="39">
        <f>'3 priedo 1 lentele'!K265</f>
        <v>0</v>
      </c>
      <c r="H265" s="339" t="s">
        <v>2161</v>
      </c>
      <c r="I265" s="147" t="str">
        <f>'3 priedo 2 lentele'!D265</f>
        <v>P.S.363</v>
      </c>
      <c r="J265" s="147" t="str">
        <f>'3 priedo 2 lentele'!E265</f>
        <v>Viešąsias sveikatos priežiūros paslaugas teikiančių įstaigų, kuriose pagerinta paslaugų teikimo infrastruktūra, skaičius</v>
      </c>
      <c r="K265" s="48">
        <f>'3 priedo 2 lentele'!F265</f>
        <v>1</v>
      </c>
      <c r="L265" s="48">
        <v>1</v>
      </c>
      <c r="M265" s="339">
        <v>1</v>
      </c>
      <c r="N265" s="147" t="str">
        <f>'3 priedo 2 lentele'!G265</f>
        <v>P.B.236</v>
      </c>
      <c r="O265" s="147" t="str">
        <f>'3 priedo 2 lentele'!H265</f>
        <v>Gyventojai, turintys galimybę pasinaudoti pagerintomis sveikatos priežiūros paslaugomis (asmenys)</v>
      </c>
      <c r="P265" s="48">
        <f>'3 priedo 2 lentele'!I265</f>
        <v>4301</v>
      </c>
      <c r="Q265" s="10">
        <v>4301</v>
      </c>
      <c r="R265" s="339">
        <v>3891</v>
      </c>
      <c r="S265" s="147">
        <f>'3 priedo 2 lentele'!J265</f>
        <v>0</v>
      </c>
      <c r="T265" s="147">
        <f>'3 priedo 2 lentele'!K265</f>
        <v>0</v>
      </c>
      <c r="U265" s="48">
        <f>'3 priedo 2 lentele'!L265</f>
        <v>0</v>
      </c>
      <c r="V265" s="435"/>
      <c r="W265" s="339"/>
      <c r="X265" s="147">
        <f>'3 priedo 2 lentele'!M265</f>
        <v>0</v>
      </c>
      <c r="Y265" s="147">
        <f>'3 priedo 2 lentele'!N265</f>
        <v>0</v>
      </c>
      <c r="Z265" s="48">
        <f>'3 priedo 2 lentele'!O265</f>
        <v>0</v>
      </c>
      <c r="AA265" s="458"/>
      <c r="AB265" s="339"/>
      <c r="AC265" s="147">
        <f>'3 priedo 2 lentele'!P265</f>
        <v>0</v>
      </c>
      <c r="AD265" s="147">
        <f>'3 priedo 2 lentele'!Q265</f>
        <v>0</v>
      </c>
      <c r="AE265" s="48">
        <f>'3 priedo 2 lentele'!R265</f>
        <v>0</v>
      </c>
      <c r="AF265" s="458"/>
      <c r="AG265" s="339"/>
      <c r="AH265" s="147">
        <f>'3 priedo 2 lentele'!S265</f>
        <v>0</v>
      </c>
      <c r="AI265" s="147">
        <f>'3 priedo 2 lentele'!T265</f>
        <v>0</v>
      </c>
      <c r="AJ265" s="48">
        <f>'3 priedo 2 lentele'!U265</f>
        <v>0</v>
      </c>
      <c r="AK265" s="339"/>
      <c r="AL265" s="339"/>
    </row>
    <row r="266" spans="2:38" ht="132" x14ac:dyDescent="0.25">
      <c r="B266" s="183" t="str">
        <f>'3 priedo 1 lentele'!A266</f>
        <v>2.4.2.1.7</v>
      </c>
      <c r="C266" s="272" t="str">
        <f>'3 priedo 1 lentele'!B266</f>
        <v>R026609-270000-0007</v>
      </c>
      <c r="D266" s="28" t="str">
        <f>'3 priedo 1 lentele'!C266</f>
        <v>Pirminės asmens sveikatos priežiūros veiklos efektyvumo didinimas Moters sveikatos centre</v>
      </c>
      <c r="E266" s="39">
        <f>'3 priedo 1 lentele'!I266</f>
        <v>0</v>
      </c>
      <c r="F266" s="39">
        <f>'3 priedo 1 lentele'!J266</f>
        <v>0</v>
      </c>
      <c r="G266" s="39">
        <f>'3 priedo 1 lentele'!K266</f>
        <v>0</v>
      </c>
      <c r="H266" s="339" t="s">
        <v>2146</v>
      </c>
      <c r="I266" s="147" t="str">
        <f>'3 priedo 2 lentele'!D266</f>
        <v>P.S.363</v>
      </c>
      <c r="J266" s="147" t="str">
        <f>'3 priedo 2 lentele'!E266</f>
        <v>Viešąsias sveikatos priežiūros paslaugas teikiančių įstaigų, kuriose pagerinta paslaugų teikimo infrastruktūra, skaičius</v>
      </c>
      <c r="K266" s="48">
        <f>'3 priedo 2 lentele'!F266</f>
        <v>1</v>
      </c>
      <c r="L266" s="48">
        <v>1</v>
      </c>
      <c r="M266" s="339"/>
      <c r="N266" s="147" t="str">
        <f>'3 priedo 2 lentele'!G266</f>
        <v>P.B.236</v>
      </c>
      <c r="O266" s="147" t="str">
        <f>'3 priedo 2 lentele'!H266</f>
        <v>Gyventojai, turintys galimybę pasinaudoti pagerintomis sveikatos priežiūros paslaugomis (asmenys)</v>
      </c>
      <c r="P266" s="48">
        <f>'3 priedo 2 lentele'!I266</f>
        <v>4110</v>
      </c>
      <c r="Q266" s="10">
        <v>4110</v>
      </c>
      <c r="R266" s="339"/>
      <c r="S266" s="147">
        <f>'3 priedo 2 lentele'!J266</f>
        <v>0</v>
      </c>
      <c r="T266" s="147">
        <f>'3 priedo 2 lentele'!K266</f>
        <v>0</v>
      </c>
      <c r="U266" s="48">
        <f>'3 priedo 2 lentele'!L266</f>
        <v>0</v>
      </c>
      <c r="V266" s="435"/>
      <c r="W266" s="339"/>
      <c r="X266" s="147">
        <f>'3 priedo 2 lentele'!M266</f>
        <v>0</v>
      </c>
      <c r="Y266" s="147">
        <f>'3 priedo 2 lentele'!N266</f>
        <v>0</v>
      </c>
      <c r="Z266" s="48">
        <f>'3 priedo 2 lentele'!O266</f>
        <v>0</v>
      </c>
      <c r="AA266" s="458"/>
      <c r="AB266" s="339"/>
      <c r="AC266" s="147">
        <f>'3 priedo 2 lentele'!P266</f>
        <v>0</v>
      </c>
      <c r="AD266" s="147">
        <f>'3 priedo 2 lentele'!Q266</f>
        <v>0</v>
      </c>
      <c r="AE266" s="48">
        <f>'3 priedo 2 lentele'!R266</f>
        <v>0</v>
      </c>
      <c r="AF266" s="458"/>
      <c r="AG266" s="339"/>
      <c r="AH266" s="147">
        <f>'3 priedo 2 lentele'!S266</f>
        <v>0</v>
      </c>
      <c r="AI266" s="147">
        <f>'3 priedo 2 lentele'!T266</f>
        <v>0</v>
      </c>
      <c r="AJ266" s="48">
        <f>'3 priedo 2 lentele'!U266</f>
        <v>0</v>
      </c>
      <c r="AK266" s="339"/>
      <c r="AL266" s="339"/>
    </row>
    <row r="267" spans="2:38" ht="132" x14ac:dyDescent="0.25">
      <c r="B267" s="183" t="str">
        <f>'3 priedo 1 lentele'!A267</f>
        <v>2.4.2.1.8</v>
      </c>
      <c r="C267" s="272" t="str">
        <f>'3 priedo 1 lentele'!B267</f>
        <v>R026609-270000-0008</v>
      </c>
      <c r="D267" s="28" t="str">
        <f>'3 priedo 1 lentele'!C267</f>
        <v>VšĮ Birštono pirminės asmens sveikatos priežiūros centro veiklos efektyvumo didinimas</v>
      </c>
      <c r="E267" s="39">
        <f>'3 priedo 1 lentele'!I267</f>
        <v>0</v>
      </c>
      <c r="F267" s="39">
        <f>'3 priedo 1 lentele'!J267</f>
        <v>0</v>
      </c>
      <c r="G267" s="39">
        <f>'3 priedo 1 lentele'!K267</f>
        <v>0</v>
      </c>
      <c r="H267" s="339" t="s">
        <v>2137</v>
      </c>
      <c r="I267" s="147" t="str">
        <f>'3 priedo 2 lentele'!D267</f>
        <v>P.S.363</v>
      </c>
      <c r="J267" s="147" t="str">
        <f>'3 priedo 2 lentele'!E267</f>
        <v>Viešąsias sveikatos priežiūros paslaugas teikiančių įstaigų, kuriose pagerinta paslaugų teikimo infrastruktūra, skaičius</v>
      </c>
      <c r="K267" s="48">
        <f>'3 priedo 2 lentele'!F267</f>
        <v>1</v>
      </c>
      <c r="L267" s="48">
        <v>1</v>
      </c>
      <c r="M267" s="339"/>
      <c r="N267" s="147" t="str">
        <f>'3 priedo 2 lentele'!G267</f>
        <v>P.B.236</v>
      </c>
      <c r="O267" s="147" t="str">
        <f>'3 priedo 2 lentele'!H267</f>
        <v>Gyventojai, turintys galimybę pasinaudoti pagerintomis sveikatos priežiūros paslaugomis (asmenys)</v>
      </c>
      <c r="P267" s="48">
        <f>'3 priedo 2 lentele'!I267</f>
        <v>1476</v>
      </c>
      <c r="Q267" s="10">
        <v>1476</v>
      </c>
      <c r="R267" s="339"/>
      <c r="S267" s="147">
        <f>'3 priedo 2 lentele'!J267</f>
        <v>0</v>
      </c>
      <c r="T267" s="147">
        <f>'3 priedo 2 lentele'!K267</f>
        <v>0</v>
      </c>
      <c r="U267" s="48">
        <f>'3 priedo 2 lentele'!L267</f>
        <v>0</v>
      </c>
      <c r="V267" s="435"/>
      <c r="W267" s="339"/>
      <c r="X267" s="147">
        <f>'3 priedo 2 lentele'!M267</f>
        <v>0</v>
      </c>
      <c r="Y267" s="147">
        <f>'3 priedo 2 lentele'!N267</f>
        <v>0</v>
      </c>
      <c r="Z267" s="48">
        <f>'3 priedo 2 lentele'!O267</f>
        <v>0</v>
      </c>
      <c r="AA267" s="458"/>
      <c r="AB267" s="339"/>
      <c r="AC267" s="147">
        <f>'3 priedo 2 lentele'!P267</f>
        <v>0</v>
      </c>
      <c r="AD267" s="147">
        <f>'3 priedo 2 lentele'!Q267</f>
        <v>0</v>
      </c>
      <c r="AE267" s="48">
        <f>'3 priedo 2 lentele'!R267</f>
        <v>0</v>
      </c>
      <c r="AF267" s="458"/>
      <c r="AG267" s="339"/>
      <c r="AH267" s="147">
        <f>'3 priedo 2 lentele'!S267</f>
        <v>0</v>
      </c>
      <c r="AI267" s="147">
        <f>'3 priedo 2 lentele'!T267</f>
        <v>0</v>
      </c>
      <c r="AJ267" s="48">
        <f>'3 priedo 2 lentele'!U267</f>
        <v>0</v>
      </c>
      <c r="AK267" s="339"/>
      <c r="AL267" s="339"/>
    </row>
    <row r="268" spans="2:38" ht="132" x14ac:dyDescent="0.25">
      <c r="B268" s="183" t="str">
        <f>'3 priedo 1 lentele'!A268</f>
        <v>2.4.2.1.9</v>
      </c>
      <c r="C268" s="272" t="str">
        <f>'3 priedo 1 lentele'!B268</f>
        <v>R026609-270000-0009</v>
      </c>
      <c r="D268" s="28" t="str">
        <f>'3 priedo 1 lentele'!C268</f>
        <v>Viešosios įstaigos Garliavos pirminės sveikatos priežiūros centras sveikatos priežiūros paslaugų kokybės gerinimas, modernizuojant įstaigos infrastruktūrą</v>
      </c>
      <c r="E268" s="39">
        <f>'3 priedo 1 lentele'!I268</f>
        <v>0</v>
      </c>
      <c r="F268" s="39">
        <f>'3 priedo 1 lentele'!J268</f>
        <v>0</v>
      </c>
      <c r="G268" s="39">
        <f>'3 priedo 1 lentele'!K268</f>
        <v>0</v>
      </c>
      <c r="H268" s="339" t="s">
        <v>2127</v>
      </c>
      <c r="I268" s="147" t="str">
        <f>'3 priedo 2 lentele'!D268</f>
        <v>P.S.363</v>
      </c>
      <c r="J268" s="147" t="str">
        <f>'3 priedo 2 lentele'!E268</f>
        <v>Viešąsias sveikatos priežiūros paslaugas teikiančių įstaigų, kuriose pagerinta paslaugų teikimo infrastruktūra, skaičius</v>
      </c>
      <c r="K268" s="48">
        <f>'3 priedo 2 lentele'!F268</f>
        <v>1</v>
      </c>
      <c r="L268" s="48">
        <v>1</v>
      </c>
      <c r="M268" s="339"/>
      <c r="N268" s="147" t="str">
        <f>'3 priedo 2 lentele'!G268</f>
        <v>P.B.236</v>
      </c>
      <c r="O268" s="147" t="str">
        <f>'3 priedo 2 lentele'!H268</f>
        <v>Gyventojai, turintys galimybę pasinaudoti pagerintomis sveikatos priežiūros paslaugomis (asmenys)</v>
      </c>
      <c r="P268" s="48">
        <f>'3 priedo 2 lentele'!I268</f>
        <v>6282</v>
      </c>
      <c r="Q268" s="148">
        <v>6282</v>
      </c>
      <c r="R268" s="339"/>
      <c r="S268" s="147">
        <f>'3 priedo 2 lentele'!J268</f>
        <v>0</v>
      </c>
      <c r="T268" s="147">
        <f>'3 priedo 2 lentele'!K268</f>
        <v>0</v>
      </c>
      <c r="U268" s="48">
        <f>'3 priedo 2 lentele'!L268</f>
        <v>0</v>
      </c>
      <c r="V268" s="435"/>
      <c r="W268" s="339"/>
      <c r="X268" s="147">
        <f>'3 priedo 2 lentele'!M268</f>
        <v>0</v>
      </c>
      <c r="Y268" s="147">
        <f>'3 priedo 2 lentele'!N268</f>
        <v>0</v>
      </c>
      <c r="Z268" s="48">
        <f>'3 priedo 2 lentele'!O268</f>
        <v>0</v>
      </c>
      <c r="AA268" s="458"/>
      <c r="AB268" s="339"/>
      <c r="AC268" s="147">
        <f>'3 priedo 2 lentele'!P268</f>
        <v>0</v>
      </c>
      <c r="AD268" s="147">
        <f>'3 priedo 2 lentele'!Q268</f>
        <v>0</v>
      </c>
      <c r="AE268" s="48">
        <f>'3 priedo 2 lentele'!R268</f>
        <v>0</v>
      </c>
      <c r="AF268" s="458"/>
      <c r="AG268" s="339"/>
      <c r="AH268" s="147">
        <f>'3 priedo 2 lentele'!S268</f>
        <v>0</v>
      </c>
      <c r="AI268" s="147">
        <f>'3 priedo 2 lentele'!T268</f>
        <v>0</v>
      </c>
      <c r="AJ268" s="48">
        <f>'3 priedo 2 lentele'!U268</f>
        <v>0</v>
      </c>
      <c r="AK268" s="339"/>
      <c r="AL268" s="339"/>
    </row>
    <row r="269" spans="2:38" ht="132" x14ac:dyDescent="0.25">
      <c r="B269" s="183" t="str">
        <f>'3 priedo 1 lentele'!A269</f>
        <v>2.4.2.1.10</v>
      </c>
      <c r="C269" s="272" t="str">
        <f>'3 priedo 1 lentele'!B269</f>
        <v>R026609-270000-0010</v>
      </c>
      <c r="D269" s="28" t="str">
        <f>'3 priedo 1 lentele'!C269</f>
        <v xml:space="preserve">VšĮ Pakaunės PSPC veiklos efektyvumo didinimas, gerinant paslaugų prieinamumą ir kokybę </v>
      </c>
      <c r="E269" s="39">
        <f>'3 priedo 1 lentele'!I269</f>
        <v>0</v>
      </c>
      <c r="F269" s="39">
        <f>'3 priedo 1 lentele'!J269</f>
        <v>0</v>
      </c>
      <c r="G269" s="39">
        <f>'3 priedo 1 lentele'!K269</f>
        <v>0</v>
      </c>
      <c r="H269" s="339" t="s">
        <v>2139</v>
      </c>
      <c r="I269" s="147" t="str">
        <f>'3 priedo 2 lentele'!D269</f>
        <v>P.S.363</v>
      </c>
      <c r="J269" s="147" t="str">
        <f>'3 priedo 2 lentele'!E269</f>
        <v>Viešąsias sveikatos priežiūros paslaugas teikiančių įstaigų, kuriose pagerinta paslaugų teikimo infrastruktūra, skaičius</v>
      </c>
      <c r="K269" s="48">
        <f>'3 priedo 2 lentele'!F269</f>
        <v>1</v>
      </c>
      <c r="L269" s="48">
        <v>1</v>
      </c>
      <c r="M269" s="339"/>
      <c r="N269" s="147" t="str">
        <f>'3 priedo 2 lentele'!G269</f>
        <v>P.B.236</v>
      </c>
      <c r="O269" s="147" t="str">
        <f>'3 priedo 2 lentele'!H269</f>
        <v>Gyventojai, turintys galimybę pasinaudoti pagerintomis sveikatos priežiūros paslaugomis (asmenys)</v>
      </c>
      <c r="P269" s="48">
        <f>'3 priedo 2 lentele'!I269</f>
        <v>6676</v>
      </c>
      <c r="Q269" s="10">
        <v>6676</v>
      </c>
      <c r="R269" s="339"/>
      <c r="S269" s="147">
        <f>'3 priedo 2 lentele'!J269</f>
        <v>0</v>
      </c>
      <c r="T269" s="147">
        <f>'3 priedo 2 lentele'!K269</f>
        <v>0</v>
      </c>
      <c r="U269" s="48">
        <f>'3 priedo 2 lentele'!L269</f>
        <v>0</v>
      </c>
      <c r="V269" s="435"/>
      <c r="W269" s="339"/>
      <c r="X269" s="147">
        <f>'3 priedo 2 lentele'!M269</f>
        <v>0</v>
      </c>
      <c r="Y269" s="147">
        <f>'3 priedo 2 lentele'!N269</f>
        <v>0</v>
      </c>
      <c r="Z269" s="48">
        <f>'3 priedo 2 lentele'!O269</f>
        <v>0</v>
      </c>
      <c r="AA269" s="458"/>
      <c r="AB269" s="339"/>
      <c r="AC269" s="147">
        <f>'3 priedo 2 lentele'!P269</f>
        <v>0</v>
      </c>
      <c r="AD269" s="147">
        <f>'3 priedo 2 lentele'!Q269</f>
        <v>0</v>
      </c>
      <c r="AE269" s="48">
        <f>'3 priedo 2 lentele'!R269</f>
        <v>0</v>
      </c>
      <c r="AF269" s="458"/>
      <c r="AG269" s="339"/>
      <c r="AH269" s="147">
        <f>'3 priedo 2 lentele'!S269</f>
        <v>0</v>
      </c>
      <c r="AI269" s="147">
        <f>'3 priedo 2 lentele'!T269</f>
        <v>0</v>
      </c>
      <c r="AJ269" s="48">
        <f>'3 priedo 2 lentele'!U269</f>
        <v>0</v>
      </c>
      <c r="AK269" s="339"/>
      <c r="AL269" s="339"/>
    </row>
    <row r="270" spans="2:38" ht="132" x14ac:dyDescent="0.25">
      <c r="B270" s="183" t="str">
        <f>'3 priedo 1 lentele'!A270</f>
        <v>2.4.2.1.11</v>
      </c>
      <c r="C270" s="272" t="str">
        <f>'3 priedo 1 lentele'!B270</f>
        <v>R026609-270000-0011</v>
      </c>
      <c r="D270" s="28" t="str">
        <f>'3 priedo 1 lentele'!C270</f>
        <v>UAB InMedica pirminės asmens sveikatos priežiūros veiklos efektyvumo didinimas</v>
      </c>
      <c r="E270" s="39">
        <f>'3 priedo 1 lentele'!I270</f>
        <v>0</v>
      </c>
      <c r="F270" s="39">
        <f>'3 priedo 1 lentele'!J270</f>
        <v>0</v>
      </c>
      <c r="G270" s="39">
        <f>'3 priedo 1 lentele'!K270</f>
        <v>0</v>
      </c>
      <c r="H270" s="339" t="s">
        <v>2138</v>
      </c>
      <c r="I270" s="147" t="str">
        <f>'3 priedo 2 lentele'!D270</f>
        <v>P.S.363</v>
      </c>
      <c r="J270" s="147" t="str">
        <f>'3 priedo 2 lentele'!E270</f>
        <v>Viešąsias sveikatos priežiūros paslaugas teikiančių įstaigų, kuriose pagerinta paslaugų teikimo infrastruktūra, skaičius</v>
      </c>
      <c r="K270" s="48">
        <f>'3 priedo 2 lentele'!F270</f>
        <v>1</v>
      </c>
      <c r="L270" s="48">
        <v>1</v>
      </c>
      <c r="M270" s="48">
        <v>1</v>
      </c>
      <c r="N270" s="147" t="str">
        <f>'3 priedo 2 lentele'!G270</f>
        <v>P.B.236</v>
      </c>
      <c r="O270" s="147" t="str">
        <f>'3 priedo 2 lentele'!H270</f>
        <v>Gyventojai, turintys galimybę pasinaudoti pagerintomis sveikatos priežiūros paslaugomis (asmenys)</v>
      </c>
      <c r="P270" s="48">
        <f>'3 priedo 2 lentele'!I270</f>
        <v>2563</v>
      </c>
      <c r="Q270" s="10">
        <v>2563</v>
      </c>
      <c r="R270" s="10">
        <v>2765</v>
      </c>
      <c r="S270" s="147">
        <f>'3 priedo 2 lentele'!J270</f>
        <v>0</v>
      </c>
      <c r="T270" s="147">
        <f>'3 priedo 2 lentele'!K270</f>
        <v>0</v>
      </c>
      <c r="U270" s="48">
        <f>'3 priedo 2 lentele'!L270</f>
        <v>0</v>
      </c>
      <c r="V270" s="435"/>
      <c r="W270" s="339"/>
      <c r="X270" s="147">
        <f>'3 priedo 2 lentele'!M270</f>
        <v>0</v>
      </c>
      <c r="Y270" s="147">
        <f>'3 priedo 2 lentele'!N270</f>
        <v>0</v>
      </c>
      <c r="Z270" s="48">
        <f>'3 priedo 2 lentele'!O270</f>
        <v>0</v>
      </c>
      <c r="AA270" s="458"/>
      <c r="AB270" s="339"/>
      <c r="AC270" s="147">
        <f>'3 priedo 2 lentele'!P270</f>
        <v>0</v>
      </c>
      <c r="AD270" s="147">
        <f>'3 priedo 2 lentele'!Q270</f>
        <v>0</v>
      </c>
      <c r="AE270" s="48">
        <f>'3 priedo 2 lentele'!R270</f>
        <v>0</v>
      </c>
      <c r="AF270" s="458"/>
      <c r="AG270" s="339"/>
      <c r="AH270" s="147">
        <f>'3 priedo 2 lentele'!S270</f>
        <v>0</v>
      </c>
      <c r="AI270" s="147">
        <f>'3 priedo 2 lentele'!T270</f>
        <v>0</v>
      </c>
      <c r="AJ270" s="48">
        <f>'3 priedo 2 lentele'!U270</f>
        <v>0</v>
      </c>
      <c r="AK270" s="339"/>
      <c r="AL270" s="339"/>
    </row>
    <row r="271" spans="2:38" ht="132" x14ac:dyDescent="0.25">
      <c r="B271" s="183" t="str">
        <f>'3 priedo 1 lentele'!A271</f>
        <v>2.4.2.1.12</v>
      </c>
      <c r="C271" s="272" t="str">
        <f>'3 priedo 1 lentele'!B271</f>
        <v>R026609-270000-0012</v>
      </c>
      <c r="D271" s="28" t="str">
        <f>'3 priedo 1 lentele'!C271</f>
        <v>UAB „Analizė“ fil. Pilėnų sveikatos priežiūros centro veiklos efektyvumo didinimas</v>
      </c>
      <c r="E271" s="39">
        <f>'3 priedo 1 lentele'!I271</f>
        <v>0</v>
      </c>
      <c r="F271" s="39">
        <f>'3 priedo 1 lentele'!J271</f>
        <v>0</v>
      </c>
      <c r="G271" s="39">
        <f>'3 priedo 1 lentele'!K271</f>
        <v>0</v>
      </c>
      <c r="H271" s="339" t="s">
        <v>2130</v>
      </c>
      <c r="I271" s="147" t="str">
        <f>'3 priedo 2 lentele'!D271</f>
        <v>P.S.363</v>
      </c>
      <c r="J271" s="147" t="str">
        <f>'3 priedo 2 lentele'!E271</f>
        <v>Viešąsias sveikatos priežiūros paslaugas teikiančių įstaigų, kuriose pagerinta paslaugų teikimo infrastruktūra, skaičius</v>
      </c>
      <c r="K271" s="48">
        <f>'3 priedo 2 lentele'!F271</f>
        <v>1</v>
      </c>
      <c r="L271" s="48">
        <v>1</v>
      </c>
      <c r="M271" s="339">
        <v>1</v>
      </c>
      <c r="N271" s="147" t="str">
        <f>'3 priedo 2 lentele'!G271</f>
        <v>P.B.236</v>
      </c>
      <c r="O271" s="147" t="str">
        <f>'3 priedo 2 lentele'!H271</f>
        <v>Gyventojai, turintys galimybę pasinaudoti pagerintomis sveikatos priežiūros paslaugomis (asmenys)</v>
      </c>
      <c r="P271" s="48">
        <f>'3 priedo 2 lentele'!I271</f>
        <v>6381</v>
      </c>
      <c r="Q271" s="10">
        <v>6381</v>
      </c>
      <c r="R271" s="339">
        <v>6314</v>
      </c>
      <c r="S271" s="147">
        <f>'3 priedo 2 lentele'!J271</f>
        <v>0</v>
      </c>
      <c r="T271" s="147">
        <f>'3 priedo 2 lentele'!K271</f>
        <v>0</v>
      </c>
      <c r="U271" s="48">
        <f>'3 priedo 2 lentele'!L271</f>
        <v>0</v>
      </c>
      <c r="V271" s="435"/>
      <c r="W271" s="339"/>
      <c r="X271" s="147">
        <f>'3 priedo 2 lentele'!M271</f>
        <v>0</v>
      </c>
      <c r="Y271" s="147">
        <f>'3 priedo 2 lentele'!N271</f>
        <v>0</v>
      </c>
      <c r="Z271" s="48">
        <f>'3 priedo 2 lentele'!O271</f>
        <v>0</v>
      </c>
      <c r="AA271" s="458"/>
      <c r="AB271" s="339"/>
      <c r="AC271" s="147">
        <f>'3 priedo 2 lentele'!P271</f>
        <v>0</v>
      </c>
      <c r="AD271" s="147">
        <f>'3 priedo 2 lentele'!Q271</f>
        <v>0</v>
      </c>
      <c r="AE271" s="48">
        <f>'3 priedo 2 lentele'!R271</f>
        <v>0</v>
      </c>
      <c r="AF271" s="458"/>
      <c r="AG271" s="339"/>
      <c r="AH271" s="147">
        <f>'3 priedo 2 lentele'!S271</f>
        <v>0</v>
      </c>
      <c r="AI271" s="147">
        <f>'3 priedo 2 lentele'!T271</f>
        <v>0</v>
      </c>
      <c r="AJ271" s="48">
        <f>'3 priedo 2 lentele'!U271</f>
        <v>0</v>
      </c>
      <c r="AK271" s="339"/>
      <c r="AL271" s="339"/>
    </row>
    <row r="272" spans="2:38" ht="132" x14ac:dyDescent="0.25">
      <c r="B272" s="183" t="str">
        <f>'3 priedo 1 lentele'!A272</f>
        <v>2.4.2.1.13</v>
      </c>
      <c r="C272" s="272" t="str">
        <f>'3 priedo 1 lentele'!B272</f>
        <v>R026609-270000-0013</v>
      </c>
      <c r="D272" s="28" t="str">
        <f>'3 priedo 1 lentele'!C272</f>
        <v>Pirminės sveikatos priežiūros paslaugų kokybės gerinimas ir prieinamumo didinimas Babtų šeimos medicinos centre</v>
      </c>
      <c r="E272" s="39">
        <f>'3 priedo 1 lentele'!I272</f>
        <v>0</v>
      </c>
      <c r="F272" s="39">
        <f>'3 priedo 1 lentele'!J272</f>
        <v>0</v>
      </c>
      <c r="G272" s="39">
        <f>'3 priedo 1 lentele'!K272</f>
        <v>0</v>
      </c>
      <c r="H272" s="339" t="s">
        <v>2142</v>
      </c>
      <c r="I272" s="147" t="str">
        <f>'3 priedo 2 lentele'!D272</f>
        <v>P.S.363</v>
      </c>
      <c r="J272" s="147" t="str">
        <f>'3 priedo 2 lentele'!E272</f>
        <v>Viešąsias sveikatos priežiūros paslaugas teikiančių įstaigų, kuriose pagerinta paslaugų teikimo infrastruktūra, skaičius</v>
      </c>
      <c r="K272" s="48">
        <f>'3 priedo 2 lentele'!F272</f>
        <v>1</v>
      </c>
      <c r="L272" s="48">
        <v>1</v>
      </c>
      <c r="M272" s="339">
        <v>1</v>
      </c>
      <c r="N272" s="147" t="str">
        <f>'3 priedo 2 lentele'!G272</f>
        <v>P.B.236</v>
      </c>
      <c r="O272" s="147" t="str">
        <f>'3 priedo 2 lentele'!H272</f>
        <v>Gyventojai, turintys galimybę pasinaudoti pagerintomis sveikatos priežiūros paslaugomis (asmenys)</v>
      </c>
      <c r="P272" s="48">
        <f>'3 priedo 2 lentele'!I272</f>
        <v>752</v>
      </c>
      <c r="Q272" s="10">
        <v>752</v>
      </c>
      <c r="R272" s="339">
        <v>773</v>
      </c>
      <c r="S272" s="147">
        <f>'3 priedo 2 lentele'!J272</f>
        <v>0</v>
      </c>
      <c r="T272" s="147">
        <f>'3 priedo 2 lentele'!K272</f>
        <v>0</v>
      </c>
      <c r="U272" s="48">
        <f>'3 priedo 2 lentele'!L272</f>
        <v>0</v>
      </c>
      <c r="V272" s="435"/>
      <c r="W272" s="339"/>
      <c r="X272" s="147">
        <f>'3 priedo 2 lentele'!M272</f>
        <v>0</v>
      </c>
      <c r="Y272" s="147">
        <f>'3 priedo 2 lentele'!N272</f>
        <v>0</v>
      </c>
      <c r="Z272" s="48">
        <f>'3 priedo 2 lentele'!O272</f>
        <v>0</v>
      </c>
      <c r="AA272" s="458"/>
      <c r="AB272" s="339"/>
      <c r="AC272" s="147">
        <f>'3 priedo 2 lentele'!P272</f>
        <v>0</v>
      </c>
      <c r="AD272" s="147">
        <f>'3 priedo 2 lentele'!Q272</f>
        <v>0</v>
      </c>
      <c r="AE272" s="48">
        <f>'3 priedo 2 lentele'!R272</f>
        <v>0</v>
      </c>
      <c r="AF272" s="458"/>
      <c r="AG272" s="339"/>
      <c r="AH272" s="147">
        <f>'3 priedo 2 lentele'!S272</f>
        <v>0</v>
      </c>
      <c r="AI272" s="147">
        <f>'3 priedo 2 lentele'!T272</f>
        <v>0</v>
      </c>
      <c r="AJ272" s="48">
        <f>'3 priedo 2 lentele'!U272</f>
        <v>0</v>
      </c>
      <c r="AK272" s="339"/>
      <c r="AL272" s="339"/>
    </row>
    <row r="273" spans="2:38" ht="132" x14ac:dyDescent="0.25">
      <c r="B273" s="183" t="str">
        <f>'3 priedo 1 lentele'!A273</f>
        <v>2.4.2.1.14</v>
      </c>
      <c r="C273" s="280" t="str">
        <f>'3 priedo 1 lentele'!B273</f>
        <v>R026609-270000-0014</v>
      </c>
      <c r="D273" s="23" t="str">
        <f>'3 priedo 1 lentele'!C273</f>
        <v>VšĮ Vilkijos PSPC pirminės asmens sveikatos priežiūros veiklos efektyvumo didinimas</v>
      </c>
      <c r="E273" s="11">
        <f>'3 priedo 1 lentele'!I273</f>
        <v>0</v>
      </c>
      <c r="F273" s="11">
        <f>'3 priedo 1 lentele'!J273</f>
        <v>0</v>
      </c>
      <c r="G273" s="11">
        <f>'3 priedo 1 lentele'!K273</f>
        <v>0</v>
      </c>
      <c r="H273" s="316" t="s">
        <v>2132</v>
      </c>
      <c r="I273" s="147" t="str">
        <f>'3 priedo 2 lentele'!D273</f>
        <v>P.S.363</v>
      </c>
      <c r="J273" s="147" t="str">
        <f>'3 priedo 2 lentele'!E273</f>
        <v>Viešąsias sveikatos priežiūros paslaugas teikiančių įstaigų, kuriose pagerinta paslaugų teikimo infrastruktūra, skaičius</v>
      </c>
      <c r="K273" s="48">
        <f>'3 priedo 2 lentele'!F273</f>
        <v>1</v>
      </c>
      <c r="L273" s="48">
        <v>1</v>
      </c>
      <c r="M273" s="316"/>
      <c r="N273" s="147" t="str">
        <f>'3 priedo 2 lentele'!G273</f>
        <v>P.B.236</v>
      </c>
      <c r="O273" s="147" t="str">
        <f>'3 priedo 2 lentele'!H273</f>
        <v>Gyventojai, turintys galimybę pasinaudoti pagerintomis sveikatos priežiūros paslaugomis (asmenys)</v>
      </c>
      <c r="P273" s="48">
        <f>'3 priedo 2 lentele'!I273</f>
        <v>3034</v>
      </c>
      <c r="Q273" s="10">
        <v>3034</v>
      </c>
      <c r="R273" s="316"/>
      <c r="S273" s="147">
        <f>'3 priedo 2 lentele'!J273</f>
        <v>0</v>
      </c>
      <c r="T273" s="147">
        <f>'3 priedo 2 lentele'!K273</f>
        <v>0</v>
      </c>
      <c r="U273" s="48">
        <f>'3 priedo 2 lentele'!L273</f>
        <v>0</v>
      </c>
      <c r="V273" s="435"/>
      <c r="W273" s="316"/>
      <c r="X273" s="147">
        <f>'3 priedo 2 lentele'!M273</f>
        <v>0</v>
      </c>
      <c r="Y273" s="147">
        <f>'3 priedo 2 lentele'!N273</f>
        <v>0</v>
      </c>
      <c r="Z273" s="48">
        <f>'3 priedo 2 lentele'!O273</f>
        <v>0</v>
      </c>
      <c r="AA273" s="458"/>
      <c r="AB273" s="316"/>
      <c r="AC273" s="147">
        <f>'3 priedo 2 lentele'!P273</f>
        <v>0</v>
      </c>
      <c r="AD273" s="147">
        <f>'3 priedo 2 lentele'!Q273</f>
        <v>0</v>
      </c>
      <c r="AE273" s="48">
        <f>'3 priedo 2 lentele'!R273</f>
        <v>0</v>
      </c>
      <c r="AF273" s="458"/>
      <c r="AG273" s="316"/>
      <c r="AH273" s="147">
        <f>'3 priedo 2 lentele'!S273</f>
        <v>0</v>
      </c>
      <c r="AI273" s="147">
        <f>'3 priedo 2 lentele'!T273</f>
        <v>0</v>
      </c>
      <c r="AJ273" s="48">
        <f>'3 priedo 2 lentele'!U273</f>
        <v>0</v>
      </c>
      <c r="AK273" s="316"/>
      <c r="AL273" s="316"/>
    </row>
    <row r="274" spans="2:38" ht="132" x14ac:dyDescent="0.25">
      <c r="B274" s="183" t="str">
        <f>'3 priedo 1 lentele'!A274</f>
        <v>2.4.2.1.15</v>
      </c>
      <c r="C274" s="280" t="str">
        <f>'3 priedo 1 lentele'!B274</f>
        <v>R026609-270000-0015</v>
      </c>
      <c r="D274" s="23" t="str">
        <f>'3 priedo 1 lentele'!C274</f>
        <v>UAB „MediCA klinika“ teikiamų pirminės asmens sveikatos priežiūros paslaugų efektyvumo didinimas Kauno rajono savivaldybėje</v>
      </c>
      <c r="E274" s="11">
        <f>'3 priedo 1 lentele'!I274</f>
        <v>0</v>
      </c>
      <c r="F274" s="11">
        <f>'3 priedo 1 lentele'!J274</f>
        <v>0</v>
      </c>
      <c r="G274" s="11">
        <f>'3 priedo 1 lentele'!K274</f>
        <v>0</v>
      </c>
      <c r="H274" s="316" t="s">
        <v>2168</v>
      </c>
      <c r="I274" s="147" t="str">
        <f>'3 priedo 2 lentele'!D274</f>
        <v>P.S.363</v>
      </c>
      <c r="J274" s="147" t="str">
        <f>'3 priedo 2 lentele'!E274</f>
        <v>Viešąsias sveikatos priežiūros paslaugas teikiančių įstaigų, kuriose pagerinta paslaugų teikimo infrastruktūra, skaičius</v>
      </c>
      <c r="K274" s="48">
        <f>'3 priedo 2 lentele'!F274</f>
        <v>1</v>
      </c>
      <c r="L274" s="48">
        <v>1</v>
      </c>
      <c r="M274" s="316"/>
      <c r="N274" s="147" t="str">
        <f>'3 priedo 2 lentele'!G274</f>
        <v>P.B.236</v>
      </c>
      <c r="O274" s="147" t="str">
        <f>'3 priedo 2 lentele'!H274</f>
        <v>Gyventojai, turintys galimybę pasinaudoti pagerintomis sveikatos priežiūros paslaugomis (asmenys)</v>
      </c>
      <c r="P274" s="48">
        <f>'3 priedo 2 lentele'!I274</f>
        <v>4776</v>
      </c>
      <c r="Q274" s="10">
        <v>4776</v>
      </c>
      <c r="R274" s="316"/>
      <c r="S274" s="147">
        <f>'3 priedo 2 lentele'!J274</f>
        <v>0</v>
      </c>
      <c r="T274" s="147">
        <f>'3 priedo 2 lentele'!K274</f>
        <v>0</v>
      </c>
      <c r="U274" s="48">
        <f>'3 priedo 2 lentele'!L274</f>
        <v>0</v>
      </c>
      <c r="V274" s="435"/>
      <c r="W274" s="316"/>
      <c r="X274" s="147">
        <f>'3 priedo 2 lentele'!M274</f>
        <v>0</v>
      </c>
      <c r="Y274" s="147">
        <f>'3 priedo 2 lentele'!N274</f>
        <v>0</v>
      </c>
      <c r="Z274" s="48">
        <f>'3 priedo 2 lentele'!O274</f>
        <v>0</v>
      </c>
      <c r="AA274" s="458"/>
      <c r="AB274" s="316"/>
      <c r="AC274" s="147">
        <f>'3 priedo 2 lentele'!P274</f>
        <v>0</v>
      </c>
      <c r="AD274" s="147">
        <f>'3 priedo 2 lentele'!Q274</f>
        <v>0</v>
      </c>
      <c r="AE274" s="48">
        <f>'3 priedo 2 lentele'!R274</f>
        <v>0</v>
      </c>
      <c r="AF274" s="458"/>
      <c r="AG274" s="316"/>
      <c r="AH274" s="147">
        <f>'3 priedo 2 lentele'!S274</f>
        <v>0</v>
      </c>
      <c r="AI274" s="147">
        <f>'3 priedo 2 lentele'!T274</f>
        <v>0</v>
      </c>
      <c r="AJ274" s="48">
        <f>'3 priedo 2 lentele'!U274</f>
        <v>0</v>
      </c>
      <c r="AK274" s="316"/>
      <c r="AL274" s="316"/>
    </row>
    <row r="275" spans="2:38" ht="132" x14ac:dyDescent="0.25">
      <c r="B275" s="183" t="str">
        <f>'3 priedo 1 lentele'!A275</f>
        <v>2.4.2.1.16</v>
      </c>
      <c r="C275" s="280" t="str">
        <f>'3 priedo 1 lentele'!B275</f>
        <v>R026609-270000-0016</v>
      </c>
      <c r="D275" s="23" t="str">
        <f>'3 priedo 1 lentele'!C275</f>
        <v>Prienų miesto ir kaimo gyventojų pirminės asmens sveikatos priežiūros paslaugų prieinamumo ir kokybės pagerinimas</v>
      </c>
      <c r="E275" s="11">
        <f>'3 priedo 1 lentele'!I275</f>
        <v>0</v>
      </c>
      <c r="F275" s="11">
        <f>'3 priedo 1 lentele'!J275</f>
        <v>0</v>
      </c>
      <c r="G275" s="11">
        <f>'3 priedo 1 lentele'!K275</f>
        <v>0</v>
      </c>
      <c r="H275" s="316" t="s">
        <v>2141</v>
      </c>
      <c r="I275" s="147" t="str">
        <f>'3 priedo 2 lentele'!D275</f>
        <v>P.S.363</v>
      </c>
      <c r="J275" s="147" t="str">
        <f>'3 priedo 2 lentele'!E275</f>
        <v>Viešąsias sveikatos priežiūros paslaugas teikiančių įstaigų, kuriose pagerinta paslaugų teikimo infrastruktūra, skaičius</v>
      </c>
      <c r="K275" s="48">
        <f>'3 priedo 2 lentele'!F275</f>
        <v>1</v>
      </c>
      <c r="L275" s="48">
        <v>1</v>
      </c>
      <c r="M275" s="48">
        <v>1</v>
      </c>
      <c r="N275" s="147" t="str">
        <f>'3 priedo 2 lentele'!G275</f>
        <v>P.B.236</v>
      </c>
      <c r="O275" s="147" t="str">
        <f>'3 priedo 2 lentele'!H275</f>
        <v>Gyventojai, turintys galimybę pasinaudoti pagerintomis sveikatos priežiūros paslaugomis (asmenys)</v>
      </c>
      <c r="P275" s="48">
        <f>'3 priedo 2 lentele'!I275</f>
        <v>1882</v>
      </c>
      <c r="Q275" s="10">
        <v>1882</v>
      </c>
      <c r="R275" s="10">
        <v>1857</v>
      </c>
      <c r="S275" s="147">
        <f>'3 priedo 2 lentele'!J275</f>
        <v>0</v>
      </c>
      <c r="T275" s="147">
        <f>'3 priedo 2 lentele'!K275</f>
        <v>0</v>
      </c>
      <c r="U275" s="48">
        <f>'3 priedo 2 lentele'!L275</f>
        <v>0</v>
      </c>
      <c r="V275" s="435"/>
      <c r="W275" s="316"/>
      <c r="X275" s="147">
        <f>'3 priedo 2 lentele'!M275</f>
        <v>0</v>
      </c>
      <c r="Y275" s="147">
        <f>'3 priedo 2 lentele'!N275</f>
        <v>0</v>
      </c>
      <c r="Z275" s="48">
        <f>'3 priedo 2 lentele'!O275</f>
        <v>0</v>
      </c>
      <c r="AA275" s="458"/>
      <c r="AB275" s="316"/>
      <c r="AC275" s="147">
        <f>'3 priedo 2 lentele'!P275</f>
        <v>0</v>
      </c>
      <c r="AD275" s="147">
        <f>'3 priedo 2 lentele'!Q275</f>
        <v>0</v>
      </c>
      <c r="AE275" s="48">
        <f>'3 priedo 2 lentele'!R275</f>
        <v>0</v>
      </c>
      <c r="AF275" s="458"/>
      <c r="AG275" s="316"/>
      <c r="AH275" s="147">
        <f>'3 priedo 2 lentele'!S275</f>
        <v>0</v>
      </c>
      <c r="AI275" s="147">
        <f>'3 priedo 2 lentele'!T275</f>
        <v>0</v>
      </c>
      <c r="AJ275" s="48">
        <f>'3 priedo 2 lentele'!U275</f>
        <v>0</v>
      </c>
      <c r="AK275" s="316"/>
      <c r="AL275" s="316"/>
    </row>
    <row r="276" spans="2:38" ht="132" x14ac:dyDescent="0.25">
      <c r="B276" s="183" t="str">
        <f>'3 priedo 1 lentele'!A276</f>
        <v>2.4.2.1.17</v>
      </c>
      <c r="C276" s="280" t="str">
        <f>'3 priedo 1 lentele'!B276</f>
        <v>R026609-270000-0017</v>
      </c>
      <c r="D276" s="23" t="str">
        <f>'3 priedo 1 lentele'!C276</f>
        <v>Pirminės sveikatos priežiūros kokybės gerinimas ir odontologinių paslaugų kokybės ir prieinamumo gerinimas VšĮ „Veiveriečių sveikata“ pacientams</v>
      </c>
      <c r="E276" s="11">
        <f>'3 priedo 1 lentele'!I276</f>
        <v>0</v>
      </c>
      <c r="F276" s="11">
        <f>'3 priedo 1 lentele'!J276</f>
        <v>0</v>
      </c>
      <c r="G276" s="11">
        <f>'3 priedo 1 lentele'!K276</f>
        <v>0</v>
      </c>
      <c r="H276" s="316" t="s">
        <v>2131</v>
      </c>
      <c r="I276" s="147" t="str">
        <f>'3 priedo 2 lentele'!D276</f>
        <v>P.S.363</v>
      </c>
      <c r="J276" s="147" t="str">
        <f>'3 priedo 2 lentele'!E276</f>
        <v>Viešąsias sveikatos priežiūros paslaugas teikiančių įstaigų, kuriose pagerinta paslaugų teikimo infrastruktūra, skaičius</v>
      </c>
      <c r="K276" s="48">
        <f>'3 priedo 2 lentele'!F276</f>
        <v>1</v>
      </c>
      <c r="L276" s="48">
        <v>1</v>
      </c>
      <c r="M276" s="48">
        <v>1</v>
      </c>
      <c r="N276" s="147" t="str">
        <f>'3 priedo 2 lentele'!G276</f>
        <v>P.B.236</v>
      </c>
      <c r="O276" s="147" t="str">
        <f>'3 priedo 2 lentele'!H276</f>
        <v>Gyventojai, turintys galimybę pasinaudoti pagerintomis sveikatos priežiūros paslaugomis (asmenys)</v>
      </c>
      <c r="P276" s="48">
        <f>'3 priedo 2 lentele'!I276</f>
        <v>804</v>
      </c>
      <c r="Q276" s="10">
        <v>804</v>
      </c>
      <c r="R276" s="10">
        <v>780</v>
      </c>
      <c r="S276" s="147">
        <f>'3 priedo 2 lentele'!J276</f>
        <v>0</v>
      </c>
      <c r="T276" s="147">
        <f>'3 priedo 2 lentele'!K276</f>
        <v>0</v>
      </c>
      <c r="U276" s="48">
        <f>'3 priedo 2 lentele'!L276</f>
        <v>0</v>
      </c>
      <c r="V276" s="435"/>
      <c r="W276" s="316"/>
      <c r="X276" s="147">
        <f>'3 priedo 2 lentele'!M276</f>
        <v>0</v>
      </c>
      <c r="Y276" s="147">
        <f>'3 priedo 2 lentele'!N276</f>
        <v>0</v>
      </c>
      <c r="Z276" s="48">
        <f>'3 priedo 2 lentele'!O276</f>
        <v>0</v>
      </c>
      <c r="AA276" s="458"/>
      <c r="AB276" s="316"/>
      <c r="AC276" s="147">
        <f>'3 priedo 2 lentele'!P276</f>
        <v>0</v>
      </c>
      <c r="AD276" s="147">
        <f>'3 priedo 2 lentele'!Q276</f>
        <v>0</v>
      </c>
      <c r="AE276" s="48">
        <f>'3 priedo 2 lentele'!R276</f>
        <v>0</v>
      </c>
      <c r="AF276" s="458"/>
      <c r="AG276" s="316"/>
      <c r="AH276" s="147">
        <f>'3 priedo 2 lentele'!S276</f>
        <v>0</v>
      </c>
      <c r="AI276" s="147">
        <f>'3 priedo 2 lentele'!T276</f>
        <v>0</v>
      </c>
      <c r="AJ276" s="48">
        <f>'3 priedo 2 lentele'!U276</f>
        <v>0</v>
      </c>
      <c r="AK276" s="316"/>
      <c r="AL276" s="316"/>
    </row>
    <row r="277" spans="2:38" ht="132" x14ac:dyDescent="0.25">
      <c r="B277" s="183" t="str">
        <f>'3 priedo 1 lentele'!A277</f>
        <v>2.4.2.1.18</v>
      </c>
      <c r="C277" s="280" t="str">
        <f>'3 priedo 1 lentele'!B277</f>
        <v>R026609-270000-0018</v>
      </c>
      <c r="D277" s="23" t="str">
        <f>'3 priedo 1 lentele'!C277</f>
        <v>UAB „Pagalba ligoniui“ teikiamų pirminės sveikatos priežiūros paslaugų kaimo vietovėse efektyvumo gerinimas</v>
      </c>
      <c r="E277" s="11">
        <f>'3 priedo 1 lentele'!I277</f>
        <v>0</v>
      </c>
      <c r="F277" s="11">
        <f>'3 priedo 1 lentele'!J277</f>
        <v>0</v>
      </c>
      <c r="G277" s="11">
        <f>'3 priedo 1 lentele'!K277</f>
        <v>0</v>
      </c>
      <c r="H277" s="316" t="s">
        <v>2133</v>
      </c>
      <c r="I277" s="147" t="str">
        <f>'3 priedo 2 lentele'!D277</f>
        <v>P.S.363</v>
      </c>
      <c r="J277" s="147" t="str">
        <f>'3 priedo 2 lentele'!E277</f>
        <v>Viešąsias sveikatos priežiūros paslaugas teikiančių įstaigų, kuriose pagerinta paslaugų teikimo infrastruktūra, skaičius</v>
      </c>
      <c r="K277" s="48">
        <f>'3 priedo 2 lentele'!F277</f>
        <v>1</v>
      </c>
      <c r="L277" s="48">
        <v>1</v>
      </c>
      <c r="M277" s="48">
        <v>1</v>
      </c>
      <c r="N277" s="147" t="str">
        <f>'3 priedo 2 lentele'!G277</f>
        <v>P.B.236</v>
      </c>
      <c r="O277" s="147" t="str">
        <f>'3 priedo 2 lentele'!H277</f>
        <v>Gyventojai, turintys galimybę pasinaudoti pagerintomis sveikatos priežiūros paslaugomis (asmenys)</v>
      </c>
      <c r="P277" s="48">
        <f>'3 priedo 2 lentele'!I277</f>
        <v>726</v>
      </c>
      <c r="Q277" s="10">
        <v>726</v>
      </c>
      <c r="R277" s="10">
        <v>720</v>
      </c>
      <c r="S277" s="147">
        <f>'3 priedo 2 lentele'!J277</f>
        <v>0</v>
      </c>
      <c r="T277" s="147">
        <f>'3 priedo 2 lentele'!K277</f>
        <v>0</v>
      </c>
      <c r="U277" s="48">
        <f>'3 priedo 2 lentele'!L277</f>
        <v>0</v>
      </c>
      <c r="V277" s="435"/>
      <c r="W277" s="316"/>
      <c r="X277" s="147">
        <f>'3 priedo 2 lentele'!M277</f>
        <v>0</v>
      </c>
      <c r="Y277" s="147">
        <f>'3 priedo 2 lentele'!N277</f>
        <v>0</v>
      </c>
      <c r="Z277" s="48">
        <f>'3 priedo 2 lentele'!O277</f>
        <v>0</v>
      </c>
      <c r="AA277" s="458"/>
      <c r="AB277" s="316"/>
      <c r="AC277" s="147">
        <f>'3 priedo 2 lentele'!P277</f>
        <v>0</v>
      </c>
      <c r="AD277" s="147">
        <f>'3 priedo 2 lentele'!Q277</f>
        <v>0</v>
      </c>
      <c r="AE277" s="48">
        <f>'3 priedo 2 lentele'!R277</f>
        <v>0</v>
      </c>
      <c r="AF277" s="458"/>
      <c r="AG277" s="316"/>
      <c r="AH277" s="147">
        <f>'3 priedo 2 lentele'!S277</f>
        <v>0</v>
      </c>
      <c r="AI277" s="147">
        <f>'3 priedo 2 lentele'!T277</f>
        <v>0</v>
      </c>
      <c r="AJ277" s="48">
        <f>'3 priedo 2 lentele'!U277</f>
        <v>0</v>
      </c>
      <c r="AK277" s="316"/>
      <c r="AL277" s="316"/>
    </row>
    <row r="278" spans="2:38" ht="132" x14ac:dyDescent="0.25">
      <c r="B278" s="183" t="str">
        <f>'3 priedo 1 lentele'!A278</f>
        <v>2.4.2.1.19</v>
      </c>
      <c r="C278" s="280" t="str">
        <f>'3 priedo 1 lentele'!B278</f>
        <v>R026609-270000-0019</v>
      </c>
      <c r="D278" s="23" t="str">
        <f>'3 priedo 1 lentele'!C278</f>
        <v>Prienų rajono asmens sveikatos priežiūros įstaigų teikiamų paslaugų  prieinamumo ir kokybės gerinimas</v>
      </c>
      <c r="E278" s="11">
        <f>'3 priedo 1 lentele'!I278</f>
        <v>0</v>
      </c>
      <c r="F278" s="11">
        <f>'3 priedo 1 lentele'!J278</f>
        <v>0</v>
      </c>
      <c r="G278" s="11">
        <f>'3 priedo 1 lentele'!K278</f>
        <v>0</v>
      </c>
      <c r="H278" s="316" t="s">
        <v>2170</v>
      </c>
      <c r="I278" s="147" t="str">
        <f>'3 priedo 2 lentele'!D278</f>
        <v>P.S.363</v>
      </c>
      <c r="J278" s="147" t="str">
        <f>'3 priedo 2 lentele'!E278</f>
        <v>Viešąsias sveikatos priežiūros paslaugas teikiančių įstaigų, kuriose pagerinta paslaugų teikimo infrastruktūra, skaičius</v>
      </c>
      <c r="K278" s="48">
        <f>'3 priedo 2 lentele'!F278</f>
        <v>5</v>
      </c>
      <c r="L278" s="434">
        <v>5</v>
      </c>
      <c r="M278" s="316"/>
      <c r="N278" s="147" t="str">
        <f>'3 priedo 2 lentele'!G278</f>
        <v>P.B.236</v>
      </c>
      <c r="O278" s="147" t="str">
        <f>'3 priedo 2 lentele'!H278</f>
        <v>Gyventojai, turintys galimybę pasinaudoti pagerintomis sveikatos priežiūros paslaugomis (asmenys)</v>
      </c>
      <c r="P278" s="48">
        <f>'3 priedo 2 lentele'!I278</f>
        <v>10271</v>
      </c>
      <c r="Q278" s="447">
        <v>10271</v>
      </c>
      <c r="R278" s="316"/>
      <c r="S278" s="147">
        <f>'3 priedo 2 lentele'!J278</f>
        <v>0</v>
      </c>
      <c r="T278" s="147">
        <f>'3 priedo 2 lentele'!K278</f>
        <v>0</v>
      </c>
      <c r="U278" s="48">
        <f>'3 priedo 2 lentele'!L278</f>
        <v>0</v>
      </c>
      <c r="V278" s="435"/>
      <c r="W278" s="316"/>
      <c r="X278" s="147">
        <f>'3 priedo 2 lentele'!M278</f>
        <v>0</v>
      </c>
      <c r="Y278" s="147">
        <f>'3 priedo 2 lentele'!N278</f>
        <v>0</v>
      </c>
      <c r="Z278" s="48">
        <f>'3 priedo 2 lentele'!O278</f>
        <v>0</v>
      </c>
      <c r="AA278" s="458"/>
      <c r="AB278" s="316"/>
      <c r="AC278" s="147">
        <f>'3 priedo 2 lentele'!P278</f>
        <v>0</v>
      </c>
      <c r="AD278" s="147">
        <f>'3 priedo 2 lentele'!Q278</f>
        <v>0</v>
      </c>
      <c r="AE278" s="48">
        <f>'3 priedo 2 lentele'!R278</f>
        <v>0</v>
      </c>
      <c r="AF278" s="458"/>
      <c r="AG278" s="316"/>
      <c r="AH278" s="147">
        <f>'3 priedo 2 lentele'!S278</f>
        <v>0</v>
      </c>
      <c r="AI278" s="147">
        <f>'3 priedo 2 lentele'!T278</f>
        <v>0</v>
      </c>
      <c r="AJ278" s="48">
        <f>'3 priedo 2 lentele'!U278</f>
        <v>0</v>
      </c>
      <c r="AK278" s="316"/>
      <c r="AL278" s="316"/>
    </row>
    <row r="279" spans="2:38" ht="132" x14ac:dyDescent="0.25">
      <c r="B279" s="183" t="str">
        <f>'3 priedo 1 lentele'!A279</f>
        <v>2.4.2.1.20</v>
      </c>
      <c r="C279" s="280" t="str">
        <f>'3 priedo 1 lentele'!B279</f>
        <v>R026609-270000-0020</v>
      </c>
      <c r="D279" s="23" t="str">
        <f>'3 priedo 1 lentele'!C279</f>
        <v>Sveikatos priežiūros paslaugų prieinamumo gerinimas Kaune</v>
      </c>
      <c r="E279" s="11">
        <f>'3 priedo 1 lentele'!I279</f>
        <v>0</v>
      </c>
      <c r="F279" s="11">
        <f>'3 priedo 1 lentele'!J279</f>
        <v>0</v>
      </c>
      <c r="G279" s="11">
        <f>'3 priedo 1 lentele'!K279</f>
        <v>0</v>
      </c>
      <c r="H279" s="339" t="s">
        <v>2169</v>
      </c>
      <c r="I279" s="147" t="str">
        <f>'3 priedo 2 lentele'!D279</f>
        <v>P.S.363</v>
      </c>
      <c r="J279" s="147" t="str">
        <f>'3 priedo 2 lentele'!E279</f>
        <v>Viešąsias sveikatos priežiūros paslaugas teikiančių įstaigų, kuriose pagerinta paslaugų teikimo infrastruktūra, skaičius</v>
      </c>
      <c r="K279" s="48">
        <f>'3 priedo 2 lentele'!F279</f>
        <v>1</v>
      </c>
      <c r="L279" s="48">
        <v>1</v>
      </c>
      <c r="M279" s="316"/>
      <c r="N279" s="147" t="str">
        <f>'3 priedo 2 lentele'!G279</f>
        <v>P.B.236</v>
      </c>
      <c r="O279" s="147" t="str">
        <f>'3 priedo 2 lentele'!H279</f>
        <v>Gyventojai, turintys galimybę pasinaudoti pagerintomis sveikatos priežiūros paslaugomis (asmenys)</v>
      </c>
      <c r="P279" s="48">
        <f>'3 priedo 2 lentele'!I279</f>
        <v>90000</v>
      </c>
      <c r="Q279" s="10">
        <v>90000</v>
      </c>
      <c r="R279" s="316"/>
      <c r="S279" s="147">
        <f>'3 priedo 2 lentele'!J279</f>
        <v>0</v>
      </c>
      <c r="T279" s="147">
        <f>'3 priedo 2 lentele'!K279</f>
        <v>0</v>
      </c>
      <c r="U279" s="48">
        <f>'3 priedo 2 lentele'!L279</f>
        <v>0</v>
      </c>
      <c r="V279" s="435"/>
      <c r="W279" s="316"/>
      <c r="X279" s="147">
        <f>'3 priedo 2 lentele'!M279</f>
        <v>0</v>
      </c>
      <c r="Y279" s="147">
        <f>'3 priedo 2 lentele'!N279</f>
        <v>0</v>
      </c>
      <c r="Z279" s="48">
        <f>'3 priedo 2 lentele'!O279</f>
        <v>0</v>
      </c>
      <c r="AA279" s="458"/>
      <c r="AB279" s="316"/>
      <c r="AC279" s="147">
        <f>'3 priedo 2 lentele'!P279</f>
        <v>0</v>
      </c>
      <c r="AD279" s="147">
        <f>'3 priedo 2 lentele'!Q279</f>
        <v>0</v>
      </c>
      <c r="AE279" s="48">
        <f>'3 priedo 2 lentele'!R279</f>
        <v>0</v>
      </c>
      <c r="AF279" s="458"/>
      <c r="AG279" s="316"/>
      <c r="AH279" s="147">
        <f>'3 priedo 2 lentele'!S279</f>
        <v>0</v>
      </c>
      <c r="AI279" s="147">
        <f>'3 priedo 2 lentele'!T279</f>
        <v>0</v>
      </c>
      <c r="AJ279" s="48">
        <f>'3 priedo 2 lentele'!U279</f>
        <v>0</v>
      </c>
      <c r="AK279" s="316"/>
      <c r="AL279" s="316"/>
    </row>
    <row r="280" spans="2:38" ht="132" x14ac:dyDescent="0.25">
      <c r="B280" s="183" t="str">
        <f>'3 priedo 1 lentele'!A280</f>
        <v>2.4.2.1.21</v>
      </c>
      <c r="C280" s="272" t="str">
        <f>'3 priedo 1 lentele'!B280</f>
        <v>R026609-270000-0021</v>
      </c>
      <c r="D280" s="28" t="str">
        <f>'3 priedo 1 lentele'!C280</f>
        <v>UAB InMedica šeimos klinikų Kauno mieste veiklos efektyvumo didinimas</v>
      </c>
      <c r="E280" s="39">
        <f>'3 priedo 1 lentele'!I280</f>
        <v>0</v>
      </c>
      <c r="F280" s="39">
        <f>'3 priedo 1 lentele'!J280</f>
        <v>0</v>
      </c>
      <c r="G280" s="39">
        <f>'3 priedo 1 lentele'!K280</f>
        <v>0</v>
      </c>
      <c r="H280" s="339" t="s">
        <v>2163</v>
      </c>
      <c r="I280" s="147" t="str">
        <f>'3 priedo 2 lentele'!D280</f>
        <v>P.S.363</v>
      </c>
      <c r="J280" s="147" t="str">
        <f>'3 priedo 2 lentele'!E280</f>
        <v>Viešąsias sveikatos priežiūros paslaugas teikiančių įstaigų, kuriose pagerinta paslaugų teikimo infrastruktūra, skaičius</v>
      </c>
      <c r="K280" s="48">
        <f>'3 priedo 2 lentele'!F280</f>
        <v>1</v>
      </c>
      <c r="L280" s="48">
        <v>1</v>
      </c>
      <c r="M280" s="48">
        <v>1</v>
      </c>
      <c r="N280" s="147" t="str">
        <f>'3 priedo 2 lentele'!G280</f>
        <v>P.B.236</v>
      </c>
      <c r="O280" s="147" t="str">
        <f>'3 priedo 2 lentele'!H280</f>
        <v>Gyventojai, turintys galimybę pasinaudoti pagerintomis sveikatos priežiūros paslaugomis (asmenys)</v>
      </c>
      <c r="P280" s="48">
        <f>'3 priedo 2 lentele'!I280</f>
        <v>10675</v>
      </c>
      <c r="Q280" s="10">
        <v>10675</v>
      </c>
      <c r="R280" s="10">
        <v>11038</v>
      </c>
      <c r="S280" s="147">
        <f>'3 priedo 2 lentele'!J280</f>
        <v>0</v>
      </c>
      <c r="T280" s="147">
        <f>'3 priedo 2 lentele'!K280</f>
        <v>0</v>
      </c>
      <c r="U280" s="48">
        <f>'3 priedo 2 lentele'!L280</f>
        <v>0</v>
      </c>
      <c r="V280" s="435"/>
      <c r="W280" s="339"/>
      <c r="X280" s="147">
        <f>'3 priedo 2 lentele'!M280</f>
        <v>0</v>
      </c>
      <c r="Y280" s="147">
        <f>'3 priedo 2 lentele'!N280</f>
        <v>0</v>
      </c>
      <c r="Z280" s="48">
        <f>'3 priedo 2 lentele'!O280</f>
        <v>0</v>
      </c>
      <c r="AA280" s="458"/>
      <c r="AB280" s="339"/>
      <c r="AC280" s="147">
        <f>'3 priedo 2 lentele'!P280</f>
        <v>0</v>
      </c>
      <c r="AD280" s="147">
        <f>'3 priedo 2 lentele'!Q280</f>
        <v>0</v>
      </c>
      <c r="AE280" s="48">
        <f>'3 priedo 2 lentele'!R280</f>
        <v>0</v>
      </c>
      <c r="AF280" s="458"/>
      <c r="AG280" s="339"/>
      <c r="AH280" s="147">
        <f>'3 priedo 2 lentele'!S280</f>
        <v>0</v>
      </c>
      <c r="AI280" s="147">
        <f>'3 priedo 2 lentele'!T280</f>
        <v>0</v>
      </c>
      <c r="AJ280" s="48">
        <f>'3 priedo 2 lentele'!U280</f>
        <v>0</v>
      </c>
      <c r="AK280" s="339"/>
      <c r="AL280" s="339"/>
    </row>
    <row r="281" spans="2:38" ht="132" x14ac:dyDescent="0.25">
      <c r="B281" s="183" t="str">
        <f>'3 priedo 1 lentele'!A281</f>
        <v>2.4.2.1.22</v>
      </c>
      <c r="C281" s="272" t="str">
        <f>'3 priedo 1 lentele'!B281</f>
        <v>R026609-270000-0022</v>
      </c>
      <c r="D281" s="28" t="str">
        <f>'3 priedo 1 lentele'!C281</f>
        <v>Pirminės asmens sveikatos priežiūros veiklos efektyvumo didinimas UAB Saulės šeimos medicinos centre</v>
      </c>
      <c r="E281" s="39">
        <f>'3 priedo 1 lentele'!I281</f>
        <v>0</v>
      </c>
      <c r="F281" s="39">
        <f>'3 priedo 1 lentele'!J281</f>
        <v>0</v>
      </c>
      <c r="G281" s="39">
        <f>'3 priedo 1 lentele'!K281</f>
        <v>0</v>
      </c>
      <c r="H281" s="339" t="s">
        <v>2136</v>
      </c>
      <c r="I281" s="147" t="str">
        <f>'3 priedo 2 lentele'!D281</f>
        <v>P.S.363</v>
      </c>
      <c r="J281" s="147" t="str">
        <f>'3 priedo 2 lentele'!E281</f>
        <v>Viešąsias sveikatos priežiūros paslaugas teikiančių įstaigų, kuriose pagerinta paslaugų teikimo infrastruktūra, skaičius</v>
      </c>
      <c r="K281" s="48">
        <f>'3 priedo 2 lentele'!F281</f>
        <v>1</v>
      </c>
      <c r="L281" s="48">
        <v>1</v>
      </c>
      <c r="M281" s="48">
        <v>1.08</v>
      </c>
      <c r="N281" s="147" t="str">
        <f>'3 priedo 2 lentele'!G281</f>
        <v>P.B.236</v>
      </c>
      <c r="O281" s="147" t="str">
        <f>'3 priedo 2 lentele'!H281</f>
        <v>Gyventojai, turintys galimybę pasinaudoti pagerintomis sveikatos priežiūros paslaugomis (asmenys)</v>
      </c>
      <c r="P281" s="48">
        <f>'3 priedo 2 lentele'!I281</f>
        <v>8700</v>
      </c>
      <c r="Q281" s="10">
        <v>8700</v>
      </c>
      <c r="R281" s="10">
        <v>9377</v>
      </c>
      <c r="S281" s="147">
        <f>'3 priedo 2 lentele'!J281</f>
        <v>0</v>
      </c>
      <c r="T281" s="147">
        <f>'3 priedo 2 lentele'!K281</f>
        <v>0</v>
      </c>
      <c r="U281" s="48">
        <f>'3 priedo 2 lentele'!L281</f>
        <v>0</v>
      </c>
      <c r="V281" s="435"/>
      <c r="W281" s="339"/>
      <c r="X281" s="147">
        <f>'3 priedo 2 lentele'!M281</f>
        <v>0</v>
      </c>
      <c r="Y281" s="147">
        <f>'3 priedo 2 lentele'!N281</f>
        <v>0</v>
      </c>
      <c r="Z281" s="48">
        <f>'3 priedo 2 lentele'!O281</f>
        <v>0</v>
      </c>
      <c r="AA281" s="458"/>
      <c r="AB281" s="339"/>
      <c r="AC281" s="147">
        <f>'3 priedo 2 lentele'!P281</f>
        <v>0</v>
      </c>
      <c r="AD281" s="147">
        <f>'3 priedo 2 lentele'!Q281</f>
        <v>0</v>
      </c>
      <c r="AE281" s="48">
        <f>'3 priedo 2 lentele'!R281</f>
        <v>0</v>
      </c>
      <c r="AF281" s="458"/>
      <c r="AG281" s="339"/>
      <c r="AH281" s="147">
        <f>'3 priedo 2 lentele'!S281</f>
        <v>0</v>
      </c>
      <c r="AI281" s="147">
        <f>'3 priedo 2 lentele'!T281</f>
        <v>0</v>
      </c>
      <c r="AJ281" s="48">
        <f>'3 priedo 2 lentele'!U281</f>
        <v>0</v>
      </c>
      <c r="AK281" s="339"/>
      <c r="AL281" s="339"/>
    </row>
    <row r="282" spans="2:38" ht="132" x14ac:dyDescent="0.25">
      <c r="B282" s="183" t="str">
        <f>'3 priedo 1 lentele'!A282</f>
        <v>2.4.2.1.23</v>
      </c>
      <c r="C282" s="272" t="str">
        <f>'3 priedo 1 lentele'!B282</f>
        <v>R026609-270000-0023</v>
      </c>
      <c r="D282" s="28" t="str">
        <f>'3 priedo 1 lentele'!C282</f>
        <v>UAB „Vita Longa“ teikiamų paslaugų efektyvumo didinimas</v>
      </c>
      <c r="E282" s="39">
        <f>'3 priedo 1 lentele'!I282</f>
        <v>0</v>
      </c>
      <c r="F282" s="39">
        <f>'3 priedo 1 lentele'!J282</f>
        <v>0</v>
      </c>
      <c r="G282" s="39">
        <f>'3 priedo 1 lentele'!K282</f>
        <v>0</v>
      </c>
      <c r="H282" s="339" t="s">
        <v>2158</v>
      </c>
      <c r="I282" s="147" t="str">
        <f>'3 priedo 2 lentele'!D282</f>
        <v>P.S.363</v>
      </c>
      <c r="J282" s="147" t="str">
        <f>'3 priedo 2 lentele'!E282</f>
        <v>Viešąsias sveikatos priežiūros paslaugas teikiančių įstaigų, kuriose pagerinta paslaugų teikimo infrastruktūra, skaičius</v>
      </c>
      <c r="K282" s="48">
        <f>'3 priedo 2 lentele'!F282</f>
        <v>1</v>
      </c>
      <c r="L282" s="48">
        <v>1</v>
      </c>
      <c r="M282" s="339"/>
      <c r="N282" s="147" t="str">
        <f>'3 priedo 2 lentele'!G282</f>
        <v>P.B.236</v>
      </c>
      <c r="O282" s="147" t="str">
        <f>'3 priedo 2 lentele'!H282</f>
        <v>Gyventojai, turintys galimybę pasinaudoti pagerintomis sveikatos priežiūros paslaugomis (asmenys)</v>
      </c>
      <c r="P282" s="48">
        <f>'3 priedo 2 lentele'!I282</f>
        <v>8591</v>
      </c>
      <c r="Q282" s="447">
        <v>8591</v>
      </c>
      <c r="R282" s="339"/>
      <c r="S282" s="147">
        <f>'3 priedo 2 lentele'!J282</f>
        <v>0</v>
      </c>
      <c r="T282" s="147">
        <f>'3 priedo 2 lentele'!K282</f>
        <v>0</v>
      </c>
      <c r="U282" s="48">
        <f>'3 priedo 2 lentele'!L282</f>
        <v>0</v>
      </c>
      <c r="V282" s="435"/>
      <c r="W282" s="339"/>
      <c r="X282" s="147">
        <f>'3 priedo 2 lentele'!M282</f>
        <v>0</v>
      </c>
      <c r="Y282" s="147">
        <f>'3 priedo 2 lentele'!N282</f>
        <v>0</v>
      </c>
      <c r="Z282" s="48">
        <f>'3 priedo 2 lentele'!O282</f>
        <v>0</v>
      </c>
      <c r="AA282" s="458"/>
      <c r="AB282" s="339"/>
      <c r="AC282" s="147">
        <f>'3 priedo 2 lentele'!P282</f>
        <v>0</v>
      </c>
      <c r="AD282" s="147">
        <f>'3 priedo 2 lentele'!Q282</f>
        <v>0</v>
      </c>
      <c r="AE282" s="48">
        <f>'3 priedo 2 lentele'!R282</f>
        <v>0</v>
      </c>
      <c r="AF282" s="458"/>
      <c r="AG282" s="339"/>
      <c r="AH282" s="147">
        <f>'3 priedo 2 lentele'!S282</f>
        <v>0</v>
      </c>
      <c r="AI282" s="147">
        <f>'3 priedo 2 lentele'!T282</f>
        <v>0</v>
      </c>
      <c r="AJ282" s="48">
        <f>'3 priedo 2 lentele'!U282</f>
        <v>0</v>
      </c>
      <c r="AK282" s="339"/>
      <c r="AL282" s="339"/>
    </row>
    <row r="283" spans="2:38" ht="132" x14ac:dyDescent="0.25">
      <c r="B283" s="183" t="str">
        <f>'3 priedo 1 lentele'!A283</f>
        <v>2.4.2.1.24</v>
      </c>
      <c r="C283" s="272" t="str">
        <f>'3 priedo 1 lentele'!B283</f>
        <v>R026609-270000-0024</v>
      </c>
      <c r="D283" s="28" t="str">
        <f>'3 priedo 1 lentele'!C283</f>
        <v>UAB „MEDGINTRAS“ teikiamų paslaugų efektyvumo didinimas</v>
      </c>
      <c r="E283" s="39">
        <f>'3 priedo 1 lentele'!I283</f>
        <v>0</v>
      </c>
      <c r="F283" s="39">
        <f>'3 priedo 1 lentele'!J283</f>
        <v>0</v>
      </c>
      <c r="G283" s="39">
        <f>'3 priedo 1 lentele'!K283</f>
        <v>0</v>
      </c>
      <c r="H283" s="339" t="s">
        <v>2154</v>
      </c>
      <c r="I283" s="147" t="str">
        <f>'3 priedo 2 lentele'!D283</f>
        <v>P.S.363</v>
      </c>
      <c r="J283" s="147" t="str">
        <f>'3 priedo 2 lentele'!E283</f>
        <v>Viešąsias sveikatos priežiūros paslaugas teikiančių įstaigų, kuriose pagerinta paslaugų teikimo infrastruktūra, skaičius</v>
      </c>
      <c r="K283" s="48">
        <f>'3 priedo 2 lentele'!F283</f>
        <v>1</v>
      </c>
      <c r="L283" s="434">
        <v>1</v>
      </c>
      <c r="M283" s="339"/>
      <c r="N283" s="147" t="str">
        <f>'3 priedo 2 lentele'!G283</f>
        <v>P.B.236</v>
      </c>
      <c r="O283" s="147" t="str">
        <f>'3 priedo 2 lentele'!H283</f>
        <v>Gyventojai, turintys galimybę pasinaudoti pagerintomis sveikatos priežiūros paslaugomis (asmenys)</v>
      </c>
      <c r="P283" s="48">
        <f>'3 priedo 2 lentele'!I283</f>
        <v>5971</v>
      </c>
      <c r="Q283" s="447">
        <v>5971</v>
      </c>
      <c r="R283" s="339"/>
      <c r="S283" s="147">
        <f>'3 priedo 2 lentele'!J283</f>
        <v>0</v>
      </c>
      <c r="T283" s="147">
        <f>'3 priedo 2 lentele'!K283</f>
        <v>0</v>
      </c>
      <c r="U283" s="48">
        <f>'3 priedo 2 lentele'!L283</f>
        <v>0</v>
      </c>
      <c r="V283" s="435"/>
      <c r="W283" s="339"/>
      <c r="X283" s="147">
        <f>'3 priedo 2 lentele'!M283</f>
        <v>0</v>
      </c>
      <c r="Y283" s="147">
        <f>'3 priedo 2 lentele'!N283</f>
        <v>0</v>
      </c>
      <c r="Z283" s="48">
        <f>'3 priedo 2 lentele'!O283</f>
        <v>0</v>
      </c>
      <c r="AA283" s="458"/>
      <c r="AB283" s="339"/>
      <c r="AC283" s="147">
        <f>'3 priedo 2 lentele'!P283</f>
        <v>0</v>
      </c>
      <c r="AD283" s="147">
        <f>'3 priedo 2 lentele'!Q283</f>
        <v>0</v>
      </c>
      <c r="AE283" s="48">
        <f>'3 priedo 2 lentele'!R283</f>
        <v>0</v>
      </c>
      <c r="AF283" s="458"/>
      <c r="AG283" s="339"/>
      <c r="AH283" s="147">
        <f>'3 priedo 2 lentele'!S283</f>
        <v>0</v>
      </c>
      <c r="AI283" s="147">
        <f>'3 priedo 2 lentele'!T283</f>
        <v>0</v>
      </c>
      <c r="AJ283" s="48">
        <f>'3 priedo 2 lentele'!U283</f>
        <v>0</v>
      </c>
      <c r="AK283" s="339"/>
      <c r="AL283" s="339"/>
    </row>
    <row r="284" spans="2:38" ht="132" x14ac:dyDescent="0.25">
      <c r="B284" s="183" t="str">
        <f>'3 priedo 1 lentele'!A284</f>
        <v>2.4.2.1.25</v>
      </c>
      <c r="C284" s="272" t="str">
        <f>'3 priedo 1 lentele'!B284</f>
        <v>R026609-270000-0025</v>
      </c>
      <c r="D284" s="28" t="str">
        <f>'3 priedo 1 lentele'!C284</f>
        <v>Pirminės asmens sveikatos priežiūros veiklos efektyvumo didinimas UAB „Signata“ poliklinikoje</v>
      </c>
      <c r="E284" s="39">
        <f>'3 priedo 1 lentele'!I284</f>
        <v>0</v>
      </c>
      <c r="F284" s="39">
        <f>'3 priedo 1 lentele'!J284</f>
        <v>0</v>
      </c>
      <c r="G284" s="39">
        <f>'3 priedo 1 lentele'!K284</f>
        <v>0</v>
      </c>
      <c r="H284" s="339" t="s">
        <v>2128</v>
      </c>
      <c r="I284" s="147" t="str">
        <f>'3 priedo 2 lentele'!D284</f>
        <v>P.S.363</v>
      </c>
      <c r="J284" s="147" t="str">
        <f>'3 priedo 2 lentele'!E284</f>
        <v>Viešąsias sveikatos priežiūros paslaugas teikiančių įstaigų, kuriose pagerinta paslaugų teikimo infrastruktūra, skaičius</v>
      </c>
      <c r="K284" s="48">
        <f>'3 priedo 2 lentele'!F284</f>
        <v>1</v>
      </c>
      <c r="L284" s="48">
        <v>1</v>
      </c>
      <c r="M284" s="339"/>
      <c r="N284" s="147" t="str">
        <f>'3 priedo 2 lentele'!G284</f>
        <v>P.B.236</v>
      </c>
      <c r="O284" s="147" t="str">
        <f>'3 priedo 2 lentele'!H284</f>
        <v>Gyventojai, turintys galimybę pasinaudoti pagerintomis sveikatos priežiūros paslaugomis (asmenys)</v>
      </c>
      <c r="P284" s="48">
        <f>'3 priedo 2 lentele'!I284</f>
        <v>2294</v>
      </c>
      <c r="Q284" s="10">
        <v>5700</v>
      </c>
      <c r="R284" s="339"/>
      <c r="S284" s="147">
        <f>'3 priedo 2 lentele'!J284</f>
        <v>0</v>
      </c>
      <c r="T284" s="147">
        <f>'3 priedo 2 lentele'!K284</f>
        <v>0</v>
      </c>
      <c r="U284" s="48">
        <f>'3 priedo 2 lentele'!L284</f>
        <v>0</v>
      </c>
      <c r="V284" s="435"/>
      <c r="W284" s="339"/>
      <c r="X284" s="147">
        <f>'3 priedo 2 lentele'!M284</f>
        <v>0</v>
      </c>
      <c r="Y284" s="147">
        <f>'3 priedo 2 lentele'!N284</f>
        <v>0</v>
      </c>
      <c r="Z284" s="48">
        <f>'3 priedo 2 lentele'!O284</f>
        <v>0</v>
      </c>
      <c r="AA284" s="458"/>
      <c r="AB284" s="339"/>
      <c r="AC284" s="147">
        <f>'3 priedo 2 lentele'!P284</f>
        <v>0</v>
      </c>
      <c r="AD284" s="147">
        <f>'3 priedo 2 lentele'!Q284</f>
        <v>0</v>
      </c>
      <c r="AE284" s="48">
        <f>'3 priedo 2 lentele'!R284</f>
        <v>0</v>
      </c>
      <c r="AF284" s="458"/>
      <c r="AG284" s="339"/>
      <c r="AH284" s="147">
        <f>'3 priedo 2 lentele'!S284</f>
        <v>0</v>
      </c>
      <c r="AI284" s="147">
        <f>'3 priedo 2 lentele'!T284</f>
        <v>0</v>
      </c>
      <c r="AJ284" s="48">
        <f>'3 priedo 2 lentele'!U284</f>
        <v>0</v>
      </c>
      <c r="AK284" s="339"/>
      <c r="AL284" s="339"/>
    </row>
    <row r="285" spans="2:38" ht="132" x14ac:dyDescent="0.25">
      <c r="B285" s="183" t="str">
        <f>'3 priedo 1 lentele'!A285</f>
        <v>2.4.2.1.26</v>
      </c>
      <c r="C285" s="272" t="str">
        <f>'3 priedo 1 lentele'!B285</f>
        <v>R026609-270000-0026</v>
      </c>
      <c r="D285" s="28" t="str">
        <f>'3 priedo 1 lentele'!C285</f>
        <v>IĮ Jūsų šeimos klinikos teikiamų paslaugų efektyvumo didinimas</v>
      </c>
      <c r="E285" s="39">
        <f>'3 priedo 1 lentele'!I285</f>
        <v>0</v>
      </c>
      <c r="F285" s="39">
        <f>'3 priedo 1 lentele'!J285</f>
        <v>0</v>
      </c>
      <c r="G285" s="39">
        <f>'3 priedo 1 lentele'!K285</f>
        <v>0</v>
      </c>
      <c r="H285" s="339" t="s">
        <v>2151</v>
      </c>
      <c r="I285" s="147" t="str">
        <f>'3 priedo 2 lentele'!D285</f>
        <v>P.S.363</v>
      </c>
      <c r="J285" s="147" t="str">
        <f>'3 priedo 2 lentele'!E285</f>
        <v>Viešąsias sveikatos priežiūros paslaugas teikiančių įstaigų, kuriose pagerinta paslaugų teikimo infrastruktūra, skaičius</v>
      </c>
      <c r="K285" s="48">
        <f>'3 priedo 2 lentele'!F285</f>
        <v>1</v>
      </c>
      <c r="L285" s="48">
        <v>1</v>
      </c>
      <c r="M285" s="339">
        <v>1</v>
      </c>
      <c r="N285" s="147" t="str">
        <f>'3 priedo 2 lentele'!G285</f>
        <v>P.B.236</v>
      </c>
      <c r="O285" s="147" t="str">
        <f>'3 priedo 2 lentele'!H285</f>
        <v>Gyventojai, turintys galimybę pasinaudoti pagerintomis sveikatos priežiūros paslaugomis (asmenys)</v>
      </c>
      <c r="P285" s="48">
        <f>'3 priedo 2 lentele'!I285</f>
        <v>3230</v>
      </c>
      <c r="Q285" s="10">
        <v>3230</v>
      </c>
      <c r="R285" s="339">
        <v>3234</v>
      </c>
      <c r="S285" s="147">
        <f>'3 priedo 2 lentele'!J285</f>
        <v>0</v>
      </c>
      <c r="T285" s="147">
        <f>'3 priedo 2 lentele'!K285</f>
        <v>0</v>
      </c>
      <c r="U285" s="48">
        <f>'3 priedo 2 lentele'!L285</f>
        <v>0</v>
      </c>
      <c r="V285" s="435"/>
      <c r="W285" s="339"/>
      <c r="X285" s="147">
        <f>'3 priedo 2 lentele'!M285</f>
        <v>0</v>
      </c>
      <c r="Y285" s="147">
        <f>'3 priedo 2 lentele'!N285</f>
        <v>0</v>
      </c>
      <c r="Z285" s="48">
        <f>'3 priedo 2 lentele'!O285</f>
        <v>0</v>
      </c>
      <c r="AA285" s="458"/>
      <c r="AB285" s="339"/>
      <c r="AC285" s="147">
        <f>'3 priedo 2 lentele'!P285</f>
        <v>0</v>
      </c>
      <c r="AD285" s="147">
        <f>'3 priedo 2 lentele'!Q285</f>
        <v>0</v>
      </c>
      <c r="AE285" s="48">
        <f>'3 priedo 2 lentele'!R285</f>
        <v>0</v>
      </c>
      <c r="AF285" s="458"/>
      <c r="AG285" s="339"/>
      <c r="AH285" s="147">
        <f>'3 priedo 2 lentele'!S285</f>
        <v>0</v>
      </c>
      <c r="AI285" s="147">
        <f>'3 priedo 2 lentele'!T285</f>
        <v>0</v>
      </c>
      <c r="AJ285" s="48">
        <f>'3 priedo 2 lentele'!U285</f>
        <v>0</v>
      </c>
      <c r="AK285" s="339"/>
      <c r="AL285" s="339"/>
    </row>
    <row r="286" spans="2:38" ht="132" x14ac:dyDescent="0.25">
      <c r="B286" s="183" t="str">
        <f>'3 priedo 1 lentele'!A286</f>
        <v>2.4.2.1.27</v>
      </c>
      <c r="C286" s="272" t="str">
        <f>'3 priedo 1 lentele'!B286</f>
        <v>R026609-270000-0027</v>
      </c>
      <c r="D286" s="28" t="str">
        <f>'3 priedo 1 lentele'!C286</f>
        <v>Uždarosios akcinės bendrovės „Bendrosios medicinos praktika“ teikiamų pirminės asmens sveikatos priežiūros paslaugų efektyvumo didinimas</v>
      </c>
      <c r="E286" s="39">
        <f>'3 priedo 1 lentele'!I286</f>
        <v>0</v>
      </c>
      <c r="F286" s="39">
        <f>'3 priedo 1 lentele'!J286</f>
        <v>0</v>
      </c>
      <c r="G286" s="39">
        <f>'3 priedo 1 lentele'!K286</f>
        <v>0</v>
      </c>
      <c r="H286" s="339" t="s">
        <v>2165</v>
      </c>
      <c r="I286" s="147" t="str">
        <f>'3 priedo 2 lentele'!D286</f>
        <v>P.S.363</v>
      </c>
      <c r="J286" s="147" t="str">
        <f>'3 priedo 2 lentele'!E286</f>
        <v>Viešąsias sveikatos priežiūros paslaugas teikiančių įstaigų, kuriose pagerinta paslaugų teikimo infrastruktūra, skaičius</v>
      </c>
      <c r="K286" s="48">
        <f>'3 priedo 2 lentele'!F286</f>
        <v>1</v>
      </c>
      <c r="L286" s="48">
        <v>1</v>
      </c>
      <c r="M286" s="339"/>
      <c r="N286" s="147" t="str">
        <f>'3 priedo 2 lentele'!G286</f>
        <v>P.B.236</v>
      </c>
      <c r="O286" s="147" t="str">
        <f>'3 priedo 2 lentele'!H286</f>
        <v>Gyventojai, turintys galimybę pasinaudoti pagerintomis sveikatos priežiūros paslaugomis (asmenys)</v>
      </c>
      <c r="P286" s="48">
        <f>'3 priedo 2 lentele'!I286</f>
        <v>3138</v>
      </c>
      <c r="Q286" s="10">
        <v>3138</v>
      </c>
      <c r="R286" s="339"/>
      <c r="S286" s="147">
        <f>'3 priedo 2 lentele'!J286</f>
        <v>0</v>
      </c>
      <c r="T286" s="147">
        <f>'3 priedo 2 lentele'!K286</f>
        <v>0</v>
      </c>
      <c r="U286" s="48">
        <f>'3 priedo 2 lentele'!L286</f>
        <v>0</v>
      </c>
      <c r="V286" s="435"/>
      <c r="W286" s="339"/>
      <c r="X286" s="147">
        <f>'3 priedo 2 lentele'!M286</f>
        <v>0</v>
      </c>
      <c r="Y286" s="147">
        <f>'3 priedo 2 lentele'!N286</f>
        <v>0</v>
      </c>
      <c r="Z286" s="48">
        <f>'3 priedo 2 lentele'!O286</f>
        <v>0</v>
      </c>
      <c r="AA286" s="458"/>
      <c r="AB286" s="339"/>
      <c r="AC286" s="147">
        <f>'3 priedo 2 lentele'!P286</f>
        <v>0</v>
      </c>
      <c r="AD286" s="147">
        <f>'3 priedo 2 lentele'!Q286</f>
        <v>0</v>
      </c>
      <c r="AE286" s="48">
        <f>'3 priedo 2 lentele'!R286</f>
        <v>0</v>
      </c>
      <c r="AF286" s="458"/>
      <c r="AG286" s="339"/>
      <c r="AH286" s="147">
        <f>'3 priedo 2 lentele'!S286</f>
        <v>0</v>
      </c>
      <c r="AI286" s="147">
        <f>'3 priedo 2 lentele'!T286</f>
        <v>0</v>
      </c>
      <c r="AJ286" s="48">
        <f>'3 priedo 2 lentele'!U286</f>
        <v>0</v>
      </c>
      <c r="AK286" s="339"/>
      <c r="AL286" s="339"/>
    </row>
    <row r="287" spans="2:38" ht="132" x14ac:dyDescent="0.25">
      <c r="B287" s="183" t="str">
        <f>'3 priedo 1 lentele'!A287</f>
        <v>2.4.2.1.28</v>
      </c>
      <c r="C287" s="272" t="str">
        <f>'3 priedo 1 lentele'!B287</f>
        <v>R026609-270000-0028</v>
      </c>
      <c r="D287" s="28" t="str">
        <f>'3 priedo 1 lentele'!C287</f>
        <v>UAB „Pasirink“ teikiamų paslaugų efektyvumo didinimas</v>
      </c>
      <c r="E287" s="39">
        <f>'3 priedo 1 lentele'!I287</f>
        <v>0</v>
      </c>
      <c r="F287" s="39">
        <f>'3 priedo 1 lentele'!J287</f>
        <v>0</v>
      </c>
      <c r="G287" s="39">
        <f>'3 priedo 1 lentele'!K287</f>
        <v>0</v>
      </c>
      <c r="H287" s="339" t="s">
        <v>2155</v>
      </c>
      <c r="I287" s="147" t="str">
        <f>'3 priedo 2 lentele'!D287</f>
        <v>P.S.363</v>
      </c>
      <c r="J287" s="147" t="str">
        <f>'3 priedo 2 lentele'!E287</f>
        <v>Viešąsias sveikatos priežiūros paslaugas teikiančių įstaigų, kuriose pagerinta paslaugų teikimo infrastruktūra, skaičius</v>
      </c>
      <c r="K287" s="48">
        <f>'3 priedo 2 lentele'!F287</f>
        <v>1</v>
      </c>
      <c r="L287" s="48">
        <v>1</v>
      </c>
      <c r="M287" s="339">
        <v>1</v>
      </c>
      <c r="N287" s="147" t="str">
        <f>'3 priedo 2 lentele'!G287</f>
        <v>P.B.236</v>
      </c>
      <c r="O287" s="147" t="str">
        <f>'3 priedo 2 lentele'!H287</f>
        <v>Gyventojai, turintys galimybę pasinaudoti pagerintomis sveikatos priežiūros paslaugomis (asmenys)</v>
      </c>
      <c r="P287" s="48">
        <f>'3 priedo 2 lentele'!I287</f>
        <v>2075</v>
      </c>
      <c r="Q287" s="10">
        <v>2075</v>
      </c>
      <c r="R287" s="339">
        <v>1958</v>
      </c>
      <c r="S287" s="147">
        <f>'3 priedo 2 lentele'!J287</f>
        <v>0</v>
      </c>
      <c r="T287" s="147">
        <f>'3 priedo 2 lentele'!K287</f>
        <v>0</v>
      </c>
      <c r="U287" s="48">
        <f>'3 priedo 2 lentele'!L287</f>
        <v>0</v>
      </c>
      <c r="V287" s="435"/>
      <c r="W287" s="339"/>
      <c r="X287" s="147">
        <f>'3 priedo 2 lentele'!M287</f>
        <v>0</v>
      </c>
      <c r="Y287" s="147">
        <f>'3 priedo 2 lentele'!N287</f>
        <v>0</v>
      </c>
      <c r="Z287" s="48">
        <f>'3 priedo 2 lentele'!O287</f>
        <v>0</v>
      </c>
      <c r="AA287" s="458"/>
      <c r="AB287" s="339"/>
      <c r="AC287" s="147">
        <f>'3 priedo 2 lentele'!P287</f>
        <v>0</v>
      </c>
      <c r="AD287" s="147">
        <f>'3 priedo 2 lentele'!Q287</f>
        <v>0</v>
      </c>
      <c r="AE287" s="48">
        <f>'3 priedo 2 lentele'!R287</f>
        <v>0</v>
      </c>
      <c r="AF287" s="458"/>
      <c r="AG287" s="339"/>
      <c r="AH287" s="147">
        <f>'3 priedo 2 lentele'!S287</f>
        <v>0</v>
      </c>
      <c r="AI287" s="147">
        <f>'3 priedo 2 lentele'!T287</f>
        <v>0</v>
      </c>
      <c r="AJ287" s="48">
        <f>'3 priedo 2 lentele'!U287</f>
        <v>0</v>
      </c>
      <c r="AK287" s="339"/>
      <c r="AL287" s="339"/>
    </row>
    <row r="288" spans="2:38" ht="132" x14ac:dyDescent="0.25">
      <c r="B288" s="183" t="str">
        <f>'3 priedo 1 lentele'!A288</f>
        <v>2.4.2.1.29</v>
      </c>
      <c r="C288" s="272" t="str">
        <f>'3 priedo 1 lentele'!B288</f>
        <v>R026609-270000-0029</v>
      </c>
      <c r="D288" s="28" t="str">
        <f>'3 priedo 1 lentele'!C288</f>
        <v>Pirminės asmens sveikatos priežiūros veiklos efektyvumo didinimas UAB Aušros medicinos centre</v>
      </c>
      <c r="E288" s="39">
        <f>'3 priedo 1 lentele'!I288</f>
        <v>0</v>
      </c>
      <c r="F288" s="39">
        <f>'3 priedo 1 lentele'!J288</f>
        <v>0</v>
      </c>
      <c r="G288" s="39">
        <f>'3 priedo 1 lentele'!K288</f>
        <v>0</v>
      </c>
      <c r="H288" s="339" t="s">
        <v>2135</v>
      </c>
      <c r="I288" s="147" t="str">
        <f>'3 priedo 2 lentele'!D288</f>
        <v>P.S.363</v>
      </c>
      <c r="J288" s="147" t="str">
        <f>'3 priedo 2 lentele'!E288</f>
        <v>Viešąsias sveikatos priežiūros paslaugas teikiančių įstaigų, kuriose pagerinta paslaugų teikimo infrastruktūra, skaičius</v>
      </c>
      <c r="K288" s="48">
        <f>'3 priedo 2 lentele'!F288</f>
        <v>1</v>
      </c>
      <c r="L288" s="48">
        <v>1</v>
      </c>
      <c r="M288" s="48">
        <v>1</v>
      </c>
      <c r="N288" s="147" t="str">
        <f>'3 priedo 2 lentele'!G288</f>
        <v>P.B.236</v>
      </c>
      <c r="O288" s="147" t="str">
        <f>'3 priedo 2 lentele'!H288</f>
        <v>Gyventojai, turintys galimybę pasinaudoti pagerintomis sveikatos priežiūros paslaugomis (asmenys)</v>
      </c>
      <c r="P288" s="48">
        <f>'3 priedo 2 lentele'!I288</f>
        <v>2127</v>
      </c>
      <c r="Q288" s="10">
        <v>2127</v>
      </c>
      <c r="R288" s="10">
        <v>2506</v>
      </c>
      <c r="S288" s="147">
        <f>'3 priedo 2 lentele'!J288</f>
        <v>0</v>
      </c>
      <c r="T288" s="147">
        <f>'3 priedo 2 lentele'!K288</f>
        <v>0</v>
      </c>
      <c r="U288" s="48">
        <f>'3 priedo 2 lentele'!L288</f>
        <v>0</v>
      </c>
      <c r="V288" s="435"/>
      <c r="W288" s="339"/>
      <c r="X288" s="147">
        <f>'3 priedo 2 lentele'!M288</f>
        <v>0</v>
      </c>
      <c r="Y288" s="147">
        <f>'3 priedo 2 lentele'!N288</f>
        <v>0</v>
      </c>
      <c r="Z288" s="48">
        <f>'3 priedo 2 lentele'!O288</f>
        <v>0</v>
      </c>
      <c r="AA288" s="458"/>
      <c r="AB288" s="339"/>
      <c r="AC288" s="147">
        <f>'3 priedo 2 lentele'!P288</f>
        <v>0</v>
      </c>
      <c r="AD288" s="147">
        <f>'3 priedo 2 lentele'!Q288</f>
        <v>0</v>
      </c>
      <c r="AE288" s="48">
        <f>'3 priedo 2 lentele'!R288</f>
        <v>0</v>
      </c>
      <c r="AF288" s="458"/>
      <c r="AG288" s="339"/>
      <c r="AH288" s="147">
        <f>'3 priedo 2 lentele'!S288</f>
        <v>0</v>
      </c>
      <c r="AI288" s="147">
        <f>'3 priedo 2 lentele'!T288</f>
        <v>0</v>
      </c>
      <c r="AJ288" s="48">
        <f>'3 priedo 2 lentele'!U288</f>
        <v>0</v>
      </c>
      <c r="AK288" s="339"/>
      <c r="AL288" s="339"/>
    </row>
    <row r="289" spans="2:38" ht="132" x14ac:dyDescent="0.25">
      <c r="B289" s="183" t="str">
        <f>'3 priedo 1 lentele'!A289</f>
        <v>2.4.2.1.30</v>
      </c>
      <c r="C289" s="272" t="str">
        <f>'3 priedo 1 lentele'!B289</f>
        <v>R026609-270000-0030</v>
      </c>
      <c r="D289" s="183" t="str">
        <f>'3 priedo 1 lentele'!C289</f>
        <v>UAB „Ave vita“ klinikos teikiamų pirminės asmens sveikatos priežiūros paslaugų efektyvumo didinimas</v>
      </c>
      <c r="E289" s="39">
        <f>'3 priedo 1 lentele'!I289</f>
        <v>0</v>
      </c>
      <c r="F289" s="39">
        <f>'3 priedo 1 lentele'!J289</f>
        <v>0</v>
      </c>
      <c r="G289" s="39">
        <f>'3 priedo 1 lentele'!K289</f>
        <v>0</v>
      </c>
      <c r="H289" s="339" t="s">
        <v>2147</v>
      </c>
      <c r="I289" s="147" t="str">
        <f>'3 priedo 2 lentele'!D289</f>
        <v>P.S.363</v>
      </c>
      <c r="J289" s="147" t="str">
        <f>'3 priedo 2 lentele'!E289</f>
        <v>Viešąsias sveikatos priežiūros paslaugas teikiančių įstaigų, kuriose pagerinta paslaugų teikimo infrastruktūra, skaičius</v>
      </c>
      <c r="K289" s="48">
        <f>'3 priedo 2 lentele'!F289</f>
        <v>1</v>
      </c>
      <c r="L289" s="48">
        <v>1</v>
      </c>
      <c r="M289" s="339"/>
      <c r="N289" s="147" t="str">
        <f>'3 priedo 2 lentele'!G289</f>
        <v>P.B.236</v>
      </c>
      <c r="O289" s="147" t="str">
        <f>'3 priedo 2 lentele'!H289</f>
        <v>Gyventojai, turintys galimybę pasinaudoti pagerintomis sveikatos priežiūros paslaugomis (asmenys)</v>
      </c>
      <c r="P289" s="48">
        <f>'3 priedo 2 lentele'!I289</f>
        <v>2444</v>
      </c>
      <c r="Q289" s="10">
        <v>2444</v>
      </c>
      <c r="R289" s="339"/>
      <c r="S289" s="147">
        <f>'3 priedo 2 lentele'!J289</f>
        <v>0</v>
      </c>
      <c r="T289" s="147">
        <f>'3 priedo 2 lentele'!K289</f>
        <v>0</v>
      </c>
      <c r="U289" s="48">
        <f>'3 priedo 2 lentele'!L289</f>
        <v>0</v>
      </c>
      <c r="V289" s="435"/>
      <c r="W289" s="339"/>
      <c r="X289" s="147">
        <f>'3 priedo 2 lentele'!M289</f>
        <v>0</v>
      </c>
      <c r="Y289" s="147">
        <f>'3 priedo 2 lentele'!N289</f>
        <v>0</v>
      </c>
      <c r="Z289" s="48">
        <f>'3 priedo 2 lentele'!O289</f>
        <v>0</v>
      </c>
      <c r="AA289" s="458"/>
      <c r="AB289" s="339"/>
      <c r="AC289" s="147">
        <f>'3 priedo 2 lentele'!P289</f>
        <v>0</v>
      </c>
      <c r="AD289" s="147">
        <f>'3 priedo 2 lentele'!Q289</f>
        <v>0</v>
      </c>
      <c r="AE289" s="48">
        <f>'3 priedo 2 lentele'!R289</f>
        <v>0</v>
      </c>
      <c r="AF289" s="458"/>
      <c r="AG289" s="339"/>
      <c r="AH289" s="147">
        <f>'3 priedo 2 lentele'!S289</f>
        <v>0</v>
      </c>
      <c r="AI289" s="147">
        <f>'3 priedo 2 lentele'!T289</f>
        <v>0</v>
      </c>
      <c r="AJ289" s="48">
        <f>'3 priedo 2 lentele'!U289</f>
        <v>0</v>
      </c>
      <c r="AK289" s="339"/>
      <c r="AL289" s="339"/>
    </row>
    <row r="290" spans="2:38" ht="132" x14ac:dyDescent="0.25">
      <c r="B290" s="183" t="str">
        <f>'3 priedo 1 lentele'!A290</f>
        <v>2.4.2.1.31</v>
      </c>
      <c r="C290" s="272" t="str">
        <f>'3 priedo 1 lentele'!B290</f>
        <v>R026609-270000-0031</v>
      </c>
      <c r="D290" s="28" t="str">
        <f>'3 priedo 1 lentele'!C290</f>
        <v>Pirminės asmens sveikatos priežiūros veiklos efektyvumo didinimas UAB „Ars medica“ aptarnaujamoje teritorijoje Kaune</v>
      </c>
      <c r="E290" s="39">
        <f>'3 priedo 1 lentele'!I290</f>
        <v>0</v>
      </c>
      <c r="F290" s="39">
        <f>'3 priedo 1 lentele'!J290</f>
        <v>0</v>
      </c>
      <c r="G290" s="39">
        <f>'3 priedo 1 lentele'!K290</f>
        <v>0</v>
      </c>
      <c r="H290" s="339" t="s">
        <v>2129</v>
      </c>
      <c r="I290" s="147" t="str">
        <f>'3 priedo 2 lentele'!D290</f>
        <v>P.S.363</v>
      </c>
      <c r="J290" s="147" t="str">
        <f>'3 priedo 2 lentele'!E290</f>
        <v>Viešąsias sveikatos priežiūros paslaugas teikiančių įstaigų, kuriose pagerinta paslaugų teikimo infrastruktūra, skaičius</v>
      </c>
      <c r="K290" s="48">
        <f>'3 priedo 2 lentele'!F290</f>
        <v>1</v>
      </c>
      <c r="L290" s="48">
        <v>1</v>
      </c>
      <c r="M290" s="48">
        <v>1</v>
      </c>
      <c r="N290" s="147" t="str">
        <f>'3 priedo 2 lentele'!G290</f>
        <v>P.B.236</v>
      </c>
      <c r="O290" s="147" t="str">
        <f>'3 priedo 2 lentele'!H290</f>
        <v>Gyventojai, turintys galimybę pasinaudoti pagerintomis sveikatos priežiūros paslaugomis (asmenys)</v>
      </c>
      <c r="P290" s="48">
        <f>'3 priedo 2 lentele'!I290</f>
        <v>2488</v>
      </c>
      <c r="Q290" s="10">
        <v>2488</v>
      </c>
      <c r="R290" s="10">
        <v>2519</v>
      </c>
      <c r="S290" s="147">
        <f>'3 priedo 2 lentele'!J290</f>
        <v>0</v>
      </c>
      <c r="T290" s="147">
        <f>'3 priedo 2 lentele'!K290</f>
        <v>0</v>
      </c>
      <c r="U290" s="48">
        <f>'3 priedo 2 lentele'!L290</f>
        <v>0</v>
      </c>
      <c r="V290" s="435"/>
      <c r="W290" s="339"/>
      <c r="X290" s="147">
        <f>'3 priedo 2 lentele'!M290</f>
        <v>0</v>
      </c>
      <c r="Y290" s="147">
        <f>'3 priedo 2 lentele'!N290</f>
        <v>0</v>
      </c>
      <c r="Z290" s="48">
        <f>'3 priedo 2 lentele'!O290</f>
        <v>0</v>
      </c>
      <c r="AA290" s="458"/>
      <c r="AB290" s="339"/>
      <c r="AC290" s="147">
        <f>'3 priedo 2 lentele'!P290</f>
        <v>0</v>
      </c>
      <c r="AD290" s="147">
        <f>'3 priedo 2 lentele'!Q290</f>
        <v>0</v>
      </c>
      <c r="AE290" s="48">
        <f>'3 priedo 2 lentele'!R290</f>
        <v>0</v>
      </c>
      <c r="AF290" s="458"/>
      <c r="AG290" s="339"/>
      <c r="AH290" s="147">
        <f>'3 priedo 2 lentele'!S290</f>
        <v>0</v>
      </c>
      <c r="AI290" s="147">
        <f>'3 priedo 2 lentele'!T290</f>
        <v>0</v>
      </c>
      <c r="AJ290" s="48">
        <f>'3 priedo 2 lentele'!U290</f>
        <v>0</v>
      </c>
      <c r="AK290" s="339"/>
      <c r="AL290" s="339"/>
    </row>
    <row r="291" spans="2:38" ht="132" x14ac:dyDescent="0.25">
      <c r="B291" s="183" t="str">
        <f>'3 priedo 1 lentele'!A291</f>
        <v>2.4.2.1.32</v>
      </c>
      <c r="C291" s="272" t="str">
        <f>'3 priedo 1 lentele'!B291</f>
        <v>R026609-270000-0032</v>
      </c>
      <c r="D291" s="28" t="str">
        <f>'3 priedo 1 lentele'!C291</f>
        <v>UAB „Sveikatos ratas“ pirminės ambulatorinės asmens sveikatos priežiūros veiklos efektyvumo gerinimas</v>
      </c>
      <c r="E291" s="39">
        <f>'3 priedo 1 lentele'!I291</f>
        <v>0</v>
      </c>
      <c r="F291" s="39">
        <f>'3 priedo 1 lentele'!J291</f>
        <v>0</v>
      </c>
      <c r="G291" s="39">
        <f>'3 priedo 1 lentele'!K291</f>
        <v>0</v>
      </c>
      <c r="H291" s="339" t="s">
        <v>2162</v>
      </c>
      <c r="I291" s="147" t="str">
        <f>'3 priedo 2 lentele'!D291</f>
        <v>P.S.363</v>
      </c>
      <c r="J291" s="147" t="str">
        <f>'3 priedo 2 lentele'!E291</f>
        <v>Viešąsias sveikatos priežiūros paslaugas teikiančių įstaigų, kuriose pagerinta paslaugų teikimo infrastruktūra, skaičius</v>
      </c>
      <c r="K291" s="48">
        <f>'3 priedo 2 lentele'!F291</f>
        <v>1</v>
      </c>
      <c r="L291" s="48">
        <v>1</v>
      </c>
      <c r="M291" s="339">
        <v>1</v>
      </c>
      <c r="N291" s="147" t="str">
        <f>'3 priedo 2 lentele'!G291</f>
        <v>P.B.236</v>
      </c>
      <c r="O291" s="147" t="str">
        <f>'3 priedo 2 lentele'!H291</f>
        <v>Gyventojai, turintys galimybę pasinaudoti pagerintomis sveikatos priežiūros paslaugomis (asmenys)</v>
      </c>
      <c r="P291" s="48">
        <f>'3 priedo 2 lentele'!I291</f>
        <v>2654</v>
      </c>
      <c r="Q291" s="10">
        <v>2654</v>
      </c>
      <c r="R291" s="339">
        <v>3079</v>
      </c>
      <c r="S291" s="147">
        <f>'3 priedo 2 lentele'!J291</f>
        <v>0</v>
      </c>
      <c r="T291" s="147">
        <f>'3 priedo 2 lentele'!K291</f>
        <v>0</v>
      </c>
      <c r="U291" s="48">
        <f>'3 priedo 2 lentele'!L291</f>
        <v>0</v>
      </c>
      <c r="V291" s="435"/>
      <c r="W291" s="339"/>
      <c r="X291" s="147">
        <f>'3 priedo 2 lentele'!M291</f>
        <v>0</v>
      </c>
      <c r="Y291" s="147">
        <f>'3 priedo 2 lentele'!N291</f>
        <v>0</v>
      </c>
      <c r="Z291" s="48">
        <f>'3 priedo 2 lentele'!O291</f>
        <v>0</v>
      </c>
      <c r="AA291" s="458"/>
      <c r="AB291" s="339"/>
      <c r="AC291" s="147">
        <f>'3 priedo 2 lentele'!P291</f>
        <v>0</v>
      </c>
      <c r="AD291" s="147">
        <f>'3 priedo 2 lentele'!Q291</f>
        <v>0</v>
      </c>
      <c r="AE291" s="48">
        <f>'3 priedo 2 lentele'!R291</f>
        <v>0</v>
      </c>
      <c r="AF291" s="458"/>
      <c r="AG291" s="339"/>
      <c r="AH291" s="147">
        <f>'3 priedo 2 lentele'!S291</f>
        <v>0</v>
      </c>
      <c r="AI291" s="147">
        <f>'3 priedo 2 lentele'!T291</f>
        <v>0</v>
      </c>
      <c r="AJ291" s="48">
        <f>'3 priedo 2 lentele'!U291</f>
        <v>0</v>
      </c>
      <c r="AK291" s="339"/>
      <c r="AL291" s="339"/>
    </row>
    <row r="292" spans="2:38" ht="132" x14ac:dyDescent="0.25">
      <c r="B292" s="183" t="str">
        <f>'3 priedo 1 lentele'!A292</f>
        <v>2.4.2.1.33</v>
      </c>
      <c r="C292" s="272" t="str">
        <f>'3 priedo 1 lentele'!B292</f>
        <v>R026609-270000-0033</v>
      </c>
      <c r="D292" s="28" t="str">
        <f>'3 priedo 1 lentele'!C292</f>
        <v>UAB ŠEIMOS MEDICINOS CENTRO „VIVAT VITA“ teikiamų paslaugų efektyvumo didinimas</v>
      </c>
      <c r="E292" s="39">
        <f>'3 priedo 1 lentele'!I292</f>
        <v>0</v>
      </c>
      <c r="F292" s="39">
        <f>'3 priedo 1 lentele'!J292</f>
        <v>0</v>
      </c>
      <c r="G292" s="39">
        <f>'3 priedo 1 lentele'!K292</f>
        <v>0</v>
      </c>
      <c r="H292" s="339" t="s">
        <v>2159</v>
      </c>
      <c r="I292" s="147" t="str">
        <f>'3 priedo 2 lentele'!D292</f>
        <v>P.S.363</v>
      </c>
      <c r="J292" s="147" t="str">
        <f>'3 priedo 2 lentele'!E292</f>
        <v>Viešąsias sveikatos priežiūros paslaugas teikiančių įstaigų, kuriose pagerinta paslaugų teikimo infrastruktūra, skaičius</v>
      </c>
      <c r="K292" s="48">
        <f>'3 priedo 2 lentele'!F292</f>
        <v>1</v>
      </c>
      <c r="L292" s="48">
        <v>1</v>
      </c>
      <c r="M292" s="48">
        <v>1</v>
      </c>
      <c r="N292" s="147" t="str">
        <f>'3 priedo 2 lentele'!G292</f>
        <v>P.B.236</v>
      </c>
      <c r="O292" s="147" t="str">
        <f>'3 priedo 2 lentele'!H292</f>
        <v>Gyventojai, turintys galimybę pasinaudoti pagerintomis sveikatos priežiūros paslaugomis (asmenys)</v>
      </c>
      <c r="P292" s="48">
        <f>'3 priedo 2 lentele'!I292</f>
        <v>1448</v>
      </c>
      <c r="Q292" s="10">
        <v>1448</v>
      </c>
      <c r="R292" s="10">
        <v>1691</v>
      </c>
      <c r="S292" s="147">
        <f>'3 priedo 2 lentele'!J292</f>
        <v>0</v>
      </c>
      <c r="T292" s="147">
        <f>'3 priedo 2 lentele'!K292</f>
        <v>0</v>
      </c>
      <c r="U292" s="48">
        <f>'3 priedo 2 lentele'!L292</f>
        <v>0</v>
      </c>
      <c r="V292" s="435"/>
      <c r="W292" s="339"/>
      <c r="X292" s="147">
        <f>'3 priedo 2 lentele'!M292</f>
        <v>0</v>
      </c>
      <c r="Y292" s="147">
        <f>'3 priedo 2 lentele'!N292</f>
        <v>0</v>
      </c>
      <c r="Z292" s="48">
        <f>'3 priedo 2 lentele'!O292</f>
        <v>0</v>
      </c>
      <c r="AA292" s="458"/>
      <c r="AB292" s="339"/>
      <c r="AC292" s="147">
        <f>'3 priedo 2 lentele'!P292</f>
        <v>0</v>
      </c>
      <c r="AD292" s="147">
        <f>'3 priedo 2 lentele'!Q292</f>
        <v>0</v>
      </c>
      <c r="AE292" s="48">
        <f>'3 priedo 2 lentele'!R292</f>
        <v>0</v>
      </c>
      <c r="AF292" s="458"/>
      <c r="AG292" s="339"/>
      <c r="AH292" s="147">
        <f>'3 priedo 2 lentele'!S292</f>
        <v>0</v>
      </c>
      <c r="AI292" s="147">
        <f>'3 priedo 2 lentele'!T292</f>
        <v>0</v>
      </c>
      <c r="AJ292" s="48">
        <f>'3 priedo 2 lentele'!U292</f>
        <v>0</v>
      </c>
      <c r="AK292" s="339"/>
      <c r="AL292" s="339"/>
    </row>
    <row r="293" spans="2:38" ht="132" x14ac:dyDescent="0.25">
      <c r="B293" s="183" t="str">
        <f>'3 priedo 1 lentele'!A293</f>
        <v>2.4.2.1.34</v>
      </c>
      <c r="C293" s="272" t="str">
        <f>'3 priedo 1 lentele'!B293</f>
        <v>R026609-270000-0034</v>
      </c>
      <c r="D293" s="28" t="str">
        <f>'3 priedo 1 lentele'!C293</f>
        <v>UAB „Eikime kartu“ teikiamų paslaugų efektyvumo didinimas</v>
      </c>
      <c r="E293" s="39">
        <f>'3 priedo 1 lentele'!I293</f>
        <v>0</v>
      </c>
      <c r="F293" s="39">
        <f>'3 priedo 1 lentele'!J293</f>
        <v>0</v>
      </c>
      <c r="G293" s="39">
        <f>'3 priedo 1 lentele'!K293</f>
        <v>0</v>
      </c>
      <c r="H293" s="339" t="s">
        <v>2150</v>
      </c>
      <c r="I293" s="147" t="str">
        <f>'3 priedo 2 lentele'!D293</f>
        <v>P.S.363</v>
      </c>
      <c r="J293" s="147" t="str">
        <f>'3 priedo 2 lentele'!E293</f>
        <v>Viešąsias sveikatos priežiūros paslaugas teikiančių įstaigų, kuriose pagerinta paslaugų teikimo infrastruktūra, skaičius</v>
      </c>
      <c r="K293" s="48">
        <f>'3 priedo 2 lentele'!F293</f>
        <v>1</v>
      </c>
      <c r="L293" s="434">
        <v>1</v>
      </c>
      <c r="M293" s="339"/>
      <c r="N293" s="147" t="str">
        <f>'3 priedo 2 lentele'!G293</f>
        <v>P.B.236</v>
      </c>
      <c r="O293" s="147" t="str">
        <f>'3 priedo 2 lentele'!H293</f>
        <v>Gyventojai, turintys galimybę pasinaudoti pagerintomis sveikatos priežiūros paslaugomis (asmenys)</v>
      </c>
      <c r="P293" s="48">
        <f>'3 priedo 2 lentele'!I293</f>
        <v>1616</v>
      </c>
      <c r="Q293" s="447">
        <v>1616</v>
      </c>
      <c r="R293" s="339"/>
      <c r="S293" s="147">
        <f>'3 priedo 2 lentele'!J293</f>
        <v>0</v>
      </c>
      <c r="T293" s="147">
        <f>'3 priedo 2 lentele'!K293</f>
        <v>0</v>
      </c>
      <c r="U293" s="48">
        <f>'3 priedo 2 lentele'!L293</f>
        <v>0</v>
      </c>
      <c r="V293" s="435"/>
      <c r="W293" s="339"/>
      <c r="X293" s="147">
        <f>'3 priedo 2 lentele'!M293</f>
        <v>0</v>
      </c>
      <c r="Y293" s="147">
        <f>'3 priedo 2 lentele'!N293</f>
        <v>0</v>
      </c>
      <c r="Z293" s="48">
        <f>'3 priedo 2 lentele'!O293</f>
        <v>0</v>
      </c>
      <c r="AA293" s="458"/>
      <c r="AB293" s="339"/>
      <c r="AC293" s="147">
        <f>'3 priedo 2 lentele'!P293</f>
        <v>0</v>
      </c>
      <c r="AD293" s="147">
        <f>'3 priedo 2 lentele'!Q293</f>
        <v>0</v>
      </c>
      <c r="AE293" s="48">
        <f>'3 priedo 2 lentele'!R293</f>
        <v>0</v>
      </c>
      <c r="AF293" s="458"/>
      <c r="AG293" s="339"/>
      <c r="AH293" s="147">
        <f>'3 priedo 2 lentele'!S293</f>
        <v>0</v>
      </c>
      <c r="AI293" s="147">
        <f>'3 priedo 2 lentele'!T293</f>
        <v>0</v>
      </c>
      <c r="AJ293" s="48">
        <f>'3 priedo 2 lentele'!U293</f>
        <v>0</v>
      </c>
      <c r="AK293" s="339"/>
      <c r="AL293" s="339"/>
    </row>
    <row r="294" spans="2:38" ht="132" x14ac:dyDescent="0.25">
      <c r="B294" s="183" t="str">
        <f>'3 priedo 1 lentele'!A294</f>
        <v>2.4.2.1.35</v>
      </c>
      <c r="C294" s="272" t="str">
        <f>'3 priedo 1 lentele'!B294</f>
        <v>R026609-270000-0035</v>
      </c>
      <c r="D294" s="28" t="str">
        <f>'3 priedo 1 lentele'!C294</f>
        <v>UAB Panemunės šeimos sveikatos centro teikiamų paslaugų efektyvumo didinimas</v>
      </c>
      <c r="E294" s="39">
        <f>'3 priedo 1 lentele'!I294</f>
        <v>0</v>
      </c>
      <c r="F294" s="39">
        <f>'3 priedo 1 lentele'!J294</f>
        <v>0</v>
      </c>
      <c r="G294" s="39">
        <f>'3 priedo 1 lentele'!K294</f>
        <v>0</v>
      </c>
      <c r="H294" s="339" t="s">
        <v>2156</v>
      </c>
      <c r="I294" s="147" t="str">
        <f>'3 priedo 2 lentele'!D294</f>
        <v>P.S.363</v>
      </c>
      <c r="J294" s="147" t="str">
        <f>'3 priedo 2 lentele'!E294</f>
        <v>Viešąsias sveikatos priežiūros paslaugas teikiančių įstaigų, kuriose pagerinta paslaugų teikimo infrastruktūra, skaičius</v>
      </c>
      <c r="K294" s="48">
        <f>'3 priedo 2 lentele'!F294</f>
        <v>1</v>
      </c>
      <c r="L294" s="48">
        <v>1</v>
      </c>
      <c r="M294" s="339">
        <v>1</v>
      </c>
      <c r="N294" s="147" t="str">
        <f>'3 priedo 2 lentele'!G294</f>
        <v>P.B.236</v>
      </c>
      <c r="O294" s="147" t="str">
        <f>'3 priedo 2 lentele'!H294</f>
        <v>Gyventojai, turintys galimybę pasinaudoti pagerintomis sveikatos priežiūros paslaugomis (asmenys)</v>
      </c>
      <c r="P294" s="48">
        <f>'3 priedo 2 lentele'!I294</f>
        <v>1673</v>
      </c>
      <c r="Q294" s="10">
        <v>1673</v>
      </c>
      <c r="R294" s="339">
        <v>1677</v>
      </c>
      <c r="S294" s="147">
        <f>'3 priedo 2 lentele'!J294</f>
        <v>0</v>
      </c>
      <c r="T294" s="147">
        <f>'3 priedo 2 lentele'!K294</f>
        <v>0</v>
      </c>
      <c r="U294" s="48">
        <f>'3 priedo 2 lentele'!L294</f>
        <v>0</v>
      </c>
      <c r="V294" s="435"/>
      <c r="W294" s="339"/>
      <c r="X294" s="147">
        <f>'3 priedo 2 lentele'!M294</f>
        <v>0</v>
      </c>
      <c r="Y294" s="147">
        <f>'3 priedo 2 lentele'!N294</f>
        <v>0</v>
      </c>
      <c r="Z294" s="48">
        <f>'3 priedo 2 lentele'!O294</f>
        <v>0</v>
      </c>
      <c r="AA294" s="458"/>
      <c r="AB294" s="339"/>
      <c r="AC294" s="147">
        <f>'3 priedo 2 lentele'!P294</f>
        <v>0</v>
      </c>
      <c r="AD294" s="147">
        <f>'3 priedo 2 lentele'!Q294</f>
        <v>0</v>
      </c>
      <c r="AE294" s="48">
        <f>'3 priedo 2 lentele'!R294</f>
        <v>0</v>
      </c>
      <c r="AF294" s="458"/>
      <c r="AG294" s="339"/>
      <c r="AH294" s="147">
        <f>'3 priedo 2 lentele'!S294</f>
        <v>0</v>
      </c>
      <c r="AI294" s="147">
        <f>'3 priedo 2 lentele'!T294</f>
        <v>0</v>
      </c>
      <c r="AJ294" s="48">
        <f>'3 priedo 2 lentele'!U294</f>
        <v>0</v>
      </c>
      <c r="AK294" s="339"/>
      <c r="AL294" s="339"/>
    </row>
    <row r="295" spans="2:38" ht="132" x14ac:dyDescent="0.25">
      <c r="B295" s="183" t="str">
        <f>'3 priedo 1 lentele'!A295</f>
        <v>2.4.2.1.36</v>
      </c>
      <c r="C295" s="272" t="str">
        <f>'3 priedo 1 lentele'!B295</f>
        <v>R026609-270000-0036</v>
      </c>
      <c r="D295" s="28" t="str">
        <f>'3 priedo 1 lentele'!C295</f>
        <v>UAB „Marių klinika“ teikiamų paslaugų efektyvumo didinimas</v>
      </c>
      <c r="E295" s="39">
        <f>'3 priedo 1 lentele'!I295</f>
        <v>0</v>
      </c>
      <c r="F295" s="39">
        <f>'3 priedo 1 lentele'!J295</f>
        <v>0</v>
      </c>
      <c r="G295" s="39">
        <f>'3 priedo 1 lentele'!K295</f>
        <v>0</v>
      </c>
      <c r="H295" s="339" t="s">
        <v>2152</v>
      </c>
      <c r="I295" s="147" t="str">
        <f>'3 priedo 2 lentele'!D295</f>
        <v>P.S.363</v>
      </c>
      <c r="J295" s="147" t="str">
        <f>'3 priedo 2 lentele'!E295</f>
        <v>Viešąsias sveikatos priežiūros paslaugas teikiančių įstaigų, kuriose pagerinta paslaugų teikimo infrastruktūra, skaičius</v>
      </c>
      <c r="K295" s="48">
        <f>'3 priedo 2 lentele'!F295</f>
        <v>1</v>
      </c>
      <c r="L295" s="48">
        <v>1</v>
      </c>
      <c r="M295" s="339">
        <v>1</v>
      </c>
      <c r="N295" s="147" t="str">
        <f>'3 priedo 2 lentele'!G295</f>
        <v>P.B.236</v>
      </c>
      <c r="O295" s="147" t="str">
        <f>'3 priedo 2 lentele'!H295</f>
        <v>Gyventojai, turintys galimybę pasinaudoti pagerintomis sveikatos priežiūros paslaugomis (asmenys)</v>
      </c>
      <c r="P295" s="48">
        <f>'3 priedo 2 lentele'!I295</f>
        <v>1074</v>
      </c>
      <c r="Q295" s="10">
        <v>1074</v>
      </c>
      <c r="R295" s="339">
        <v>1771</v>
      </c>
      <c r="S295" s="147">
        <f>'3 priedo 2 lentele'!J295</f>
        <v>0</v>
      </c>
      <c r="T295" s="147">
        <f>'3 priedo 2 lentele'!K295</f>
        <v>0</v>
      </c>
      <c r="U295" s="48">
        <f>'3 priedo 2 lentele'!L295</f>
        <v>0</v>
      </c>
      <c r="V295" s="435"/>
      <c r="W295" s="339"/>
      <c r="X295" s="147">
        <f>'3 priedo 2 lentele'!M295</f>
        <v>0</v>
      </c>
      <c r="Y295" s="147">
        <f>'3 priedo 2 lentele'!N295</f>
        <v>0</v>
      </c>
      <c r="Z295" s="48">
        <f>'3 priedo 2 lentele'!O295</f>
        <v>0</v>
      </c>
      <c r="AA295" s="458"/>
      <c r="AB295" s="339"/>
      <c r="AC295" s="147">
        <f>'3 priedo 2 lentele'!P295</f>
        <v>0</v>
      </c>
      <c r="AD295" s="147">
        <f>'3 priedo 2 lentele'!Q295</f>
        <v>0</v>
      </c>
      <c r="AE295" s="48">
        <f>'3 priedo 2 lentele'!R295</f>
        <v>0</v>
      </c>
      <c r="AF295" s="458"/>
      <c r="AG295" s="339"/>
      <c r="AH295" s="147">
        <f>'3 priedo 2 lentele'!S295</f>
        <v>0</v>
      </c>
      <c r="AI295" s="147">
        <f>'3 priedo 2 lentele'!T295</f>
        <v>0</v>
      </c>
      <c r="AJ295" s="48">
        <f>'3 priedo 2 lentele'!U295</f>
        <v>0</v>
      </c>
      <c r="AK295" s="339"/>
      <c r="AL295" s="339"/>
    </row>
    <row r="296" spans="2:38" ht="132" x14ac:dyDescent="0.25">
      <c r="B296" s="183" t="str">
        <f>'3 priedo 1 lentele'!A296</f>
        <v>2.4.2.1.37</v>
      </c>
      <c r="C296" s="272" t="str">
        <f>'3 priedo 1 lentele'!B296</f>
        <v>R026609-270000-0038</v>
      </c>
      <c r="D296" s="28" t="str">
        <f>'3 priedo 1 lentele'!C296</f>
        <v>UAB Romainių šeimos klinikos Kauno mieste veiklos efektyvumo didinimas.</v>
      </c>
      <c r="E296" s="39">
        <f>'3 priedo 1 lentele'!I296</f>
        <v>0</v>
      </c>
      <c r="F296" s="39">
        <f>'3 priedo 1 lentele'!J296</f>
        <v>0</v>
      </c>
      <c r="G296" s="39">
        <f>'3 priedo 1 lentele'!K296</f>
        <v>0</v>
      </c>
      <c r="H296" s="339" t="s">
        <v>2164</v>
      </c>
      <c r="I296" s="147" t="str">
        <f>'3 priedo 2 lentele'!D296</f>
        <v>P.S.363</v>
      </c>
      <c r="J296" s="147" t="str">
        <f>'3 priedo 2 lentele'!E296</f>
        <v>Viešąsias sveikatos priežiūros paslaugas teikiančių įstaigų, kuriose pagerinta paslaugų teikimo infrastruktūra, skaičius</v>
      </c>
      <c r="K296" s="48">
        <f>'3 priedo 2 lentele'!F296</f>
        <v>1</v>
      </c>
      <c r="L296" s="48">
        <v>1</v>
      </c>
      <c r="M296" s="48">
        <v>1</v>
      </c>
      <c r="N296" s="147" t="str">
        <f>'3 priedo 2 lentele'!G296</f>
        <v>P.B.236</v>
      </c>
      <c r="O296" s="147" t="str">
        <f>'3 priedo 2 lentele'!H296</f>
        <v>Gyventojai, turintys galimybę pasinaudoti pagerintomis sveikatos priežiūros paslaugomis (asmenys)</v>
      </c>
      <c r="P296" s="48">
        <f>'3 priedo 2 lentele'!I296</f>
        <v>1363</v>
      </c>
      <c r="Q296" s="10">
        <v>1363</v>
      </c>
      <c r="R296" s="10">
        <v>2151</v>
      </c>
      <c r="S296" s="147">
        <f>'3 priedo 2 lentele'!J296</f>
        <v>0</v>
      </c>
      <c r="T296" s="147">
        <f>'3 priedo 2 lentele'!K296</f>
        <v>0</v>
      </c>
      <c r="U296" s="48">
        <f>'3 priedo 2 lentele'!L296</f>
        <v>0</v>
      </c>
      <c r="V296" s="435"/>
      <c r="W296" s="339"/>
      <c r="X296" s="147">
        <f>'3 priedo 2 lentele'!M296</f>
        <v>0</v>
      </c>
      <c r="Y296" s="147">
        <f>'3 priedo 2 lentele'!N296</f>
        <v>0</v>
      </c>
      <c r="Z296" s="48">
        <f>'3 priedo 2 lentele'!O296</f>
        <v>0</v>
      </c>
      <c r="AA296" s="458"/>
      <c r="AB296" s="339"/>
      <c r="AC296" s="147">
        <f>'3 priedo 2 lentele'!P296</f>
        <v>0</v>
      </c>
      <c r="AD296" s="147">
        <f>'3 priedo 2 lentele'!Q296</f>
        <v>0</v>
      </c>
      <c r="AE296" s="48">
        <f>'3 priedo 2 lentele'!R296</f>
        <v>0</v>
      </c>
      <c r="AF296" s="458"/>
      <c r="AG296" s="339"/>
      <c r="AH296" s="147">
        <f>'3 priedo 2 lentele'!S296</f>
        <v>0</v>
      </c>
      <c r="AI296" s="147">
        <f>'3 priedo 2 lentele'!T296</f>
        <v>0</v>
      </c>
      <c r="AJ296" s="48">
        <f>'3 priedo 2 lentele'!U296</f>
        <v>0</v>
      </c>
      <c r="AK296" s="339"/>
      <c r="AL296" s="339"/>
    </row>
    <row r="297" spans="2:38" ht="132" x14ac:dyDescent="0.25">
      <c r="B297" s="183" t="str">
        <f>'3 priedo 1 lentele'!A297</f>
        <v>2.4.2.1.38</v>
      </c>
      <c r="C297" s="272" t="str">
        <f>'3 priedo 1 lentele'!B297</f>
        <v>R026609-270000-0039</v>
      </c>
      <c r="D297" s="28" t="str">
        <f>'3 priedo 1 lentele'!C297</f>
        <v>V. Rožukienės Ąžuolyno šeimos sveikatos centro teikiamų paslaugų efektyvumo didinimas</v>
      </c>
      <c r="E297" s="39">
        <f>'3 priedo 1 lentele'!I297</f>
        <v>0</v>
      </c>
      <c r="F297" s="39">
        <f>'3 priedo 1 lentele'!J297</f>
        <v>0</v>
      </c>
      <c r="G297" s="39">
        <f>'3 priedo 1 lentele'!K297</f>
        <v>0</v>
      </c>
      <c r="H297" s="339" t="s">
        <v>2149</v>
      </c>
      <c r="I297" s="147" t="str">
        <f>'3 priedo 2 lentele'!D297</f>
        <v>P.S.363</v>
      </c>
      <c r="J297" s="147" t="str">
        <f>'3 priedo 2 lentele'!E297</f>
        <v>Viešąsias sveikatos priežiūros paslaugas teikiančių įstaigų, kuriose pagerinta paslaugų teikimo infrastruktūra, skaičius</v>
      </c>
      <c r="K297" s="48">
        <f>'3 priedo 2 lentele'!F297</f>
        <v>1</v>
      </c>
      <c r="L297" s="48">
        <v>1</v>
      </c>
      <c r="M297" s="48">
        <v>1</v>
      </c>
      <c r="N297" s="147" t="str">
        <f>'3 priedo 2 lentele'!G297</f>
        <v>P.B.236</v>
      </c>
      <c r="O297" s="147" t="str">
        <f>'3 priedo 2 lentele'!H297</f>
        <v>Gyventojai, turintys galimybę pasinaudoti pagerintomis sveikatos priežiūros paslaugomis (asmenys)</v>
      </c>
      <c r="P297" s="48">
        <f>'3 priedo 2 lentele'!I297</f>
        <v>1049</v>
      </c>
      <c r="Q297" s="10">
        <v>1049</v>
      </c>
      <c r="R297" s="10">
        <v>953</v>
      </c>
      <c r="S297" s="147">
        <f>'3 priedo 2 lentele'!J297</f>
        <v>0</v>
      </c>
      <c r="T297" s="147">
        <f>'3 priedo 2 lentele'!K297</f>
        <v>0</v>
      </c>
      <c r="U297" s="48">
        <f>'3 priedo 2 lentele'!L297</f>
        <v>0</v>
      </c>
      <c r="V297" s="435"/>
      <c r="W297" s="339"/>
      <c r="X297" s="147">
        <f>'3 priedo 2 lentele'!M297</f>
        <v>0</v>
      </c>
      <c r="Y297" s="147">
        <f>'3 priedo 2 lentele'!N297</f>
        <v>0</v>
      </c>
      <c r="Z297" s="48">
        <f>'3 priedo 2 lentele'!O297</f>
        <v>0</v>
      </c>
      <c r="AA297" s="458"/>
      <c r="AB297" s="339"/>
      <c r="AC297" s="147">
        <f>'3 priedo 2 lentele'!P297</f>
        <v>0</v>
      </c>
      <c r="AD297" s="147">
        <f>'3 priedo 2 lentele'!Q297</f>
        <v>0</v>
      </c>
      <c r="AE297" s="48">
        <f>'3 priedo 2 lentele'!R297</f>
        <v>0</v>
      </c>
      <c r="AF297" s="458"/>
      <c r="AG297" s="339"/>
      <c r="AH297" s="147">
        <f>'3 priedo 2 lentele'!S297</f>
        <v>0</v>
      </c>
      <c r="AI297" s="147">
        <f>'3 priedo 2 lentele'!T297</f>
        <v>0</v>
      </c>
      <c r="AJ297" s="48">
        <f>'3 priedo 2 lentele'!U297</f>
        <v>0</v>
      </c>
      <c r="AK297" s="339"/>
      <c r="AL297" s="339"/>
    </row>
    <row r="298" spans="2:38" ht="132" x14ac:dyDescent="0.25">
      <c r="B298" s="183" t="str">
        <f>'3 priedo 1 lentele'!A298</f>
        <v>2.4.2.1.39</v>
      </c>
      <c r="C298" s="272" t="str">
        <f>'3 priedo 1 lentele'!B298</f>
        <v>R026609-270000-0040</v>
      </c>
      <c r="D298" s="28" t="str">
        <f>'3 priedo 1 lentele'!C298</f>
        <v>Pirminės asmens sveikatos priežiūros veiklos efektyvumo didinimas UAB „Rasos klinika“</v>
      </c>
      <c r="E298" s="39">
        <f>'3 priedo 1 lentele'!I298</f>
        <v>0</v>
      </c>
      <c r="F298" s="39">
        <f>'3 priedo 1 lentele'!J298</f>
        <v>0</v>
      </c>
      <c r="G298" s="39">
        <f>'3 priedo 1 lentele'!K298</f>
        <v>0</v>
      </c>
      <c r="H298" s="339" t="s">
        <v>2134</v>
      </c>
      <c r="I298" s="147" t="str">
        <f>'3 priedo 2 lentele'!D298</f>
        <v>P.S.363</v>
      </c>
      <c r="J298" s="147" t="str">
        <f>'3 priedo 2 lentele'!E298</f>
        <v>Viešąsias sveikatos priežiūros paslaugas teikiančių įstaigų, kuriose pagerinta paslaugų teikimo infrastruktūra, skaičius</v>
      </c>
      <c r="K298" s="48">
        <f>'3 priedo 2 lentele'!F298</f>
        <v>1</v>
      </c>
      <c r="L298" s="48">
        <v>1</v>
      </c>
      <c r="M298" s="48">
        <v>1</v>
      </c>
      <c r="N298" s="147" t="str">
        <f>'3 priedo 2 lentele'!G298</f>
        <v>P.B.236</v>
      </c>
      <c r="O298" s="147" t="str">
        <f>'3 priedo 2 lentele'!H298</f>
        <v>Gyventojai, turintys galimybę pasinaudoti pagerintomis sveikatos priežiūros paslaugomis (asmenys)</v>
      </c>
      <c r="P298" s="48">
        <f>'3 priedo 2 lentele'!I298</f>
        <v>542</v>
      </c>
      <c r="Q298" s="10">
        <v>542</v>
      </c>
      <c r="R298" s="10">
        <v>725</v>
      </c>
      <c r="S298" s="147">
        <f>'3 priedo 2 lentele'!J298</f>
        <v>0</v>
      </c>
      <c r="T298" s="147">
        <f>'3 priedo 2 lentele'!K298</f>
        <v>0</v>
      </c>
      <c r="U298" s="48">
        <f>'3 priedo 2 lentele'!L298</f>
        <v>0</v>
      </c>
      <c r="V298" s="435"/>
      <c r="W298" s="339"/>
      <c r="X298" s="147">
        <f>'3 priedo 2 lentele'!M298</f>
        <v>0</v>
      </c>
      <c r="Y298" s="147">
        <f>'3 priedo 2 lentele'!N298</f>
        <v>0</v>
      </c>
      <c r="Z298" s="48">
        <f>'3 priedo 2 lentele'!O298</f>
        <v>0</v>
      </c>
      <c r="AA298" s="458"/>
      <c r="AB298" s="339"/>
      <c r="AC298" s="147">
        <f>'3 priedo 2 lentele'!P298</f>
        <v>0</v>
      </c>
      <c r="AD298" s="147">
        <f>'3 priedo 2 lentele'!Q298</f>
        <v>0</v>
      </c>
      <c r="AE298" s="48">
        <f>'3 priedo 2 lentele'!R298</f>
        <v>0</v>
      </c>
      <c r="AF298" s="458"/>
      <c r="AG298" s="339"/>
      <c r="AH298" s="147">
        <f>'3 priedo 2 lentele'!S298</f>
        <v>0</v>
      </c>
      <c r="AI298" s="147">
        <f>'3 priedo 2 lentele'!T298</f>
        <v>0</v>
      </c>
      <c r="AJ298" s="48">
        <f>'3 priedo 2 lentele'!U298</f>
        <v>0</v>
      </c>
      <c r="AK298" s="339"/>
      <c r="AL298" s="339"/>
    </row>
    <row r="299" spans="2:38" ht="132" x14ac:dyDescent="0.25">
      <c r="B299" s="183" t="str">
        <f>'3 priedo 1 lentele'!A299</f>
        <v>2.4.2.1.40</v>
      </c>
      <c r="C299" s="272" t="str">
        <f>'3 priedo 1 lentele'!B299</f>
        <v>R026609-270000-0041</v>
      </c>
      <c r="D299" s="28" t="str">
        <f>'3 priedo 1 lentele'!C299</f>
        <v>V. Šimkaus šeimos medicinos centro teikiamų paslaugų efektyvumo didinimas</v>
      </c>
      <c r="E299" s="39">
        <f>'3 priedo 1 lentele'!I299</f>
        <v>0</v>
      </c>
      <c r="F299" s="39">
        <f>'3 priedo 1 lentele'!J299</f>
        <v>0</v>
      </c>
      <c r="G299" s="39">
        <f>'3 priedo 1 lentele'!K299</f>
        <v>0</v>
      </c>
      <c r="H299" s="339" t="s">
        <v>2157</v>
      </c>
      <c r="I299" s="147" t="str">
        <f>'3 priedo 2 lentele'!D299</f>
        <v>P.S.363</v>
      </c>
      <c r="J299" s="147" t="str">
        <f>'3 priedo 2 lentele'!E299</f>
        <v>Viešąsias sveikatos priežiūros paslaugas teikiančių įstaigų, kuriose pagerinta paslaugų teikimo infrastruktūra, skaičius</v>
      </c>
      <c r="K299" s="48">
        <f>'3 priedo 2 lentele'!F299</f>
        <v>1</v>
      </c>
      <c r="L299" s="48">
        <v>1</v>
      </c>
      <c r="M299" s="339">
        <v>1</v>
      </c>
      <c r="N299" s="147" t="str">
        <f>'3 priedo 2 lentele'!G299</f>
        <v>P.B.236</v>
      </c>
      <c r="O299" s="147" t="str">
        <f>'3 priedo 2 lentele'!H299</f>
        <v>Gyventojai, turintys galimybę pasinaudoti pagerintomis sveikatos priežiūros paslaugomis (asmenys)</v>
      </c>
      <c r="P299" s="48">
        <f>'3 priedo 2 lentele'!I299</f>
        <v>377</v>
      </c>
      <c r="Q299" s="10">
        <v>377</v>
      </c>
      <c r="R299" s="339">
        <v>403</v>
      </c>
      <c r="S299" s="147">
        <f>'3 priedo 2 lentele'!J299</f>
        <v>0</v>
      </c>
      <c r="T299" s="147">
        <f>'3 priedo 2 lentele'!K299</f>
        <v>0</v>
      </c>
      <c r="U299" s="48">
        <f>'3 priedo 2 lentele'!L299</f>
        <v>0</v>
      </c>
      <c r="V299" s="435"/>
      <c r="W299" s="339"/>
      <c r="X299" s="147">
        <f>'3 priedo 2 lentele'!M299</f>
        <v>0</v>
      </c>
      <c r="Y299" s="147">
        <f>'3 priedo 2 lentele'!N299</f>
        <v>0</v>
      </c>
      <c r="Z299" s="48">
        <f>'3 priedo 2 lentele'!O299</f>
        <v>0</v>
      </c>
      <c r="AA299" s="458"/>
      <c r="AB299" s="339"/>
      <c r="AC299" s="147">
        <f>'3 priedo 2 lentele'!P299</f>
        <v>0</v>
      </c>
      <c r="AD299" s="147">
        <f>'3 priedo 2 lentele'!Q299</f>
        <v>0</v>
      </c>
      <c r="AE299" s="48">
        <f>'3 priedo 2 lentele'!R299</f>
        <v>0</v>
      </c>
      <c r="AF299" s="458"/>
      <c r="AG299" s="339"/>
      <c r="AH299" s="147">
        <f>'3 priedo 2 lentele'!S299</f>
        <v>0</v>
      </c>
      <c r="AI299" s="147">
        <f>'3 priedo 2 lentele'!T299</f>
        <v>0</v>
      </c>
      <c r="AJ299" s="48">
        <f>'3 priedo 2 lentele'!U299</f>
        <v>0</v>
      </c>
      <c r="AK299" s="339"/>
      <c r="AL299" s="339"/>
    </row>
    <row r="300" spans="2:38" ht="132" x14ac:dyDescent="0.25">
      <c r="B300" s="183" t="str">
        <f>'3 priedo 1 lentele'!A300</f>
        <v>2.4.2.1.41</v>
      </c>
      <c r="C300" s="272" t="str">
        <f>'3 priedo 1 lentele'!B300</f>
        <v>R026609-270000-0042</v>
      </c>
      <c r="D300" s="28" t="str">
        <f>'3 priedo 1 lentele'!C300</f>
        <v>Pirminės asmens sveikatos priežiūros veiklos efektyvumo didinimas  D.Vaikšnienės šeimos klinikoje</v>
      </c>
      <c r="E300" s="39">
        <f>'3 priedo 1 lentele'!I300</f>
        <v>0</v>
      </c>
      <c r="F300" s="39">
        <f>'3 priedo 1 lentele'!J300</f>
        <v>0</v>
      </c>
      <c r="G300" s="39">
        <f>'3 priedo 1 lentele'!K300</f>
        <v>0</v>
      </c>
      <c r="H300" s="339" t="s">
        <v>2148</v>
      </c>
      <c r="I300" s="147" t="str">
        <f>'3 priedo 2 lentele'!D300</f>
        <v>P.S.363</v>
      </c>
      <c r="J300" s="147" t="str">
        <f>'3 priedo 2 lentele'!E300</f>
        <v>Viešąsias sveikatos priežiūros paslaugas teikiančių įstaigų, kuriose pagerinta paslaugų teikimo infrastruktūra, skaičius</v>
      </c>
      <c r="K300" s="48">
        <f>'3 priedo 2 lentele'!F300</f>
        <v>1</v>
      </c>
      <c r="L300" s="48">
        <v>1</v>
      </c>
      <c r="M300" s="48">
        <v>1</v>
      </c>
      <c r="N300" s="147" t="str">
        <f>'3 priedo 2 lentele'!G300</f>
        <v>P.B.236</v>
      </c>
      <c r="O300" s="147" t="str">
        <f>'3 priedo 2 lentele'!H300</f>
        <v>Gyventojai, turintys galimybę pasinaudoti pagerintomis sveikatos priežiūros paslaugomis (asmenys)</v>
      </c>
      <c r="P300" s="48">
        <f>'3 priedo 2 lentele'!I300</f>
        <v>408</v>
      </c>
      <c r="Q300" s="10">
        <v>408</v>
      </c>
      <c r="R300" s="10">
        <v>367</v>
      </c>
      <c r="S300" s="147">
        <f>'3 priedo 2 lentele'!J300</f>
        <v>0</v>
      </c>
      <c r="T300" s="147">
        <f>'3 priedo 2 lentele'!K300</f>
        <v>0</v>
      </c>
      <c r="U300" s="48">
        <f>'3 priedo 2 lentele'!L300</f>
        <v>0</v>
      </c>
      <c r="V300" s="435"/>
      <c r="W300" s="339"/>
      <c r="X300" s="147">
        <f>'3 priedo 2 lentele'!M300</f>
        <v>0</v>
      </c>
      <c r="Y300" s="147">
        <f>'3 priedo 2 lentele'!N300</f>
        <v>0</v>
      </c>
      <c r="Z300" s="48">
        <f>'3 priedo 2 lentele'!O300</f>
        <v>0</v>
      </c>
      <c r="AA300" s="458"/>
      <c r="AB300" s="339"/>
      <c r="AC300" s="147">
        <f>'3 priedo 2 lentele'!P300</f>
        <v>0</v>
      </c>
      <c r="AD300" s="147">
        <f>'3 priedo 2 lentele'!Q300</f>
        <v>0</v>
      </c>
      <c r="AE300" s="48">
        <f>'3 priedo 2 lentele'!R300</f>
        <v>0</v>
      </c>
      <c r="AF300" s="458"/>
      <c r="AG300" s="339"/>
      <c r="AH300" s="147">
        <f>'3 priedo 2 lentele'!S300</f>
        <v>0</v>
      </c>
      <c r="AI300" s="147">
        <f>'3 priedo 2 lentele'!T300</f>
        <v>0</v>
      </c>
      <c r="AJ300" s="48">
        <f>'3 priedo 2 lentele'!U300</f>
        <v>0</v>
      </c>
      <c r="AK300" s="339"/>
      <c r="AL300" s="339"/>
    </row>
    <row r="301" spans="2:38" ht="132" x14ac:dyDescent="0.25">
      <c r="B301" s="183" t="str">
        <f>'3 priedo 1 lentele'!A301</f>
        <v>2.4.2.1.42</v>
      </c>
      <c r="C301" s="272" t="str">
        <f>'3 priedo 1 lentele'!B301</f>
        <v>R026609-270000-0043</v>
      </c>
      <c r="D301" s="28" t="str">
        <f>'3 priedo 1 lentele'!C301</f>
        <v xml:space="preserve">Priklausomybės nuo opioidų pakaitinio gydymo kabinetų įrengimas UAB Baltijos psichikos sveikatos centre </v>
      </c>
      <c r="E301" s="39">
        <f>'3 priedo 1 lentele'!I301</f>
        <v>0</v>
      </c>
      <c r="F301" s="39">
        <f>'3 priedo 1 lentele'!J301</f>
        <v>0</v>
      </c>
      <c r="G301" s="39">
        <f>'3 priedo 1 lentele'!K301</f>
        <v>0</v>
      </c>
      <c r="H301" s="339" t="s">
        <v>2144</v>
      </c>
      <c r="I301" s="147" t="str">
        <f>'3 priedo 2 lentele'!D301</f>
        <v>P.S.363</v>
      </c>
      <c r="J301" s="147" t="str">
        <f>'3 priedo 2 lentele'!E301</f>
        <v>Viešąsias sveikatos priežiūros paslaugas teikiančių įstaigų, kuriose pagerinta paslaugų teikimo infrastruktūra, skaičius</v>
      </c>
      <c r="K301" s="48">
        <f>'3 priedo 2 lentele'!F301</f>
        <v>1</v>
      </c>
      <c r="L301" s="48">
        <v>1</v>
      </c>
      <c r="M301" s="48">
        <v>1</v>
      </c>
      <c r="N301" s="147" t="str">
        <f>'3 priedo 2 lentele'!G301</f>
        <v>P.B.236</v>
      </c>
      <c r="O301" s="147" t="str">
        <f>'3 priedo 2 lentele'!H301</f>
        <v>Gyventojai, turintys galimybę pasinaudoti pagerintomis sveikatos priežiūros paslaugomis (asmenys)</v>
      </c>
      <c r="P301" s="48">
        <f>'3 priedo 2 lentele'!I301</f>
        <v>0</v>
      </c>
      <c r="Q301" s="10">
        <v>0</v>
      </c>
      <c r="R301" s="10">
        <v>0</v>
      </c>
      <c r="S301" s="147">
        <f>'3 priedo 2 lentele'!J301</f>
        <v>0</v>
      </c>
      <c r="T301" s="147">
        <f>'3 priedo 2 lentele'!K301</f>
        <v>0</v>
      </c>
      <c r="U301" s="48">
        <f>'3 priedo 2 lentele'!L301</f>
        <v>0</v>
      </c>
      <c r="V301" s="435"/>
      <c r="W301" s="339"/>
      <c r="X301" s="147">
        <f>'3 priedo 2 lentele'!M301</f>
        <v>0</v>
      </c>
      <c r="Y301" s="147">
        <f>'3 priedo 2 lentele'!N301</f>
        <v>0</v>
      </c>
      <c r="Z301" s="48">
        <f>'3 priedo 2 lentele'!O301</f>
        <v>0</v>
      </c>
      <c r="AA301" s="458"/>
      <c r="AB301" s="339"/>
      <c r="AC301" s="147">
        <f>'3 priedo 2 lentele'!P301</f>
        <v>0</v>
      </c>
      <c r="AD301" s="147">
        <f>'3 priedo 2 lentele'!Q301</f>
        <v>0</v>
      </c>
      <c r="AE301" s="48">
        <f>'3 priedo 2 lentele'!R301</f>
        <v>0</v>
      </c>
      <c r="AF301" s="458"/>
      <c r="AG301" s="339"/>
      <c r="AH301" s="147">
        <f>'3 priedo 2 lentele'!S301</f>
        <v>0</v>
      </c>
      <c r="AI301" s="147">
        <f>'3 priedo 2 lentele'!T301</f>
        <v>0</v>
      </c>
      <c r="AJ301" s="48">
        <f>'3 priedo 2 lentele'!U301</f>
        <v>0</v>
      </c>
      <c r="AK301" s="339"/>
      <c r="AL301" s="339"/>
    </row>
    <row r="302" spans="2:38" ht="132" x14ac:dyDescent="0.25">
      <c r="B302" s="183" t="str">
        <f>'3 priedo 1 lentele'!A302</f>
        <v>2.4.2.1.43</v>
      </c>
      <c r="C302" s="272" t="str">
        <f>'3 priedo 1 lentele'!B302</f>
        <v>R026609-270000-0044</v>
      </c>
      <c r="D302" s="28" t="str">
        <f>'3 priedo 1 lentele'!C302</f>
        <v>Pirminės asmens sveikatos priežiūros veiklos efektyvumo didinimas Kauno klinikose</v>
      </c>
      <c r="E302" s="39">
        <f>'3 priedo 1 lentele'!I302</f>
        <v>0</v>
      </c>
      <c r="F302" s="39">
        <f>'3 priedo 1 lentele'!J302</f>
        <v>0</v>
      </c>
      <c r="G302" s="39">
        <f>'3 priedo 1 lentele'!K302</f>
        <v>0</v>
      </c>
      <c r="H302" s="339" t="s">
        <v>2143</v>
      </c>
      <c r="I302" s="147" t="str">
        <f>'3 priedo 2 lentele'!D302</f>
        <v>P.S.363</v>
      </c>
      <c r="J302" s="147" t="str">
        <f>'3 priedo 2 lentele'!E302</f>
        <v>Viešąsias sveikatos priežiūros paslaugas teikiančių įstaigų, kuriose pagerinta paslaugų teikimo infrastruktūra, skaičius</v>
      </c>
      <c r="K302" s="48">
        <f>'3 priedo 2 lentele'!F302</f>
        <v>1</v>
      </c>
      <c r="L302" s="48">
        <v>1</v>
      </c>
      <c r="M302" s="339"/>
      <c r="N302" s="147" t="str">
        <f>'3 priedo 2 lentele'!G302</f>
        <v>P.B.236</v>
      </c>
      <c r="O302" s="147" t="str">
        <f>'3 priedo 2 lentele'!H302</f>
        <v>Gyventojai, turintys galimybę pasinaudoti pagerintomis sveikatos priežiūros paslaugomis (asmenys)</v>
      </c>
      <c r="P302" s="48">
        <f>'3 priedo 2 lentele'!I302</f>
        <v>6046</v>
      </c>
      <c r="Q302" s="10">
        <v>6046</v>
      </c>
      <c r="R302" s="339"/>
      <c r="S302" s="147">
        <f>'3 priedo 2 lentele'!J302</f>
        <v>0</v>
      </c>
      <c r="T302" s="147">
        <f>'3 priedo 2 lentele'!K302</f>
        <v>0</v>
      </c>
      <c r="U302" s="48">
        <f>'3 priedo 2 lentele'!L302</f>
        <v>0</v>
      </c>
      <c r="V302" s="435"/>
      <c r="W302" s="339"/>
      <c r="X302" s="147">
        <f>'3 priedo 2 lentele'!M302</f>
        <v>0</v>
      </c>
      <c r="Y302" s="147">
        <f>'3 priedo 2 lentele'!N302</f>
        <v>0</v>
      </c>
      <c r="Z302" s="48">
        <f>'3 priedo 2 lentele'!O302</f>
        <v>0</v>
      </c>
      <c r="AA302" s="458"/>
      <c r="AB302" s="339"/>
      <c r="AC302" s="147">
        <f>'3 priedo 2 lentele'!P302</f>
        <v>0</v>
      </c>
      <c r="AD302" s="147">
        <f>'3 priedo 2 lentele'!Q302</f>
        <v>0</v>
      </c>
      <c r="AE302" s="48">
        <f>'3 priedo 2 lentele'!R302</f>
        <v>0</v>
      </c>
      <c r="AF302" s="458"/>
      <c r="AG302" s="339"/>
      <c r="AH302" s="147">
        <f>'3 priedo 2 lentele'!S302</f>
        <v>0</v>
      </c>
      <c r="AI302" s="147">
        <f>'3 priedo 2 lentele'!T302</f>
        <v>0</v>
      </c>
      <c r="AJ302" s="48">
        <f>'3 priedo 2 lentele'!U302</f>
        <v>0</v>
      </c>
      <c r="AK302" s="339"/>
      <c r="AL302" s="339"/>
    </row>
    <row r="303" spans="2:38" ht="24" x14ac:dyDescent="0.25">
      <c r="B303" s="244" t="str">
        <f>'3 priedo 1 lentele'!A303</f>
        <v>2.4.2.2.</v>
      </c>
      <c r="C303" s="252">
        <f>'3 priedo 1 lentele'!B303</f>
        <v>0</v>
      </c>
      <c r="D303" s="244" t="str">
        <f>'3 priedo 1 lentele'!C303</f>
        <v xml:space="preserve">Priemonė: E- sveikatos paslaugų plėtra </v>
      </c>
      <c r="E303" s="252">
        <f>'3 priedo 1 lentele'!I303</f>
        <v>0</v>
      </c>
      <c r="F303" s="252">
        <f>'3 priedo 1 lentele'!J303</f>
        <v>0</v>
      </c>
      <c r="G303" s="252">
        <f>'3 priedo 1 lentele'!K303</f>
        <v>0</v>
      </c>
      <c r="H303" s="321"/>
      <c r="I303" s="267">
        <f>'3 priedo 2 lentele'!D303</f>
        <v>0</v>
      </c>
      <c r="J303" s="267">
        <f>'3 priedo 2 lentele'!E303</f>
        <v>0</v>
      </c>
      <c r="K303" s="268">
        <f>'3 priedo 2 lentele'!F303</f>
        <v>0</v>
      </c>
      <c r="L303" s="430"/>
      <c r="M303" s="321"/>
      <c r="N303" s="267">
        <f>'3 priedo 2 lentele'!G303</f>
        <v>0</v>
      </c>
      <c r="O303" s="267">
        <f>'3 priedo 2 lentele'!H303</f>
        <v>0</v>
      </c>
      <c r="P303" s="268">
        <f>'3 priedo 2 lentele'!I303</f>
        <v>0</v>
      </c>
      <c r="Q303" s="448"/>
      <c r="R303" s="321"/>
      <c r="S303" s="267">
        <f>'3 priedo 2 lentele'!J303</f>
        <v>0</v>
      </c>
      <c r="T303" s="267">
        <f>'3 priedo 2 lentele'!K303</f>
        <v>0</v>
      </c>
      <c r="U303" s="268">
        <f>'3 priedo 2 lentele'!L303</f>
        <v>0</v>
      </c>
      <c r="V303" s="448"/>
      <c r="W303" s="321"/>
      <c r="X303" s="267">
        <f>'3 priedo 2 lentele'!M303</f>
        <v>0</v>
      </c>
      <c r="Y303" s="267">
        <f>'3 priedo 2 lentele'!N303</f>
        <v>0</v>
      </c>
      <c r="Z303" s="268">
        <f>'3 priedo 2 lentele'!O303</f>
        <v>0</v>
      </c>
      <c r="AA303" s="473"/>
      <c r="AB303" s="321"/>
      <c r="AC303" s="267">
        <f>'3 priedo 2 lentele'!P303</f>
        <v>0</v>
      </c>
      <c r="AD303" s="267">
        <f>'3 priedo 2 lentele'!Q303</f>
        <v>0</v>
      </c>
      <c r="AE303" s="268">
        <f>'3 priedo 2 lentele'!R303</f>
        <v>0</v>
      </c>
      <c r="AF303" s="473"/>
      <c r="AG303" s="321"/>
      <c r="AH303" s="267">
        <f>'3 priedo 2 lentele'!S303</f>
        <v>0</v>
      </c>
      <c r="AI303" s="267">
        <f>'3 priedo 2 lentele'!T303</f>
        <v>0</v>
      </c>
      <c r="AJ303" s="268">
        <f>'3 priedo 2 lentele'!U303</f>
        <v>0</v>
      </c>
      <c r="AK303" s="321"/>
      <c r="AL303" s="321"/>
    </row>
    <row r="304" spans="2:38" ht="36" x14ac:dyDescent="0.25">
      <c r="B304" s="244" t="str">
        <f>'3 priedo 1 lentele'!A304</f>
        <v>2.4.2.3.</v>
      </c>
      <c r="C304" s="252">
        <f>'3 priedo 1 lentele'!B304</f>
        <v>0</v>
      </c>
      <c r="D304" s="244" t="str">
        <f>'3 priedo 1 lentele'!C304</f>
        <v>Priemonė: Ligų prevencijos, sveikatos priežiūros programų plėtra</v>
      </c>
      <c r="E304" s="252">
        <f>'3 priedo 1 lentele'!I304</f>
        <v>0</v>
      </c>
      <c r="F304" s="252">
        <f>'3 priedo 1 lentele'!J304</f>
        <v>0</v>
      </c>
      <c r="G304" s="252">
        <f>'3 priedo 1 lentele'!K304</f>
        <v>0</v>
      </c>
      <c r="H304" s="321"/>
      <c r="I304" s="267">
        <f>'3 priedo 2 lentele'!D304</f>
        <v>0</v>
      </c>
      <c r="J304" s="267">
        <f>'3 priedo 2 lentele'!E304</f>
        <v>0</v>
      </c>
      <c r="K304" s="268">
        <f>'3 priedo 2 lentele'!F304</f>
        <v>0</v>
      </c>
      <c r="L304" s="430"/>
      <c r="M304" s="321"/>
      <c r="N304" s="267">
        <f>'3 priedo 2 lentele'!G304</f>
        <v>0</v>
      </c>
      <c r="O304" s="267">
        <f>'3 priedo 2 lentele'!H304</f>
        <v>0</v>
      </c>
      <c r="P304" s="268">
        <f>'3 priedo 2 lentele'!I304</f>
        <v>0</v>
      </c>
      <c r="Q304" s="448"/>
      <c r="R304" s="321"/>
      <c r="S304" s="267">
        <f>'3 priedo 2 lentele'!J304</f>
        <v>0</v>
      </c>
      <c r="T304" s="267">
        <f>'3 priedo 2 lentele'!K304</f>
        <v>0</v>
      </c>
      <c r="U304" s="268">
        <f>'3 priedo 2 lentele'!L304</f>
        <v>0</v>
      </c>
      <c r="V304" s="448"/>
      <c r="W304" s="321"/>
      <c r="X304" s="267">
        <f>'3 priedo 2 lentele'!M304</f>
        <v>0</v>
      </c>
      <c r="Y304" s="267">
        <f>'3 priedo 2 lentele'!N304</f>
        <v>0</v>
      </c>
      <c r="Z304" s="268">
        <f>'3 priedo 2 lentele'!O304</f>
        <v>0</v>
      </c>
      <c r="AA304" s="473"/>
      <c r="AB304" s="321"/>
      <c r="AC304" s="267">
        <f>'3 priedo 2 lentele'!P304</f>
        <v>0</v>
      </c>
      <c r="AD304" s="267">
        <f>'3 priedo 2 lentele'!Q304</f>
        <v>0</v>
      </c>
      <c r="AE304" s="268">
        <f>'3 priedo 2 lentele'!R304</f>
        <v>0</v>
      </c>
      <c r="AF304" s="473"/>
      <c r="AG304" s="321"/>
      <c r="AH304" s="267">
        <f>'3 priedo 2 lentele'!S304</f>
        <v>0</v>
      </c>
      <c r="AI304" s="267">
        <f>'3 priedo 2 lentele'!T304</f>
        <v>0</v>
      </c>
      <c r="AJ304" s="268">
        <f>'3 priedo 2 lentele'!U304</f>
        <v>0</v>
      </c>
      <c r="AK304" s="321"/>
      <c r="AL304" s="321"/>
    </row>
    <row r="305" spans="2:38" ht="192" x14ac:dyDescent="0.25">
      <c r="B305" s="183" t="str">
        <f>'3 priedo 1 lentele'!A305</f>
        <v>2.4.2.3.1</v>
      </c>
      <c r="C305" s="272" t="str">
        <f>'3 priedo 1 lentele'!B305</f>
        <v>R026615-470000-0001</v>
      </c>
      <c r="D305" s="23" t="str">
        <f>'3 priedo 1 lentele'!C305</f>
        <v>Ambulatorinių sveikatos priežiūros paslaugų prieinamumo tuberkulioze sergantiems asmenims gerinimas Prienų rajone</v>
      </c>
      <c r="E305" s="11">
        <f>'3 priedo 1 lentele'!I305</f>
        <v>0</v>
      </c>
      <c r="F305" s="11">
        <f>'3 priedo 1 lentele'!J305</f>
        <v>0</v>
      </c>
      <c r="G305" s="11">
        <f>'3 priedo 1 lentele'!K305</f>
        <v>0</v>
      </c>
      <c r="H305" s="316"/>
      <c r="I305" s="147" t="str">
        <f>'3 priedo 2 lentele'!D305</f>
        <v>P.N.604</v>
      </c>
      <c r="J305" s="147" t="str">
        <f>'3 priedo 2 lentele'!E305</f>
        <v>Tuberkulioze sergantys pacientai, kuriems buvo suteiktos socialinės paramos priemonės (maisto talonų dalijimas ir kelionės išlaidų kompensavimas) tuberkuliozės ambulatorinio gydymo metu</v>
      </c>
      <c r="K305" s="148">
        <f>'3 priedo 2 lentele'!F305</f>
        <v>26</v>
      </c>
      <c r="L305" s="433">
        <v>26</v>
      </c>
      <c r="M305" s="316"/>
      <c r="N305" s="147">
        <f>'3 priedo 2 lentele'!G305</f>
        <v>0</v>
      </c>
      <c r="O305" s="147">
        <f>'3 priedo 2 lentele'!H305</f>
        <v>0</v>
      </c>
      <c r="P305" s="148">
        <f>'3 priedo 2 lentele'!I305</f>
        <v>0</v>
      </c>
      <c r="Q305" s="435"/>
      <c r="R305" s="316"/>
      <c r="S305" s="147">
        <f>'3 priedo 2 lentele'!J305</f>
        <v>0</v>
      </c>
      <c r="T305" s="147">
        <f>'3 priedo 2 lentele'!K305</f>
        <v>0</v>
      </c>
      <c r="U305" s="148">
        <f>'3 priedo 2 lentele'!L305</f>
        <v>0</v>
      </c>
      <c r="V305" s="435"/>
      <c r="W305" s="316"/>
      <c r="X305" s="147">
        <f>'3 priedo 2 lentele'!M305</f>
        <v>0</v>
      </c>
      <c r="Y305" s="147">
        <f>'3 priedo 2 lentele'!N305</f>
        <v>0</v>
      </c>
      <c r="Z305" s="148">
        <f>'3 priedo 2 lentele'!O305</f>
        <v>0</v>
      </c>
      <c r="AA305" s="458"/>
      <c r="AB305" s="316"/>
      <c r="AC305" s="147">
        <f>'3 priedo 2 lentele'!P305</f>
        <v>0</v>
      </c>
      <c r="AD305" s="147">
        <f>'3 priedo 2 lentele'!Q305</f>
        <v>0</v>
      </c>
      <c r="AE305" s="148">
        <f>'3 priedo 2 lentele'!R305</f>
        <v>0</v>
      </c>
      <c r="AF305" s="458"/>
      <c r="AG305" s="316"/>
      <c r="AH305" s="147">
        <f>'3 priedo 2 lentele'!S305</f>
        <v>0</v>
      </c>
      <c r="AI305" s="147">
        <f>'3 priedo 2 lentele'!T305</f>
        <v>0</v>
      </c>
      <c r="AJ305" s="148">
        <f>'3 priedo 2 lentele'!U305</f>
        <v>0</v>
      </c>
      <c r="AK305" s="316"/>
      <c r="AL305" s="316"/>
    </row>
    <row r="306" spans="2:38" ht="192" x14ac:dyDescent="0.25">
      <c r="B306" s="183" t="str">
        <f>'3 priedo 1 lentele'!A306</f>
        <v>2.4.2.3.2</v>
      </c>
      <c r="C306" s="272" t="str">
        <f>'3 priedo 1 lentele'!B306</f>
        <v>R026615-470000-0002</v>
      </c>
      <c r="D306" s="23" t="str">
        <f>'3 priedo 1 lentele'!C306</f>
        <v>Priemonių, gerinančių ambulatorinių sveikatos priežiūros paslaugų prieinamumą tuberkulioze sergantiems asmenims, įgyvendinimas Kaišiadorių rajone</v>
      </c>
      <c r="E306" s="11">
        <f>'3 priedo 1 lentele'!I306</f>
        <v>0</v>
      </c>
      <c r="F306" s="11">
        <f>'3 priedo 1 lentele'!J306</f>
        <v>0</v>
      </c>
      <c r="G306" s="11">
        <f>'3 priedo 1 lentele'!K306</f>
        <v>0</v>
      </c>
      <c r="H306" s="316"/>
      <c r="I306" s="147" t="str">
        <f>'3 priedo 2 lentele'!D306</f>
        <v>P.N.604</v>
      </c>
      <c r="J306" s="147" t="str">
        <f>'3 priedo 2 lentele'!E306</f>
        <v>Tuberkulioze sergantys pacientai, kuriems buvo suteiktos socialinės paramos priemonės (maisto talonų dalijimas ir kelionės išlaidų kompensavimas) tuberkuliozės ambulatorinio gydymo metu</v>
      </c>
      <c r="K306" s="148">
        <f>'3 priedo 2 lentele'!F306</f>
        <v>26</v>
      </c>
      <c r="L306" s="433">
        <v>26</v>
      </c>
      <c r="M306" s="316"/>
      <c r="N306" s="147">
        <f>'3 priedo 2 lentele'!G306</f>
        <v>0</v>
      </c>
      <c r="O306" s="147">
        <f>'3 priedo 2 lentele'!H306</f>
        <v>0</v>
      </c>
      <c r="P306" s="148">
        <f>'3 priedo 2 lentele'!I306</f>
        <v>0</v>
      </c>
      <c r="Q306" s="435"/>
      <c r="R306" s="316"/>
      <c r="S306" s="147">
        <f>'3 priedo 2 lentele'!J306</f>
        <v>0</v>
      </c>
      <c r="T306" s="147">
        <f>'3 priedo 2 lentele'!K306</f>
        <v>0</v>
      </c>
      <c r="U306" s="148">
        <f>'3 priedo 2 lentele'!L306</f>
        <v>0</v>
      </c>
      <c r="V306" s="435"/>
      <c r="W306" s="316"/>
      <c r="X306" s="147">
        <f>'3 priedo 2 lentele'!M306</f>
        <v>0</v>
      </c>
      <c r="Y306" s="147">
        <f>'3 priedo 2 lentele'!N306</f>
        <v>0</v>
      </c>
      <c r="Z306" s="148">
        <f>'3 priedo 2 lentele'!O306</f>
        <v>0</v>
      </c>
      <c r="AA306" s="458"/>
      <c r="AB306" s="316"/>
      <c r="AC306" s="147">
        <f>'3 priedo 2 lentele'!P306</f>
        <v>0</v>
      </c>
      <c r="AD306" s="147">
        <f>'3 priedo 2 lentele'!Q306</f>
        <v>0</v>
      </c>
      <c r="AE306" s="148">
        <f>'3 priedo 2 lentele'!R306</f>
        <v>0</v>
      </c>
      <c r="AF306" s="458"/>
      <c r="AG306" s="316"/>
      <c r="AH306" s="147">
        <f>'3 priedo 2 lentele'!S306</f>
        <v>0</v>
      </c>
      <c r="AI306" s="147">
        <f>'3 priedo 2 lentele'!T306</f>
        <v>0</v>
      </c>
      <c r="AJ306" s="148">
        <f>'3 priedo 2 lentele'!U306</f>
        <v>0</v>
      </c>
      <c r="AK306" s="316"/>
      <c r="AL306" s="316"/>
    </row>
    <row r="307" spans="2:38" ht="192" x14ac:dyDescent="0.25">
      <c r="B307" s="183" t="str">
        <f>'3 priedo 1 lentele'!A307</f>
        <v>2.4.2.3.3</v>
      </c>
      <c r="C307" s="272" t="str">
        <f>'3 priedo 1 lentele'!B307</f>
        <v>R026615-470000-0003</v>
      </c>
      <c r="D307" s="23" t="str">
        <f>'3 priedo 1 lentele'!C307</f>
        <v>Paslaugų prieinamumo gerinimas tuberkulioze sergantiems asmenims Raseinių rajone</v>
      </c>
      <c r="E307" s="11">
        <f>'3 priedo 1 lentele'!I307</f>
        <v>0</v>
      </c>
      <c r="F307" s="11">
        <f>'3 priedo 1 lentele'!J307</f>
        <v>0</v>
      </c>
      <c r="G307" s="11">
        <f>'3 priedo 1 lentele'!K307</f>
        <v>0</v>
      </c>
      <c r="H307" s="316"/>
      <c r="I307" s="147" t="str">
        <f>'3 priedo 2 lentele'!D307</f>
        <v>P.N.604</v>
      </c>
      <c r="J307" s="147" t="str">
        <f>'3 priedo 2 lentele'!E307</f>
        <v>Tuberkulioze sergantys pacientai, kuriems buvo suteiktos socialinės paramos priemonės (maisto talonų dalijimas ir kelionės išlaidų kompensavimas) tuberkuliozės ambulatorinio gydymo metu</v>
      </c>
      <c r="K307" s="148">
        <f>'3 priedo 2 lentele'!F307</f>
        <v>44</v>
      </c>
      <c r="L307" s="433">
        <v>44</v>
      </c>
      <c r="M307" s="316"/>
      <c r="N307" s="147">
        <f>'3 priedo 2 lentele'!G307</f>
        <v>0</v>
      </c>
      <c r="O307" s="147">
        <f>'3 priedo 2 lentele'!H307</f>
        <v>0</v>
      </c>
      <c r="P307" s="148">
        <f>'3 priedo 2 lentele'!I307</f>
        <v>0</v>
      </c>
      <c r="Q307" s="435"/>
      <c r="R307" s="316"/>
      <c r="S307" s="147">
        <f>'3 priedo 2 lentele'!J307</f>
        <v>0</v>
      </c>
      <c r="T307" s="147">
        <f>'3 priedo 2 lentele'!K307</f>
        <v>0</v>
      </c>
      <c r="U307" s="148">
        <f>'3 priedo 2 lentele'!L307</f>
        <v>0</v>
      </c>
      <c r="V307" s="435"/>
      <c r="W307" s="316"/>
      <c r="X307" s="147">
        <f>'3 priedo 2 lentele'!M307</f>
        <v>0</v>
      </c>
      <c r="Y307" s="147">
        <f>'3 priedo 2 lentele'!N307</f>
        <v>0</v>
      </c>
      <c r="Z307" s="148">
        <f>'3 priedo 2 lentele'!O307</f>
        <v>0</v>
      </c>
      <c r="AA307" s="458"/>
      <c r="AB307" s="316"/>
      <c r="AC307" s="147">
        <f>'3 priedo 2 lentele'!P307</f>
        <v>0</v>
      </c>
      <c r="AD307" s="147">
        <f>'3 priedo 2 lentele'!Q307</f>
        <v>0</v>
      </c>
      <c r="AE307" s="148">
        <f>'3 priedo 2 lentele'!R307</f>
        <v>0</v>
      </c>
      <c r="AF307" s="458"/>
      <c r="AG307" s="316"/>
      <c r="AH307" s="147">
        <f>'3 priedo 2 lentele'!S307</f>
        <v>0</v>
      </c>
      <c r="AI307" s="147">
        <f>'3 priedo 2 lentele'!T307</f>
        <v>0</v>
      </c>
      <c r="AJ307" s="148">
        <f>'3 priedo 2 lentele'!U307</f>
        <v>0</v>
      </c>
      <c r="AK307" s="316"/>
      <c r="AL307" s="316"/>
    </row>
    <row r="308" spans="2:38" ht="192" x14ac:dyDescent="0.25">
      <c r="B308" s="183" t="str">
        <f>'3 priedo 1 lentele'!A308</f>
        <v>2.4.2.3.4</v>
      </c>
      <c r="C308" s="272" t="str">
        <f>'3 priedo 1 lentele'!B308</f>
        <v>R026615-470000-0004</v>
      </c>
      <c r="D308" s="23" t="str">
        <f>'3 priedo 1 lentele'!C308</f>
        <v>Ambulatorinių sveikatos priežiūros paslaugų prieinamumo gerinimas Jonavos rajone tuberkulioze sergantiems asmenims</v>
      </c>
      <c r="E308" s="11">
        <f>'3 priedo 1 lentele'!I308</f>
        <v>0</v>
      </c>
      <c r="F308" s="11">
        <f>'3 priedo 1 lentele'!J308</f>
        <v>0</v>
      </c>
      <c r="G308" s="11">
        <f>'3 priedo 1 lentele'!K308</f>
        <v>0</v>
      </c>
      <c r="H308" s="316"/>
      <c r="I308" s="147" t="str">
        <f>'3 priedo 2 lentele'!D308</f>
        <v>P.N.604</v>
      </c>
      <c r="J308" s="147" t="str">
        <f>'3 priedo 2 lentele'!E308</f>
        <v>Tuberkulioze sergantys pacientai, kuriems buvo suteiktos socialinės paramos priemonės (maisto talonų dalijimas ir kelionės išlaidų kompensavimas) tuberkuliozės ambulatorinio gydymo metu</v>
      </c>
      <c r="K308" s="148">
        <f>'3 priedo 2 lentele'!F308</f>
        <v>61</v>
      </c>
      <c r="L308" s="433">
        <v>61</v>
      </c>
      <c r="M308" s="316"/>
      <c r="N308" s="147">
        <f>'3 priedo 2 lentele'!G308</f>
        <v>0</v>
      </c>
      <c r="O308" s="147">
        <f>'3 priedo 2 lentele'!H308</f>
        <v>0</v>
      </c>
      <c r="P308" s="148">
        <f>'3 priedo 2 lentele'!I308</f>
        <v>0</v>
      </c>
      <c r="Q308" s="435"/>
      <c r="R308" s="316"/>
      <c r="S308" s="147">
        <f>'3 priedo 2 lentele'!J308</f>
        <v>0</v>
      </c>
      <c r="T308" s="147">
        <f>'3 priedo 2 lentele'!K308</f>
        <v>0</v>
      </c>
      <c r="U308" s="148">
        <f>'3 priedo 2 lentele'!L308</f>
        <v>0</v>
      </c>
      <c r="V308" s="435"/>
      <c r="W308" s="316"/>
      <c r="X308" s="147">
        <f>'3 priedo 2 lentele'!M308</f>
        <v>0</v>
      </c>
      <c r="Y308" s="147">
        <f>'3 priedo 2 lentele'!N308</f>
        <v>0</v>
      </c>
      <c r="Z308" s="148">
        <f>'3 priedo 2 lentele'!O308</f>
        <v>0</v>
      </c>
      <c r="AA308" s="458"/>
      <c r="AB308" s="316"/>
      <c r="AC308" s="147">
        <f>'3 priedo 2 lentele'!P308</f>
        <v>0</v>
      </c>
      <c r="AD308" s="147">
        <f>'3 priedo 2 lentele'!Q308</f>
        <v>0</v>
      </c>
      <c r="AE308" s="148">
        <f>'3 priedo 2 lentele'!R308</f>
        <v>0</v>
      </c>
      <c r="AF308" s="458"/>
      <c r="AG308" s="316"/>
      <c r="AH308" s="147">
        <f>'3 priedo 2 lentele'!S308</f>
        <v>0</v>
      </c>
      <c r="AI308" s="147">
        <f>'3 priedo 2 lentele'!T308</f>
        <v>0</v>
      </c>
      <c r="AJ308" s="148">
        <f>'3 priedo 2 lentele'!U308</f>
        <v>0</v>
      </c>
      <c r="AK308" s="316"/>
      <c r="AL308" s="316"/>
    </row>
    <row r="309" spans="2:38" ht="192" x14ac:dyDescent="0.25">
      <c r="B309" s="183" t="str">
        <f>'3 priedo 1 lentele'!A309</f>
        <v>2.4.2.3.5</v>
      </c>
      <c r="C309" s="272" t="str">
        <f>'3 priedo 1 lentele'!B309</f>
        <v>R026615-470000-0005</v>
      </c>
      <c r="D309" s="23" t="str">
        <f>'3 priedo 1 lentele'!C309</f>
        <v>Priemonių, gerinančių ambulatorinių sveikatos priežiūros paslaugų prieinamumą tuberkulioze sergantiems asmenims, įgyvendinimas Kauno mieste</v>
      </c>
      <c r="E309" s="11">
        <f>'3 priedo 1 lentele'!I309</f>
        <v>0</v>
      </c>
      <c r="F309" s="11">
        <f>'3 priedo 1 lentele'!J309</f>
        <v>0</v>
      </c>
      <c r="G309" s="11">
        <f>'3 priedo 1 lentele'!K309</f>
        <v>0</v>
      </c>
      <c r="H309" s="316"/>
      <c r="I309" s="147" t="str">
        <f>'3 priedo 2 lentele'!D309</f>
        <v>P.N.604</v>
      </c>
      <c r="J309" s="147" t="str">
        <f>'3 priedo 2 lentele'!E309</f>
        <v>Tuberkulioze sergantys pacientai, kuriems buvo suteiktos socialinės paramos priemonės (maisto talonų dalijimas ir kelionės išlaidų kompensavimas) tuberkuliozės ambulatorinio gydymo metu</v>
      </c>
      <c r="K309" s="148">
        <f>'3 priedo 2 lentele'!F309</f>
        <v>177</v>
      </c>
      <c r="L309" s="433">
        <v>177</v>
      </c>
      <c r="M309" s="316"/>
      <c r="N309" s="147">
        <f>'3 priedo 2 lentele'!G309</f>
        <v>0</v>
      </c>
      <c r="O309" s="147">
        <f>'3 priedo 2 lentele'!H309</f>
        <v>0</v>
      </c>
      <c r="P309" s="148">
        <f>'3 priedo 2 lentele'!I309</f>
        <v>0</v>
      </c>
      <c r="Q309" s="435"/>
      <c r="R309" s="316"/>
      <c r="S309" s="147">
        <f>'3 priedo 2 lentele'!J309</f>
        <v>0</v>
      </c>
      <c r="T309" s="147">
        <f>'3 priedo 2 lentele'!K309</f>
        <v>0</v>
      </c>
      <c r="U309" s="148">
        <f>'3 priedo 2 lentele'!L309</f>
        <v>0</v>
      </c>
      <c r="V309" s="435"/>
      <c r="W309" s="316"/>
      <c r="X309" s="147">
        <f>'3 priedo 2 lentele'!M309</f>
        <v>0</v>
      </c>
      <c r="Y309" s="147">
        <f>'3 priedo 2 lentele'!N309</f>
        <v>0</v>
      </c>
      <c r="Z309" s="148">
        <f>'3 priedo 2 lentele'!O309</f>
        <v>0</v>
      </c>
      <c r="AA309" s="458"/>
      <c r="AB309" s="316"/>
      <c r="AC309" s="147">
        <f>'3 priedo 2 lentele'!P309</f>
        <v>0</v>
      </c>
      <c r="AD309" s="147">
        <f>'3 priedo 2 lentele'!Q309</f>
        <v>0</v>
      </c>
      <c r="AE309" s="148">
        <f>'3 priedo 2 lentele'!R309</f>
        <v>0</v>
      </c>
      <c r="AF309" s="458"/>
      <c r="AG309" s="316"/>
      <c r="AH309" s="147">
        <f>'3 priedo 2 lentele'!S309</f>
        <v>0</v>
      </c>
      <c r="AI309" s="147">
        <f>'3 priedo 2 lentele'!T309</f>
        <v>0</v>
      </c>
      <c r="AJ309" s="148">
        <f>'3 priedo 2 lentele'!U309</f>
        <v>0</v>
      </c>
      <c r="AK309" s="316"/>
      <c r="AL309" s="316"/>
    </row>
    <row r="310" spans="2:38" ht="192" x14ac:dyDescent="0.25">
      <c r="B310" s="183" t="str">
        <f>'3 priedo 1 lentele'!A310</f>
        <v>2.4.2.3.6</v>
      </c>
      <c r="C310" s="272" t="str">
        <f>'3 priedo 1 lentele'!B310</f>
        <v>R026615-470000-0006</v>
      </c>
      <c r="D310" s="23" t="str">
        <f>'3 priedo 1 lentele'!C310</f>
        <v>Tiesiogiai stebimo gydymo kurso tuberkulioze sergančių Kauno rajono gyventojų tęstinio gydymo užtikrinimas</v>
      </c>
      <c r="E310" s="11">
        <f>'3 priedo 1 lentele'!I310</f>
        <v>0</v>
      </c>
      <c r="F310" s="11">
        <f>'3 priedo 1 lentele'!J310</f>
        <v>0</v>
      </c>
      <c r="G310" s="11">
        <f>'3 priedo 1 lentele'!K310</f>
        <v>0</v>
      </c>
      <c r="H310" s="316"/>
      <c r="I310" s="147" t="str">
        <f>'3 priedo 2 lentele'!D310</f>
        <v>P.N.604</v>
      </c>
      <c r="J310" s="147" t="str">
        <f>'3 priedo 2 lentele'!E310</f>
        <v>Tuberkulioze sergantys pacientai, kuriems buvo suteiktos socialinės paramos priemonės (maisto talonų dalijimas ir kelionės išlaidų kompensavimas) tuberkuliozės ambulatorinio gydymo metu</v>
      </c>
      <c r="K310" s="148">
        <f>'3 priedo 2 lentele'!F310</f>
        <v>66</v>
      </c>
      <c r="L310" s="433">
        <v>66</v>
      </c>
      <c r="M310" s="316"/>
      <c r="N310" s="147">
        <f>'3 priedo 2 lentele'!G310</f>
        <v>0</v>
      </c>
      <c r="O310" s="147">
        <f>'3 priedo 2 lentele'!H310</f>
        <v>0</v>
      </c>
      <c r="P310" s="148">
        <f>'3 priedo 2 lentele'!I310</f>
        <v>0</v>
      </c>
      <c r="Q310" s="435"/>
      <c r="R310" s="316"/>
      <c r="S310" s="147">
        <f>'3 priedo 2 lentele'!J310</f>
        <v>0</v>
      </c>
      <c r="T310" s="147">
        <f>'3 priedo 2 lentele'!K310</f>
        <v>0</v>
      </c>
      <c r="U310" s="148">
        <f>'3 priedo 2 lentele'!L310</f>
        <v>0</v>
      </c>
      <c r="V310" s="435"/>
      <c r="W310" s="316"/>
      <c r="X310" s="147">
        <f>'3 priedo 2 lentele'!M310</f>
        <v>0</v>
      </c>
      <c r="Y310" s="147">
        <f>'3 priedo 2 lentele'!N310</f>
        <v>0</v>
      </c>
      <c r="Z310" s="148">
        <f>'3 priedo 2 lentele'!O310</f>
        <v>0</v>
      </c>
      <c r="AA310" s="458"/>
      <c r="AB310" s="316"/>
      <c r="AC310" s="147">
        <f>'3 priedo 2 lentele'!P310</f>
        <v>0</v>
      </c>
      <c r="AD310" s="147">
        <f>'3 priedo 2 lentele'!Q310</f>
        <v>0</v>
      </c>
      <c r="AE310" s="148">
        <f>'3 priedo 2 lentele'!R310</f>
        <v>0</v>
      </c>
      <c r="AF310" s="458"/>
      <c r="AG310" s="316"/>
      <c r="AH310" s="147">
        <f>'3 priedo 2 lentele'!S310</f>
        <v>0</v>
      </c>
      <c r="AI310" s="147">
        <f>'3 priedo 2 lentele'!T310</f>
        <v>0</v>
      </c>
      <c r="AJ310" s="148">
        <f>'3 priedo 2 lentele'!U310</f>
        <v>0</v>
      </c>
      <c r="AK310" s="316"/>
      <c r="AL310" s="316"/>
    </row>
    <row r="311" spans="2:38" ht="192" x14ac:dyDescent="0.25">
      <c r="B311" s="183" t="str">
        <f>'3 priedo 1 lentele'!A311</f>
        <v>2.4.2.3.7</v>
      </c>
      <c r="C311" s="272" t="str">
        <f>'3 priedo 1 lentele'!B311</f>
        <v>R026615-470000-0007</v>
      </c>
      <c r="D311" s="23" t="str">
        <f>'3 priedo 1 lentele'!C311</f>
        <v>Priemonių, gerinančių ambulatorinių sveikatos priežiūros paslaugų prieinamumą tuberkulioze sergantiems asmenims, įgyvendinimas Kėdainių r.</v>
      </c>
      <c r="E311" s="11">
        <f>'3 priedo 1 lentele'!I311</f>
        <v>0</v>
      </c>
      <c r="F311" s="11">
        <f>'3 priedo 1 lentele'!J311</f>
        <v>0</v>
      </c>
      <c r="G311" s="11">
        <f>'3 priedo 1 lentele'!K311</f>
        <v>0</v>
      </c>
      <c r="H311" s="316"/>
      <c r="I311" s="147" t="str">
        <f>'3 priedo 2 lentele'!D311</f>
        <v>P.N.604</v>
      </c>
      <c r="J311" s="147" t="str">
        <f>'3 priedo 2 lentele'!E311</f>
        <v>Tuberkulioze sergantys pacientai, kuriems buvo suteiktos socialinės paramos priemonės (maisto talonų dalijimas ir kelionės išlaidų kompensavimas) tuberkuliozės ambulatorinio gydymo metu</v>
      </c>
      <c r="K311" s="148">
        <f>'3 priedo 2 lentele'!F311</f>
        <v>54</v>
      </c>
      <c r="L311" s="433">
        <v>54</v>
      </c>
      <c r="M311" s="316"/>
      <c r="N311" s="147">
        <f>'3 priedo 2 lentele'!G311</f>
        <v>0</v>
      </c>
      <c r="O311" s="147">
        <f>'3 priedo 2 lentele'!H311</f>
        <v>0</v>
      </c>
      <c r="P311" s="148">
        <f>'3 priedo 2 lentele'!I311</f>
        <v>0</v>
      </c>
      <c r="Q311" s="435"/>
      <c r="R311" s="316"/>
      <c r="S311" s="147">
        <f>'3 priedo 2 lentele'!J311</f>
        <v>0</v>
      </c>
      <c r="T311" s="147">
        <f>'3 priedo 2 lentele'!K311</f>
        <v>0</v>
      </c>
      <c r="U311" s="148">
        <f>'3 priedo 2 lentele'!L311</f>
        <v>0</v>
      </c>
      <c r="V311" s="435"/>
      <c r="W311" s="316"/>
      <c r="X311" s="147">
        <f>'3 priedo 2 lentele'!M311</f>
        <v>0</v>
      </c>
      <c r="Y311" s="147">
        <f>'3 priedo 2 lentele'!N311</f>
        <v>0</v>
      </c>
      <c r="Z311" s="148">
        <f>'3 priedo 2 lentele'!O311</f>
        <v>0</v>
      </c>
      <c r="AA311" s="458"/>
      <c r="AB311" s="316"/>
      <c r="AC311" s="147">
        <f>'3 priedo 2 lentele'!P311</f>
        <v>0</v>
      </c>
      <c r="AD311" s="147">
        <f>'3 priedo 2 lentele'!Q311</f>
        <v>0</v>
      </c>
      <c r="AE311" s="148">
        <f>'3 priedo 2 lentele'!R311</f>
        <v>0</v>
      </c>
      <c r="AF311" s="458"/>
      <c r="AG311" s="316"/>
      <c r="AH311" s="147">
        <f>'3 priedo 2 lentele'!S311</f>
        <v>0</v>
      </c>
      <c r="AI311" s="147">
        <f>'3 priedo 2 lentele'!T311</f>
        <v>0</v>
      </c>
      <c r="AJ311" s="148">
        <f>'3 priedo 2 lentele'!U311</f>
        <v>0</v>
      </c>
      <c r="AK311" s="316"/>
      <c r="AL311" s="316"/>
    </row>
    <row r="312" spans="2:38" ht="84" x14ac:dyDescent="0.25">
      <c r="B312" s="223" t="str">
        <f>'3 priedo 1 lentele'!A312</f>
        <v>2.5</v>
      </c>
      <c r="C312" s="229">
        <f>'3 priedo 1 lentele'!B312</f>
        <v>0</v>
      </c>
      <c r="D312" s="223" t="str">
        <f>'3 priedo 1 lentele'!C312</f>
        <v>Tikslas: Plėtoti socialinę infrastruktūrą ir bendruomenines iniciatyvas, skirtas gyventojų gyvenimo kokybės ir gyvenamosios aplinkos gerinimui</v>
      </c>
      <c r="E312" s="229">
        <f>'3 priedo 1 lentele'!I312</f>
        <v>0</v>
      </c>
      <c r="F312" s="229">
        <f>'3 priedo 1 lentele'!J312</f>
        <v>0</v>
      </c>
      <c r="G312" s="229">
        <f>'3 priedo 1 lentele'!K312</f>
        <v>0</v>
      </c>
      <c r="H312" s="319"/>
      <c r="I312" s="78">
        <f>'3 priedo 2 lentele'!D312</f>
        <v>0</v>
      </c>
      <c r="J312" s="78">
        <f>'3 priedo 2 lentele'!E312</f>
        <v>0</v>
      </c>
      <c r="K312" s="145">
        <f>'3 priedo 2 lentele'!F312</f>
        <v>0</v>
      </c>
      <c r="L312" s="431"/>
      <c r="M312" s="319"/>
      <c r="N312" s="78">
        <f>'3 priedo 2 lentele'!G312</f>
        <v>0</v>
      </c>
      <c r="O312" s="78">
        <f>'3 priedo 2 lentele'!H312</f>
        <v>0</v>
      </c>
      <c r="P312" s="145">
        <f>'3 priedo 2 lentele'!I312</f>
        <v>0</v>
      </c>
      <c r="Q312" s="449"/>
      <c r="R312" s="319"/>
      <c r="S312" s="78">
        <f>'3 priedo 2 lentele'!J312</f>
        <v>0</v>
      </c>
      <c r="T312" s="78">
        <f>'3 priedo 2 lentele'!K312</f>
        <v>0</v>
      </c>
      <c r="U312" s="145">
        <f>'3 priedo 2 lentele'!L312</f>
        <v>0</v>
      </c>
      <c r="V312" s="449"/>
      <c r="W312" s="319"/>
      <c r="X312" s="78">
        <f>'3 priedo 2 lentele'!M312</f>
        <v>0</v>
      </c>
      <c r="Y312" s="78">
        <f>'3 priedo 2 lentele'!N312</f>
        <v>0</v>
      </c>
      <c r="Z312" s="145">
        <f>'3 priedo 2 lentele'!O312</f>
        <v>0</v>
      </c>
      <c r="AA312" s="474"/>
      <c r="AB312" s="319"/>
      <c r="AC312" s="78">
        <f>'3 priedo 2 lentele'!P312</f>
        <v>0</v>
      </c>
      <c r="AD312" s="78">
        <f>'3 priedo 2 lentele'!Q312</f>
        <v>0</v>
      </c>
      <c r="AE312" s="145">
        <f>'3 priedo 2 lentele'!R312</f>
        <v>0</v>
      </c>
      <c r="AF312" s="474"/>
      <c r="AG312" s="319"/>
      <c r="AH312" s="78">
        <f>'3 priedo 2 lentele'!S312</f>
        <v>0</v>
      </c>
      <c r="AI312" s="78">
        <f>'3 priedo 2 lentele'!T312</f>
        <v>0</v>
      </c>
      <c r="AJ312" s="145">
        <f>'3 priedo 2 lentele'!U312</f>
        <v>0</v>
      </c>
      <c r="AK312" s="319"/>
      <c r="AL312" s="319"/>
    </row>
    <row r="313" spans="2:38" ht="60" x14ac:dyDescent="0.25">
      <c r="B313" s="212" t="str">
        <f>'3 priedo 1 lentele'!A313</f>
        <v>2.5.1</v>
      </c>
      <c r="C313" s="213">
        <f>'3 priedo 1 lentele'!B313</f>
        <v>0</v>
      </c>
      <c r="D313" s="212" t="str">
        <f>'3 priedo 1 lentele'!C313</f>
        <v>Uždavinys: Atnaujinti ir plėtoti gyvenamąją, kultūros ir sporto infrastruktūrą, gerinti paslaugų kokybę</v>
      </c>
      <c r="E313" s="213">
        <f>'3 priedo 1 lentele'!I313</f>
        <v>0</v>
      </c>
      <c r="F313" s="213">
        <f>'3 priedo 1 lentele'!J313</f>
        <v>0</v>
      </c>
      <c r="G313" s="213">
        <f>'3 priedo 1 lentele'!K313</f>
        <v>0</v>
      </c>
      <c r="H313" s="320"/>
      <c r="I313" s="81">
        <f>'3 priedo 2 lentele'!D313</f>
        <v>0</v>
      </c>
      <c r="J313" s="81">
        <f>'3 priedo 2 lentele'!E313</f>
        <v>0</v>
      </c>
      <c r="K313" s="146">
        <f>'3 priedo 2 lentele'!F313</f>
        <v>0</v>
      </c>
      <c r="L313" s="432"/>
      <c r="M313" s="320"/>
      <c r="N313" s="81">
        <f>'3 priedo 2 lentele'!G313</f>
        <v>0</v>
      </c>
      <c r="O313" s="81">
        <f>'3 priedo 2 lentele'!H313</f>
        <v>0</v>
      </c>
      <c r="P313" s="146">
        <f>'3 priedo 2 lentele'!I313</f>
        <v>0</v>
      </c>
      <c r="Q313" s="450"/>
      <c r="R313" s="320"/>
      <c r="S313" s="81">
        <f>'3 priedo 2 lentele'!J313</f>
        <v>0</v>
      </c>
      <c r="T313" s="81">
        <f>'3 priedo 2 lentele'!K313</f>
        <v>0</v>
      </c>
      <c r="U313" s="146">
        <f>'3 priedo 2 lentele'!L313</f>
        <v>0</v>
      </c>
      <c r="V313" s="450"/>
      <c r="W313" s="320"/>
      <c r="X313" s="81">
        <f>'3 priedo 2 lentele'!M313</f>
        <v>0</v>
      </c>
      <c r="Y313" s="81">
        <f>'3 priedo 2 lentele'!N313</f>
        <v>0</v>
      </c>
      <c r="Z313" s="146">
        <f>'3 priedo 2 lentele'!O313</f>
        <v>0</v>
      </c>
      <c r="AA313" s="475"/>
      <c r="AB313" s="320"/>
      <c r="AC313" s="81">
        <f>'3 priedo 2 lentele'!P313</f>
        <v>0</v>
      </c>
      <c r="AD313" s="81">
        <f>'3 priedo 2 lentele'!Q313</f>
        <v>0</v>
      </c>
      <c r="AE313" s="146">
        <f>'3 priedo 2 lentele'!R313</f>
        <v>0</v>
      </c>
      <c r="AF313" s="475"/>
      <c r="AG313" s="320"/>
      <c r="AH313" s="81">
        <f>'3 priedo 2 lentele'!S313</f>
        <v>0</v>
      </c>
      <c r="AI313" s="81">
        <f>'3 priedo 2 lentele'!T313</f>
        <v>0</v>
      </c>
      <c r="AJ313" s="146">
        <f>'3 priedo 2 lentele'!U313</f>
        <v>0</v>
      </c>
      <c r="AK313" s="320"/>
      <c r="AL313" s="320"/>
    </row>
    <row r="314" spans="2:38" ht="36" x14ac:dyDescent="0.25">
      <c r="B314" s="244" t="str">
        <f>'3 priedo 1 lentele'!A314</f>
        <v>2.5.1.1.</v>
      </c>
      <c r="C314" s="252">
        <f>'3 priedo 1 lentele'!B314</f>
        <v>0</v>
      </c>
      <c r="D314" s="244" t="str">
        <f>'3 priedo 1 lentele'!C314</f>
        <v>Priemonė: Viešosios kultūros infrastruktūros modernizavimas ir plėtra</v>
      </c>
      <c r="E314" s="252">
        <f>'3 priedo 1 lentele'!I314</f>
        <v>0</v>
      </c>
      <c r="F314" s="252">
        <f>'3 priedo 1 lentele'!J314</f>
        <v>0</v>
      </c>
      <c r="G314" s="252">
        <f>'3 priedo 1 lentele'!K314</f>
        <v>0</v>
      </c>
      <c r="H314" s="321"/>
      <c r="I314" s="267">
        <f>'3 priedo 2 lentele'!D314</f>
        <v>0</v>
      </c>
      <c r="J314" s="267">
        <f>'3 priedo 2 lentele'!E314</f>
        <v>0</v>
      </c>
      <c r="K314" s="268">
        <f>'3 priedo 2 lentele'!F314</f>
        <v>0</v>
      </c>
      <c r="L314" s="430"/>
      <c r="M314" s="321"/>
      <c r="N314" s="267">
        <f>'3 priedo 2 lentele'!G314</f>
        <v>0</v>
      </c>
      <c r="O314" s="267">
        <f>'3 priedo 2 lentele'!H314</f>
        <v>0</v>
      </c>
      <c r="P314" s="268">
        <f>'3 priedo 2 lentele'!I314</f>
        <v>0</v>
      </c>
      <c r="Q314" s="448"/>
      <c r="R314" s="321"/>
      <c r="S314" s="267">
        <f>'3 priedo 2 lentele'!J314</f>
        <v>0</v>
      </c>
      <c r="T314" s="267">
        <f>'3 priedo 2 lentele'!K314</f>
        <v>0</v>
      </c>
      <c r="U314" s="268">
        <f>'3 priedo 2 lentele'!L314</f>
        <v>0</v>
      </c>
      <c r="V314" s="448"/>
      <c r="W314" s="321"/>
      <c r="X314" s="267">
        <f>'3 priedo 2 lentele'!M314</f>
        <v>0</v>
      </c>
      <c r="Y314" s="267">
        <f>'3 priedo 2 lentele'!N314</f>
        <v>0</v>
      </c>
      <c r="Z314" s="268">
        <f>'3 priedo 2 lentele'!O314</f>
        <v>0</v>
      </c>
      <c r="AA314" s="473"/>
      <c r="AB314" s="321"/>
      <c r="AC314" s="267">
        <f>'3 priedo 2 lentele'!P314</f>
        <v>0</v>
      </c>
      <c r="AD314" s="267">
        <f>'3 priedo 2 lentele'!Q314</f>
        <v>0</v>
      </c>
      <c r="AE314" s="268">
        <f>'3 priedo 2 lentele'!R314</f>
        <v>0</v>
      </c>
      <c r="AF314" s="473"/>
      <c r="AG314" s="321"/>
      <c r="AH314" s="267">
        <f>'3 priedo 2 lentele'!S314</f>
        <v>0</v>
      </c>
      <c r="AI314" s="267">
        <f>'3 priedo 2 lentele'!T314</f>
        <v>0</v>
      </c>
      <c r="AJ314" s="268">
        <f>'3 priedo 2 lentele'!U314</f>
        <v>0</v>
      </c>
      <c r="AK314" s="321"/>
      <c r="AL314" s="321"/>
    </row>
    <row r="315" spans="2:38" ht="60" x14ac:dyDescent="0.25">
      <c r="B315" s="28" t="str">
        <f>'3 priedo 1 lentele'!A315</f>
        <v>2.5.1.1.1</v>
      </c>
      <c r="C315" s="160" t="str">
        <f>'3 priedo 1 lentele'!B315</f>
        <v>R023000-023300-0002</v>
      </c>
      <c r="D315" s="28" t="str">
        <f>'3 priedo 1 lentele'!C315</f>
        <v>Pastato, esančio Bažnyčios g. 3, Domeikavoje, Kauno r.,  rekonstravimas,  pritaikant jį Domeikavos kultūros centro veiklai</v>
      </c>
      <c r="E315" s="39">
        <f>'3 priedo 1 lentele'!I315</f>
        <v>0</v>
      </c>
      <c r="F315" s="39">
        <f>'3 priedo 1 lentele'!J315</f>
        <v>0</v>
      </c>
      <c r="G315" s="39">
        <f>'3 priedo 1 lentele'!K315</f>
        <v>0</v>
      </c>
      <c r="H315" s="339"/>
      <c r="I315" s="147" t="str">
        <f>'3 priedo 2 lentele'!D315</f>
        <v>P.N.304</v>
      </c>
      <c r="J315" s="147" t="str">
        <f>'3 priedo 2 lentele'!E315</f>
        <v>Modernizuoti kultūros infrastruktūros objektai (vnt.)</v>
      </c>
      <c r="K315" s="48">
        <f>'3 priedo 2 lentele'!F315</f>
        <v>1</v>
      </c>
      <c r="L315" s="434">
        <v>1</v>
      </c>
      <c r="M315" s="339"/>
      <c r="N315" s="147">
        <f>'3 priedo 2 lentele'!G315</f>
        <v>0</v>
      </c>
      <c r="O315" s="147">
        <f>'3 priedo 2 lentele'!H315</f>
        <v>0</v>
      </c>
      <c r="P315" s="48">
        <f>'3 priedo 2 lentele'!I315</f>
        <v>0</v>
      </c>
      <c r="Q315" s="435"/>
      <c r="R315" s="339"/>
      <c r="S315" s="147">
        <f>'3 priedo 2 lentele'!J315</f>
        <v>0</v>
      </c>
      <c r="T315" s="147">
        <f>'3 priedo 2 lentele'!K315</f>
        <v>0</v>
      </c>
      <c r="U315" s="48">
        <f>'3 priedo 2 lentele'!L315</f>
        <v>0</v>
      </c>
      <c r="V315" s="435"/>
      <c r="W315" s="339"/>
      <c r="X315" s="147">
        <f>'3 priedo 2 lentele'!M315</f>
        <v>0</v>
      </c>
      <c r="Y315" s="147">
        <f>'3 priedo 2 lentele'!N315</f>
        <v>0</v>
      </c>
      <c r="Z315" s="48">
        <f>'3 priedo 2 lentele'!O315</f>
        <v>0</v>
      </c>
      <c r="AA315" s="458"/>
      <c r="AB315" s="339"/>
      <c r="AC315" s="147">
        <f>'3 priedo 2 lentele'!P315</f>
        <v>0</v>
      </c>
      <c r="AD315" s="147">
        <f>'3 priedo 2 lentele'!Q315</f>
        <v>0</v>
      </c>
      <c r="AE315" s="48">
        <f>'3 priedo 2 lentele'!R315</f>
        <v>0</v>
      </c>
      <c r="AF315" s="458"/>
      <c r="AG315" s="339"/>
      <c r="AH315" s="147">
        <f>'3 priedo 2 lentele'!S315</f>
        <v>0</v>
      </c>
      <c r="AI315" s="147">
        <f>'3 priedo 2 lentele'!T315</f>
        <v>0</v>
      </c>
      <c r="AJ315" s="48">
        <f>'3 priedo 2 lentele'!U315</f>
        <v>0</v>
      </c>
      <c r="AK315" s="339"/>
      <c r="AL315" s="339"/>
    </row>
    <row r="316" spans="2:38" ht="48" x14ac:dyDescent="0.25">
      <c r="B316" s="28" t="str">
        <f>'3 priedo 1 lentele'!A316</f>
        <v>2.5.1.1.2</v>
      </c>
      <c r="C316" s="160" t="str">
        <f>'3 priedo 1 lentele'!B316</f>
        <v>R023000-020000-0001</v>
      </c>
      <c r="D316" s="19" t="str">
        <f>'3 priedo 1 lentele'!C316</f>
        <v xml:space="preserve">Raseinių rajono kultūros centro Raseiniuose, Vytauto Didžiojo g. 10, rekonstravimas </v>
      </c>
      <c r="E316" s="12">
        <f>'3 priedo 1 lentele'!I316</f>
        <v>0</v>
      </c>
      <c r="F316" s="12">
        <f>'3 priedo 1 lentele'!J316</f>
        <v>0</v>
      </c>
      <c r="G316" s="12">
        <f>'3 priedo 1 lentele'!K316</f>
        <v>0</v>
      </c>
      <c r="H316" s="391"/>
      <c r="I316" s="23" t="str">
        <f>'3 priedo 2 lentele'!D316</f>
        <v>P.N.304</v>
      </c>
      <c r="J316" s="23" t="str">
        <f>'3 priedo 2 lentele'!E316</f>
        <v>Modernizuoti kultūros infrastruktūros objektai (vnt.)</v>
      </c>
      <c r="K316" s="148">
        <f>'3 priedo 2 lentele'!F316</f>
        <v>1</v>
      </c>
      <c r="L316" s="433">
        <v>1</v>
      </c>
      <c r="M316" s="391"/>
      <c r="N316" s="23">
        <f>'3 priedo 2 lentele'!G316</f>
        <v>0</v>
      </c>
      <c r="O316" s="23">
        <f>'3 priedo 2 lentele'!H316</f>
        <v>0</v>
      </c>
      <c r="P316" s="148">
        <f>'3 priedo 2 lentele'!I316</f>
        <v>0</v>
      </c>
      <c r="Q316" s="435"/>
      <c r="R316" s="391"/>
      <c r="S316" s="23">
        <f>'3 priedo 2 lentele'!J316</f>
        <v>0</v>
      </c>
      <c r="T316" s="23">
        <f>'3 priedo 2 lentele'!K316</f>
        <v>0</v>
      </c>
      <c r="U316" s="148">
        <f>'3 priedo 2 lentele'!L316</f>
        <v>0</v>
      </c>
      <c r="V316" s="435"/>
      <c r="W316" s="391"/>
      <c r="X316" s="23">
        <f>'3 priedo 2 lentele'!M316</f>
        <v>0</v>
      </c>
      <c r="Y316" s="23">
        <f>'3 priedo 2 lentele'!N316</f>
        <v>0</v>
      </c>
      <c r="Z316" s="148">
        <f>'3 priedo 2 lentele'!O316</f>
        <v>0</v>
      </c>
      <c r="AA316" s="458"/>
      <c r="AB316" s="391"/>
      <c r="AC316" s="23">
        <f>'3 priedo 2 lentele'!P316</f>
        <v>0</v>
      </c>
      <c r="AD316" s="23">
        <f>'3 priedo 2 lentele'!Q316</f>
        <v>0</v>
      </c>
      <c r="AE316" s="148">
        <f>'3 priedo 2 lentele'!R316</f>
        <v>0</v>
      </c>
      <c r="AF316" s="458"/>
      <c r="AG316" s="391"/>
      <c r="AH316" s="23">
        <f>'3 priedo 2 lentele'!S316</f>
        <v>0</v>
      </c>
      <c r="AI316" s="23">
        <f>'3 priedo 2 lentele'!T316</f>
        <v>0</v>
      </c>
      <c r="AJ316" s="148">
        <f>'3 priedo 2 lentele'!U316</f>
        <v>0</v>
      </c>
      <c r="AK316" s="391"/>
      <c r="AL316" s="391"/>
    </row>
    <row r="317" spans="2:38" ht="48" x14ac:dyDescent="0.25">
      <c r="B317" s="28" t="str">
        <f>'3 priedo 1 lentele'!A317</f>
        <v>2.5.1.1.3</v>
      </c>
      <c r="C317" s="160" t="str">
        <f>'3 priedo 1 lentele'!B317</f>
        <v>R023304-330000-0001</v>
      </c>
      <c r="D317" s="28" t="str">
        <f>'3 priedo 1 lentele'!C317</f>
        <v xml:space="preserve">Nacionalinio M. K. Čiurlionio dailės muziejaus padalinio M. Žilinsko dailės galerijos modernizavimas </v>
      </c>
      <c r="E317" s="11" t="str">
        <f>'3 priedo 1 lentele'!I317</f>
        <v>ITI</v>
      </c>
      <c r="F317" s="11">
        <f>'3 priedo 1 lentele'!J317</f>
        <v>0</v>
      </c>
      <c r="G317" s="11">
        <f>'3 priedo 1 lentele'!K317</f>
        <v>0</v>
      </c>
      <c r="H317" s="316"/>
      <c r="I317" s="25" t="str">
        <f>'3 priedo 2 lentele'!D317</f>
        <v>P.N.304</v>
      </c>
      <c r="J317" s="23" t="str">
        <f>'3 priedo 2 lentele'!E317</f>
        <v>Modernizuoti kultūros infrastruktūros objektai</v>
      </c>
      <c r="K317" s="148">
        <f>'3 priedo 2 lentele'!F317</f>
        <v>1</v>
      </c>
      <c r="L317" s="433">
        <v>1</v>
      </c>
      <c r="M317" s="316"/>
      <c r="N317" s="25">
        <f>'3 priedo 2 lentele'!G317</f>
        <v>0</v>
      </c>
      <c r="O317" s="23">
        <f>'3 priedo 2 lentele'!H317</f>
        <v>0</v>
      </c>
      <c r="P317" s="148">
        <f>'3 priedo 2 lentele'!I317</f>
        <v>0</v>
      </c>
      <c r="Q317" s="435"/>
      <c r="R317" s="316"/>
      <c r="S317" s="25">
        <f>'3 priedo 2 lentele'!J317</f>
        <v>0</v>
      </c>
      <c r="T317" s="23">
        <f>'3 priedo 2 lentele'!K317</f>
        <v>0</v>
      </c>
      <c r="U317" s="148">
        <f>'3 priedo 2 lentele'!L317</f>
        <v>0</v>
      </c>
      <c r="V317" s="435"/>
      <c r="W317" s="316"/>
      <c r="X317" s="25">
        <f>'3 priedo 2 lentele'!M317</f>
        <v>0</v>
      </c>
      <c r="Y317" s="23">
        <f>'3 priedo 2 lentele'!N317</f>
        <v>0</v>
      </c>
      <c r="Z317" s="148">
        <f>'3 priedo 2 lentele'!O317</f>
        <v>0</v>
      </c>
      <c r="AA317" s="458"/>
      <c r="AB317" s="316"/>
      <c r="AC317" s="25">
        <f>'3 priedo 2 lentele'!P317</f>
        <v>0</v>
      </c>
      <c r="AD317" s="23">
        <f>'3 priedo 2 lentele'!Q317</f>
        <v>0</v>
      </c>
      <c r="AE317" s="148">
        <f>'3 priedo 2 lentele'!R317</f>
        <v>0</v>
      </c>
      <c r="AF317" s="458"/>
      <c r="AG317" s="316"/>
      <c r="AH317" s="25">
        <f>'3 priedo 2 lentele'!S317</f>
        <v>0</v>
      </c>
      <c r="AI317" s="23">
        <f>'3 priedo 2 lentele'!T317</f>
        <v>0</v>
      </c>
      <c r="AJ317" s="148">
        <f>'3 priedo 2 lentele'!U317</f>
        <v>0</v>
      </c>
      <c r="AK317" s="316"/>
      <c r="AL317" s="316"/>
    </row>
    <row r="318" spans="2:38" ht="48" x14ac:dyDescent="0.25">
      <c r="B318" s="28" t="str">
        <f>'3 priedo 1 lentele'!A318</f>
        <v>2.5.1.1.4</v>
      </c>
      <c r="C318" s="160" t="str">
        <f>'3 priedo 1 lentele'!B318</f>
        <v>R023304-330000-0002</v>
      </c>
      <c r="D318" s="28" t="str">
        <f>'3 priedo 1 lentele'!C318</f>
        <v>Kauno apskrities viešosios bibliotekos modernizavimas</v>
      </c>
      <c r="E318" s="11" t="str">
        <f>'3 priedo 1 lentele'!I318</f>
        <v>ITI</v>
      </c>
      <c r="F318" s="11">
        <f>'3 priedo 1 lentele'!J318</f>
        <v>0</v>
      </c>
      <c r="G318" s="11">
        <f>'3 priedo 1 lentele'!K318</f>
        <v>0</v>
      </c>
      <c r="H318" s="316"/>
      <c r="I318" s="25" t="str">
        <f>'3 priedo 2 lentele'!D318</f>
        <v>P.N.304</v>
      </c>
      <c r="J318" s="23" t="str">
        <f>'3 priedo 2 lentele'!E318</f>
        <v>Modernizuoti kultūros infrastruktūros objektai</v>
      </c>
      <c r="K318" s="148">
        <f>'3 priedo 2 lentele'!F318</f>
        <v>1</v>
      </c>
      <c r="L318" s="433">
        <v>1</v>
      </c>
      <c r="M318" s="316"/>
      <c r="N318" s="25">
        <f>'3 priedo 2 lentele'!G318</f>
        <v>0</v>
      </c>
      <c r="O318" s="23">
        <f>'3 priedo 2 lentele'!H318</f>
        <v>0</v>
      </c>
      <c r="P318" s="148">
        <f>'3 priedo 2 lentele'!I318</f>
        <v>0</v>
      </c>
      <c r="Q318" s="435"/>
      <c r="R318" s="316"/>
      <c r="S318" s="25">
        <f>'3 priedo 2 lentele'!J318</f>
        <v>0</v>
      </c>
      <c r="T318" s="23">
        <f>'3 priedo 2 lentele'!K318</f>
        <v>0</v>
      </c>
      <c r="U318" s="148">
        <f>'3 priedo 2 lentele'!L318</f>
        <v>0</v>
      </c>
      <c r="V318" s="435"/>
      <c r="W318" s="316"/>
      <c r="X318" s="25">
        <f>'3 priedo 2 lentele'!M318</f>
        <v>0</v>
      </c>
      <c r="Y318" s="23">
        <f>'3 priedo 2 lentele'!N318</f>
        <v>0</v>
      </c>
      <c r="Z318" s="148">
        <f>'3 priedo 2 lentele'!O318</f>
        <v>0</v>
      </c>
      <c r="AA318" s="458"/>
      <c r="AB318" s="316"/>
      <c r="AC318" s="25">
        <f>'3 priedo 2 lentele'!P318</f>
        <v>0</v>
      </c>
      <c r="AD318" s="23">
        <f>'3 priedo 2 lentele'!Q318</f>
        <v>0</v>
      </c>
      <c r="AE318" s="148">
        <f>'3 priedo 2 lentele'!R318</f>
        <v>0</v>
      </c>
      <c r="AF318" s="458"/>
      <c r="AG318" s="316"/>
      <c r="AH318" s="25">
        <f>'3 priedo 2 lentele'!S318</f>
        <v>0</v>
      </c>
      <c r="AI318" s="23">
        <f>'3 priedo 2 lentele'!T318</f>
        <v>0</v>
      </c>
      <c r="AJ318" s="148">
        <f>'3 priedo 2 lentele'!U318</f>
        <v>0</v>
      </c>
      <c r="AK318" s="316"/>
      <c r="AL318" s="316"/>
    </row>
    <row r="319" spans="2:38" ht="48" x14ac:dyDescent="0.25">
      <c r="B319" s="28" t="str">
        <f>'3 priedo 1 lentele'!A319</f>
        <v>2.5.1.1.5</v>
      </c>
      <c r="C319" s="160" t="str">
        <f>'3 priedo 1 lentele'!B319</f>
        <v>R023304-330000-0003</v>
      </c>
      <c r="D319" s="28" t="str">
        <f>'3 priedo 1 lentele'!C319</f>
        <v>Kauno valstybinio lėlių teatro pastato atnaujinimas</v>
      </c>
      <c r="E319" s="11" t="str">
        <f>'3 priedo 1 lentele'!I319</f>
        <v>ITI</v>
      </c>
      <c r="F319" s="11">
        <f>'3 priedo 1 lentele'!J319</f>
        <v>0</v>
      </c>
      <c r="G319" s="11">
        <f>'3 priedo 1 lentele'!K319</f>
        <v>0</v>
      </c>
      <c r="H319" s="316"/>
      <c r="I319" s="25" t="str">
        <f>'3 priedo 2 lentele'!D319</f>
        <v>P.N.304</v>
      </c>
      <c r="J319" s="23" t="str">
        <f>'3 priedo 2 lentele'!E319</f>
        <v>Modernizuoti kultūros infrastruktūros objektai</v>
      </c>
      <c r="K319" s="148">
        <f>'3 priedo 2 lentele'!F319</f>
        <v>1</v>
      </c>
      <c r="L319" s="433">
        <v>1</v>
      </c>
      <c r="M319" s="316"/>
      <c r="N319" s="25">
        <f>'3 priedo 2 lentele'!G319</f>
        <v>0</v>
      </c>
      <c r="O319" s="23">
        <f>'3 priedo 2 lentele'!H319</f>
        <v>0</v>
      </c>
      <c r="P319" s="148">
        <f>'3 priedo 2 lentele'!I319</f>
        <v>0</v>
      </c>
      <c r="Q319" s="435"/>
      <c r="R319" s="316"/>
      <c r="S319" s="25">
        <f>'3 priedo 2 lentele'!J319</f>
        <v>0</v>
      </c>
      <c r="T319" s="23">
        <f>'3 priedo 2 lentele'!K319</f>
        <v>0</v>
      </c>
      <c r="U319" s="148">
        <f>'3 priedo 2 lentele'!L319</f>
        <v>0</v>
      </c>
      <c r="V319" s="435"/>
      <c r="W319" s="316"/>
      <c r="X319" s="25">
        <f>'3 priedo 2 lentele'!M319</f>
        <v>0</v>
      </c>
      <c r="Y319" s="23">
        <f>'3 priedo 2 lentele'!N319</f>
        <v>0</v>
      </c>
      <c r="Z319" s="148">
        <f>'3 priedo 2 lentele'!O319</f>
        <v>0</v>
      </c>
      <c r="AA319" s="458"/>
      <c r="AB319" s="316"/>
      <c r="AC319" s="25">
        <f>'3 priedo 2 lentele'!P319</f>
        <v>0</v>
      </c>
      <c r="AD319" s="23">
        <f>'3 priedo 2 lentele'!Q319</f>
        <v>0</v>
      </c>
      <c r="AE319" s="148">
        <f>'3 priedo 2 lentele'!R319</f>
        <v>0</v>
      </c>
      <c r="AF319" s="458"/>
      <c r="AG319" s="316"/>
      <c r="AH319" s="25">
        <f>'3 priedo 2 lentele'!S319</f>
        <v>0</v>
      </c>
      <c r="AI319" s="23">
        <f>'3 priedo 2 lentele'!T319</f>
        <v>0</v>
      </c>
      <c r="AJ319" s="148">
        <f>'3 priedo 2 lentele'!U319</f>
        <v>0</v>
      </c>
      <c r="AK319" s="316"/>
      <c r="AL319" s="316"/>
    </row>
    <row r="320" spans="2:38" ht="48" x14ac:dyDescent="0.25">
      <c r="B320" s="28" t="str">
        <f>'3 priedo 1 lentele'!A320</f>
        <v>2.5.1.1.6</v>
      </c>
      <c r="C320" s="160" t="str">
        <f>'3 priedo 1 lentele'!B320</f>
        <v>R023304-330000-0004</v>
      </c>
      <c r="D320" s="28" t="str">
        <f>'3 priedo 1 lentele'!C320</f>
        <v>Kauno valstybinio muzikinio teatro modernizavimas</v>
      </c>
      <c r="E320" s="11" t="str">
        <f>'3 priedo 1 lentele'!I320</f>
        <v>ITI</v>
      </c>
      <c r="F320" s="11">
        <f>'3 priedo 1 lentele'!J320</f>
        <v>0</v>
      </c>
      <c r="G320" s="11">
        <f>'3 priedo 1 lentele'!K320</f>
        <v>0</v>
      </c>
      <c r="H320" s="316"/>
      <c r="I320" s="25" t="str">
        <f>'3 priedo 2 lentele'!D320</f>
        <v>P.N.304</v>
      </c>
      <c r="J320" s="23" t="str">
        <f>'3 priedo 2 lentele'!E320</f>
        <v>Modernizuoti kultūros infrastruktūros objektai</v>
      </c>
      <c r="K320" s="148">
        <f>'3 priedo 2 lentele'!F320</f>
        <v>1</v>
      </c>
      <c r="L320" s="433">
        <v>1</v>
      </c>
      <c r="M320" s="316"/>
      <c r="N320" s="25">
        <f>'3 priedo 2 lentele'!G320</f>
        <v>0</v>
      </c>
      <c r="O320" s="23">
        <f>'3 priedo 2 lentele'!H320</f>
        <v>0</v>
      </c>
      <c r="P320" s="148">
        <f>'3 priedo 2 lentele'!I320</f>
        <v>0</v>
      </c>
      <c r="Q320" s="435"/>
      <c r="R320" s="316"/>
      <c r="S320" s="25">
        <f>'3 priedo 2 lentele'!J320</f>
        <v>0</v>
      </c>
      <c r="T320" s="23">
        <f>'3 priedo 2 lentele'!K320</f>
        <v>0</v>
      </c>
      <c r="U320" s="148">
        <f>'3 priedo 2 lentele'!L320</f>
        <v>0</v>
      </c>
      <c r="V320" s="435"/>
      <c r="W320" s="316"/>
      <c r="X320" s="25">
        <f>'3 priedo 2 lentele'!M320</f>
        <v>0</v>
      </c>
      <c r="Y320" s="23">
        <f>'3 priedo 2 lentele'!N320</f>
        <v>0</v>
      </c>
      <c r="Z320" s="148">
        <f>'3 priedo 2 lentele'!O320</f>
        <v>0</v>
      </c>
      <c r="AA320" s="458"/>
      <c r="AB320" s="316"/>
      <c r="AC320" s="25">
        <f>'3 priedo 2 lentele'!P320</f>
        <v>0</v>
      </c>
      <c r="AD320" s="23">
        <f>'3 priedo 2 lentele'!Q320</f>
        <v>0</v>
      </c>
      <c r="AE320" s="148">
        <f>'3 priedo 2 lentele'!R320</f>
        <v>0</v>
      </c>
      <c r="AF320" s="458"/>
      <c r="AG320" s="316"/>
      <c r="AH320" s="25">
        <f>'3 priedo 2 lentele'!S320</f>
        <v>0</v>
      </c>
      <c r="AI320" s="23">
        <f>'3 priedo 2 lentele'!T320</f>
        <v>0</v>
      </c>
      <c r="AJ320" s="148">
        <f>'3 priedo 2 lentele'!U320</f>
        <v>0</v>
      </c>
      <c r="AK320" s="316"/>
      <c r="AL320" s="316"/>
    </row>
    <row r="321" spans="2:38" ht="48" x14ac:dyDescent="0.25">
      <c r="B321" s="28" t="str">
        <f>'3 priedo 1 lentele'!A321</f>
        <v>2.5.1.1.7</v>
      </c>
      <c r="C321" s="160" t="str">
        <f>'3 priedo 1 lentele'!B321</f>
        <v>R023304-330000-0005</v>
      </c>
      <c r="D321" s="28" t="str">
        <f>'3 priedo 1 lentele'!C321</f>
        <v>Kauno IX forto muziejaus modernizavimas</v>
      </c>
      <c r="E321" s="11" t="str">
        <f>'3 priedo 1 lentele'!I321</f>
        <v>ITI</v>
      </c>
      <c r="F321" s="11">
        <f>'3 priedo 1 lentele'!J321</f>
        <v>0</v>
      </c>
      <c r="G321" s="11">
        <f>'3 priedo 1 lentele'!K321</f>
        <v>0</v>
      </c>
      <c r="H321" s="316"/>
      <c r="I321" s="25" t="str">
        <f>'3 priedo 2 lentele'!D321</f>
        <v>P.N.304</v>
      </c>
      <c r="J321" s="23" t="str">
        <f>'3 priedo 2 lentele'!E321</f>
        <v>Modernizuoti kultūros infrastruktūros objektai</v>
      </c>
      <c r="K321" s="148">
        <f>'3 priedo 2 lentele'!F321</f>
        <v>1</v>
      </c>
      <c r="L321" s="433"/>
      <c r="M321" s="316"/>
      <c r="N321" s="25">
        <f>'3 priedo 2 lentele'!G321</f>
        <v>0</v>
      </c>
      <c r="O321" s="23">
        <f>'3 priedo 2 lentele'!H321</f>
        <v>0</v>
      </c>
      <c r="P321" s="148">
        <f>'3 priedo 2 lentele'!I321</f>
        <v>0</v>
      </c>
      <c r="Q321" s="435"/>
      <c r="R321" s="316"/>
      <c r="S321" s="25">
        <f>'3 priedo 2 lentele'!J321</f>
        <v>0</v>
      </c>
      <c r="T321" s="23">
        <f>'3 priedo 2 lentele'!K321</f>
        <v>0</v>
      </c>
      <c r="U321" s="148">
        <f>'3 priedo 2 lentele'!L321</f>
        <v>0</v>
      </c>
      <c r="V321" s="435"/>
      <c r="W321" s="316"/>
      <c r="X321" s="25">
        <f>'3 priedo 2 lentele'!M321</f>
        <v>0</v>
      </c>
      <c r="Y321" s="23">
        <f>'3 priedo 2 lentele'!N321</f>
        <v>0</v>
      </c>
      <c r="Z321" s="148">
        <f>'3 priedo 2 lentele'!O321</f>
        <v>0</v>
      </c>
      <c r="AA321" s="458"/>
      <c r="AB321" s="316"/>
      <c r="AC321" s="25">
        <f>'3 priedo 2 lentele'!P321</f>
        <v>0</v>
      </c>
      <c r="AD321" s="23">
        <f>'3 priedo 2 lentele'!Q321</f>
        <v>0</v>
      </c>
      <c r="AE321" s="148">
        <f>'3 priedo 2 lentele'!R321</f>
        <v>0</v>
      </c>
      <c r="AF321" s="458"/>
      <c r="AG321" s="316"/>
      <c r="AH321" s="25">
        <f>'3 priedo 2 lentele'!S321</f>
        <v>0</v>
      </c>
      <c r="AI321" s="23">
        <f>'3 priedo 2 lentele'!T321</f>
        <v>0</v>
      </c>
      <c r="AJ321" s="148">
        <f>'3 priedo 2 lentele'!U321</f>
        <v>0</v>
      </c>
      <c r="AK321" s="316"/>
      <c r="AL321" s="316"/>
    </row>
    <row r="322" spans="2:38" ht="48" x14ac:dyDescent="0.25">
      <c r="B322" s="28" t="str">
        <f>'3 priedo 1 lentele'!A322</f>
        <v>2.5.1.1.8</v>
      </c>
      <c r="C322" s="160" t="str">
        <f>'3 priedo 1 lentele'!B322</f>
        <v>R023304-330000-0006</v>
      </c>
      <c r="D322" s="28" t="str">
        <f>'3 priedo 1 lentele'!C322</f>
        <v>Lietuvos aviacijos muziejaus modernizavimas</v>
      </c>
      <c r="E322" s="11" t="str">
        <f>'3 priedo 1 lentele'!I322</f>
        <v>ITI</v>
      </c>
      <c r="F322" s="11">
        <f>'3 priedo 1 lentele'!J322</f>
        <v>0</v>
      </c>
      <c r="G322" s="11">
        <f>'3 priedo 1 lentele'!K322</f>
        <v>0</v>
      </c>
      <c r="H322" s="316"/>
      <c r="I322" s="25" t="str">
        <f>'3 priedo 2 lentele'!D322</f>
        <v>P.N.304</v>
      </c>
      <c r="J322" s="23" t="str">
        <f>'3 priedo 2 lentele'!E322</f>
        <v>Modernizuoti kultūros infrastruktūros objektai</v>
      </c>
      <c r="K322" s="148">
        <f>'3 priedo 2 lentele'!F322</f>
        <v>1</v>
      </c>
      <c r="L322" s="433"/>
      <c r="M322" s="316"/>
      <c r="N322" s="25">
        <f>'3 priedo 2 lentele'!G322</f>
        <v>0</v>
      </c>
      <c r="O322" s="23">
        <f>'3 priedo 2 lentele'!H322</f>
        <v>0</v>
      </c>
      <c r="P322" s="148">
        <f>'3 priedo 2 lentele'!I322</f>
        <v>0</v>
      </c>
      <c r="Q322" s="435"/>
      <c r="R322" s="316"/>
      <c r="S322" s="25">
        <f>'3 priedo 2 lentele'!J322</f>
        <v>0</v>
      </c>
      <c r="T322" s="23">
        <f>'3 priedo 2 lentele'!K322</f>
        <v>0</v>
      </c>
      <c r="U322" s="148">
        <f>'3 priedo 2 lentele'!L322</f>
        <v>0</v>
      </c>
      <c r="V322" s="435"/>
      <c r="W322" s="316"/>
      <c r="X322" s="25">
        <f>'3 priedo 2 lentele'!M322</f>
        <v>0</v>
      </c>
      <c r="Y322" s="23">
        <f>'3 priedo 2 lentele'!N322</f>
        <v>0</v>
      </c>
      <c r="Z322" s="148">
        <f>'3 priedo 2 lentele'!O322</f>
        <v>0</v>
      </c>
      <c r="AA322" s="458"/>
      <c r="AB322" s="316"/>
      <c r="AC322" s="25">
        <f>'3 priedo 2 lentele'!P322</f>
        <v>0</v>
      </c>
      <c r="AD322" s="23">
        <f>'3 priedo 2 lentele'!Q322</f>
        <v>0</v>
      </c>
      <c r="AE322" s="148">
        <f>'3 priedo 2 lentele'!R322</f>
        <v>0</v>
      </c>
      <c r="AF322" s="458"/>
      <c r="AG322" s="316"/>
      <c r="AH322" s="25">
        <f>'3 priedo 2 lentele'!S322</f>
        <v>0</v>
      </c>
      <c r="AI322" s="23">
        <f>'3 priedo 2 lentele'!T322</f>
        <v>0</v>
      </c>
      <c r="AJ322" s="148">
        <f>'3 priedo 2 lentele'!U322</f>
        <v>0</v>
      </c>
      <c r="AK322" s="316"/>
      <c r="AL322" s="316"/>
    </row>
    <row r="323" spans="2:38" ht="72" x14ac:dyDescent="0.25">
      <c r="B323" s="244" t="str">
        <f>'3 priedo 1 lentele'!A323</f>
        <v>2.5.1.2.</v>
      </c>
      <c r="C323" s="252">
        <f>'3 priedo 1 lentele'!B323</f>
        <v>0</v>
      </c>
      <c r="D323" s="244" t="str">
        <f>'3 priedo 1 lentele'!C323</f>
        <v>Priemonė: Renginių, populiarinančių kūno kultūrą, sportą (tame tarpe – ir neįgaliųjų) ir sveiką gyvenseną organizavimas ir skatinimas Kauno regione</v>
      </c>
      <c r="E323" s="252">
        <f>'3 priedo 1 lentele'!I323</f>
        <v>0</v>
      </c>
      <c r="F323" s="252">
        <f>'3 priedo 1 lentele'!J323</f>
        <v>0</v>
      </c>
      <c r="G323" s="252">
        <f>'3 priedo 1 lentele'!K323</f>
        <v>0</v>
      </c>
      <c r="H323" s="321"/>
      <c r="I323" s="267">
        <f>'3 priedo 2 lentele'!D323</f>
        <v>0</v>
      </c>
      <c r="J323" s="267">
        <f>'3 priedo 2 lentele'!E323</f>
        <v>0</v>
      </c>
      <c r="K323" s="268">
        <f>'3 priedo 2 lentele'!F323</f>
        <v>0</v>
      </c>
      <c r="L323" s="430"/>
      <c r="M323" s="321"/>
      <c r="N323" s="267">
        <f>'3 priedo 2 lentele'!G323</f>
        <v>0</v>
      </c>
      <c r="O323" s="267">
        <f>'3 priedo 2 lentele'!H323</f>
        <v>0</v>
      </c>
      <c r="P323" s="268">
        <f>'3 priedo 2 lentele'!I323</f>
        <v>0</v>
      </c>
      <c r="Q323" s="448"/>
      <c r="R323" s="321"/>
      <c r="S323" s="267">
        <f>'3 priedo 2 lentele'!J323</f>
        <v>0</v>
      </c>
      <c r="T323" s="267">
        <f>'3 priedo 2 lentele'!K323</f>
        <v>0</v>
      </c>
      <c r="U323" s="268">
        <f>'3 priedo 2 lentele'!L323</f>
        <v>0</v>
      </c>
      <c r="V323" s="448"/>
      <c r="W323" s="321"/>
      <c r="X323" s="267">
        <f>'3 priedo 2 lentele'!M323</f>
        <v>0</v>
      </c>
      <c r="Y323" s="267">
        <f>'3 priedo 2 lentele'!N323</f>
        <v>0</v>
      </c>
      <c r="Z323" s="268">
        <f>'3 priedo 2 lentele'!O323</f>
        <v>0</v>
      </c>
      <c r="AA323" s="473"/>
      <c r="AB323" s="321"/>
      <c r="AC323" s="267">
        <f>'3 priedo 2 lentele'!P323</f>
        <v>0</v>
      </c>
      <c r="AD323" s="267">
        <f>'3 priedo 2 lentele'!Q323</f>
        <v>0</v>
      </c>
      <c r="AE323" s="268">
        <f>'3 priedo 2 lentele'!R323</f>
        <v>0</v>
      </c>
      <c r="AF323" s="473"/>
      <c r="AG323" s="321"/>
      <c r="AH323" s="267">
        <f>'3 priedo 2 lentele'!S323</f>
        <v>0</v>
      </c>
      <c r="AI323" s="267">
        <f>'3 priedo 2 lentele'!T323</f>
        <v>0</v>
      </c>
      <c r="AJ323" s="268">
        <f>'3 priedo 2 lentele'!U323</f>
        <v>0</v>
      </c>
      <c r="AK323" s="321"/>
      <c r="AL323" s="321"/>
    </row>
    <row r="324" spans="2:38" ht="36" x14ac:dyDescent="0.25">
      <c r="B324" s="244" t="str">
        <f>'3 priedo 1 lentele'!A324</f>
        <v>2.5.1.3.</v>
      </c>
      <c r="C324" s="252">
        <f>'3 priedo 1 lentele'!B324</f>
        <v>0</v>
      </c>
      <c r="D324" s="244" t="str">
        <f>'3 priedo 1 lentele'!C324</f>
        <v>Priemonė: Inžinerinių tinklų įrengimas Kauno regiono savivaldybėse</v>
      </c>
      <c r="E324" s="252">
        <f>'3 priedo 1 lentele'!I324</f>
        <v>0</v>
      </c>
      <c r="F324" s="252">
        <f>'3 priedo 1 lentele'!J324</f>
        <v>0</v>
      </c>
      <c r="G324" s="252">
        <f>'3 priedo 1 lentele'!K324</f>
        <v>0</v>
      </c>
      <c r="H324" s="321"/>
      <c r="I324" s="267">
        <f>'3 priedo 2 lentele'!D324</f>
        <v>0</v>
      </c>
      <c r="J324" s="267">
        <f>'3 priedo 2 lentele'!E324</f>
        <v>0</v>
      </c>
      <c r="K324" s="268">
        <f>'3 priedo 2 lentele'!F324</f>
        <v>0</v>
      </c>
      <c r="L324" s="430"/>
      <c r="M324" s="321"/>
      <c r="N324" s="267">
        <f>'3 priedo 2 lentele'!G324</f>
        <v>0</v>
      </c>
      <c r="O324" s="267">
        <f>'3 priedo 2 lentele'!H324</f>
        <v>0</v>
      </c>
      <c r="P324" s="268">
        <f>'3 priedo 2 lentele'!I324</f>
        <v>0</v>
      </c>
      <c r="Q324" s="448"/>
      <c r="R324" s="321"/>
      <c r="S324" s="267">
        <f>'3 priedo 2 lentele'!J324</f>
        <v>0</v>
      </c>
      <c r="T324" s="267">
        <f>'3 priedo 2 lentele'!K324</f>
        <v>0</v>
      </c>
      <c r="U324" s="268">
        <f>'3 priedo 2 lentele'!L324</f>
        <v>0</v>
      </c>
      <c r="V324" s="448"/>
      <c r="W324" s="321"/>
      <c r="X324" s="267">
        <f>'3 priedo 2 lentele'!M324</f>
        <v>0</v>
      </c>
      <c r="Y324" s="267">
        <f>'3 priedo 2 lentele'!N324</f>
        <v>0</v>
      </c>
      <c r="Z324" s="268">
        <f>'3 priedo 2 lentele'!O324</f>
        <v>0</v>
      </c>
      <c r="AA324" s="473"/>
      <c r="AB324" s="321"/>
      <c r="AC324" s="267">
        <f>'3 priedo 2 lentele'!P324</f>
        <v>0</v>
      </c>
      <c r="AD324" s="267">
        <f>'3 priedo 2 lentele'!Q324</f>
        <v>0</v>
      </c>
      <c r="AE324" s="268">
        <f>'3 priedo 2 lentele'!R324</f>
        <v>0</v>
      </c>
      <c r="AF324" s="473"/>
      <c r="AG324" s="321"/>
      <c r="AH324" s="267">
        <f>'3 priedo 2 lentele'!S324</f>
        <v>0</v>
      </c>
      <c r="AI324" s="267">
        <f>'3 priedo 2 lentele'!T324</f>
        <v>0</v>
      </c>
      <c r="AJ324" s="268">
        <f>'3 priedo 2 lentele'!U324</f>
        <v>0</v>
      </c>
      <c r="AK324" s="321"/>
      <c r="AL324" s="321"/>
    </row>
    <row r="325" spans="2:38" ht="144" x14ac:dyDescent="0.25">
      <c r="B325" s="183" t="str">
        <f>'3 priedo 1 lentele'!A325</f>
        <v>2.5.1.3.1</v>
      </c>
      <c r="C325" s="160" t="str">
        <f>'3 priedo 1 lentele'!B325</f>
        <v>R020007-080000-0001</v>
      </c>
      <c r="D325" s="28" t="str">
        <f>'3 priedo 1 lentele'!C325</f>
        <v>Paviršinių (lietaus) nuotekų infrastruktūros plėtra, rekonstrukcija ir inventorizacija Jonavos mieste</v>
      </c>
      <c r="E325" s="39">
        <f>'3 priedo 1 lentele'!I325</f>
        <v>0</v>
      </c>
      <c r="F325" s="39">
        <f>'3 priedo 1 lentele'!J325</f>
        <v>0</v>
      </c>
      <c r="G325" s="39">
        <f>'3 priedo 1 lentele'!K325</f>
        <v>0</v>
      </c>
      <c r="H325" s="339"/>
      <c r="I325" s="23" t="str">
        <f>'3 priedo 2 lentele'!D325</f>
        <v>P.S.328</v>
      </c>
      <c r="J325" s="23" t="str">
        <f>'3 priedo 2 lentele'!E325</f>
        <v>Lietaus nuotėkio plotas, iš kurio surenkama paviršiniam vandeniui tvarkyti, įrengta ir (ar)rekonstruota infrastruktūras, ha</v>
      </c>
      <c r="K325" s="24">
        <f>'3 priedo 2 lentele'!F325</f>
        <v>276.74</v>
      </c>
      <c r="L325" s="148">
        <v>276.74</v>
      </c>
      <c r="M325" s="339"/>
      <c r="N325" s="23" t="str">
        <f>'3 priedo 2 lentele'!G325</f>
        <v>P.N.028</v>
      </c>
      <c r="O325" s="23" t="str">
        <f>'3 priedo 2 lentele'!H325</f>
        <v>Esamų paviršinių nuotekų tvarkymo sistemų inventorizacija, proc.</v>
      </c>
      <c r="P325" s="24">
        <f>'3 priedo 2 lentele'!I325</f>
        <v>100</v>
      </c>
      <c r="Q325" s="435">
        <v>100</v>
      </c>
      <c r="R325" s="339"/>
      <c r="S325" s="23">
        <f>'3 priedo 2 lentele'!J325</f>
        <v>0</v>
      </c>
      <c r="T325" s="23">
        <f>'3 priedo 2 lentele'!K325</f>
        <v>0</v>
      </c>
      <c r="U325" s="24">
        <f>'3 priedo 2 lentele'!L325</f>
        <v>0</v>
      </c>
      <c r="V325" s="435"/>
      <c r="W325" s="339"/>
      <c r="X325" s="23">
        <f>'3 priedo 2 lentele'!M325</f>
        <v>0</v>
      </c>
      <c r="Y325" s="23">
        <f>'3 priedo 2 lentele'!N325</f>
        <v>0</v>
      </c>
      <c r="Z325" s="24">
        <f>'3 priedo 2 lentele'!O325</f>
        <v>0</v>
      </c>
      <c r="AA325" s="458"/>
      <c r="AB325" s="339"/>
      <c r="AC325" s="23">
        <f>'3 priedo 2 lentele'!P325</f>
        <v>0</v>
      </c>
      <c r="AD325" s="23">
        <f>'3 priedo 2 lentele'!Q325</f>
        <v>0</v>
      </c>
      <c r="AE325" s="24">
        <f>'3 priedo 2 lentele'!R325</f>
        <v>0</v>
      </c>
      <c r="AF325" s="458"/>
      <c r="AG325" s="339"/>
      <c r="AH325" s="23">
        <f>'3 priedo 2 lentele'!S325</f>
        <v>0</v>
      </c>
      <c r="AI325" s="23">
        <f>'3 priedo 2 lentele'!T325</f>
        <v>0</v>
      </c>
      <c r="AJ325" s="24">
        <f>'3 priedo 2 lentele'!U325</f>
        <v>0</v>
      </c>
      <c r="AK325" s="339"/>
      <c r="AL325" s="339"/>
    </row>
    <row r="326" spans="2:38" ht="144" x14ac:dyDescent="0.25">
      <c r="B326" s="183" t="str">
        <f>'3 priedo 1 lentele'!A326</f>
        <v>2.5.1.3.2</v>
      </c>
      <c r="C326" s="160" t="str">
        <f>'3 priedo 1 lentele'!B326</f>
        <v>R020007-080000-0002</v>
      </c>
      <c r="D326" s="23" t="str">
        <f>'3 priedo 1 lentele'!C326</f>
        <v>Kėdainių miesto paviršinių nuotekų tinklų rekonstrukcija ir plėtra</v>
      </c>
      <c r="E326" s="11">
        <f>'3 priedo 1 lentele'!I326</f>
        <v>0</v>
      </c>
      <c r="F326" s="11">
        <f>'3 priedo 1 lentele'!J326</f>
        <v>0</v>
      </c>
      <c r="G326" s="11">
        <f>'3 priedo 1 lentele'!K326</f>
        <v>0</v>
      </c>
      <c r="H326" s="316"/>
      <c r="I326" s="23" t="str">
        <f>'3 priedo 2 lentele'!D326</f>
        <v>P.S.328</v>
      </c>
      <c r="J326" s="23" t="str">
        <f>'3 priedo 2 lentele'!E326</f>
        <v>Lietaus nuotėkio plotas, iš kurio surenkama paviršiniam vandeniui tvarkyti, įrengta ir (ar)rekonstruota infrastruktūras, ha</v>
      </c>
      <c r="K326" s="24">
        <f>'3 priedo 2 lentele'!F326</f>
        <v>220.2</v>
      </c>
      <c r="L326" s="148">
        <v>220.2</v>
      </c>
      <c r="M326" s="316"/>
      <c r="N326" s="23" t="str">
        <f>'3 priedo 2 lentele'!G326</f>
        <v>P.N.028</v>
      </c>
      <c r="O326" s="23" t="str">
        <f>'3 priedo 2 lentele'!H326</f>
        <v>Esamų paviršinių nuotekų tvarkymo sistemų inventorizacija, proc.</v>
      </c>
      <c r="P326" s="24">
        <f>'3 priedo 2 lentele'!I326</f>
        <v>20</v>
      </c>
      <c r="Q326" s="435">
        <v>20</v>
      </c>
      <c r="R326" s="316"/>
      <c r="S326" s="23">
        <f>'3 priedo 2 lentele'!J326</f>
        <v>0</v>
      </c>
      <c r="T326" s="23">
        <f>'3 priedo 2 lentele'!K326</f>
        <v>0</v>
      </c>
      <c r="U326" s="24">
        <f>'3 priedo 2 lentele'!L326</f>
        <v>0</v>
      </c>
      <c r="V326" s="435"/>
      <c r="W326" s="316"/>
      <c r="X326" s="23">
        <f>'3 priedo 2 lentele'!M326</f>
        <v>0</v>
      </c>
      <c r="Y326" s="23">
        <f>'3 priedo 2 lentele'!N326</f>
        <v>0</v>
      </c>
      <c r="Z326" s="24">
        <f>'3 priedo 2 lentele'!O326</f>
        <v>0</v>
      </c>
      <c r="AA326" s="458"/>
      <c r="AB326" s="316"/>
      <c r="AC326" s="23">
        <f>'3 priedo 2 lentele'!P326</f>
        <v>0</v>
      </c>
      <c r="AD326" s="23">
        <f>'3 priedo 2 lentele'!Q326</f>
        <v>0</v>
      </c>
      <c r="AE326" s="24">
        <f>'3 priedo 2 lentele'!R326</f>
        <v>0</v>
      </c>
      <c r="AF326" s="458"/>
      <c r="AG326" s="316"/>
      <c r="AH326" s="23">
        <f>'3 priedo 2 lentele'!S326</f>
        <v>0</v>
      </c>
      <c r="AI326" s="23">
        <f>'3 priedo 2 lentele'!T326</f>
        <v>0</v>
      </c>
      <c r="AJ326" s="24">
        <f>'3 priedo 2 lentele'!U326</f>
        <v>0</v>
      </c>
      <c r="AK326" s="316"/>
      <c r="AL326" s="316"/>
    </row>
    <row r="327" spans="2:38" ht="48" x14ac:dyDescent="0.25">
      <c r="B327" s="244" t="str">
        <f>'3 priedo 1 lentele'!A327</f>
        <v>2.5.1.4.</v>
      </c>
      <c r="C327" s="252">
        <f>'3 priedo 1 lentele'!B327</f>
        <v>0</v>
      </c>
      <c r="D327" s="244" t="str">
        <f>'3 priedo 1 lentele'!C327</f>
        <v>Priemonė: Visuomeninės infrastuktūros kompleksinis atnaujinimas ir plėtra</v>
      </c>
      <c r="E327" s="252">
        <f>'3 priedo 1 lentele'!I327</f>
        <v>0</v>
      </c>
      <c r="F327" s="252">
        <f>'3 priedo 1 lentele'!J327</f>
        <v>0</v>
      </c>
      <c r="G327" s="252">
        <f>'3 priedo 1 lentele'!K327</f>
        <v>0</v>
      </c>
      <c r="H327" s="321"/>
      <c r="I327" s="267">
        <f>'3 priedo 2 lentele'!D327</f>
        <v>0</v>
      </c>
      <c r="J327" s="267">
        <f>'3 priedo 2 lentele'!E327</f>
        <v>0</v>
      </c>
      <c r="K327" s="268">
        <f>'3 priedo 2 lentele'!F327</f>
        <v>0</v>
      </c>
      <c r="L327" s="430"/>
      <c r="M327" s="321"/>
      <c r="N327" s="267">
        <f>'3 priedo 2 lentele'!G327</f>
        <v>0</v>
      </c>
      <c r="O327" s="267">
        <f>'3 priedo 2 lentele'!H327</f>
        <v>0</v>
      </c>
      <c r="P327" s="268">
        <f>'3 priedo 2 lentele'!I327</f>
        <v>0</v>
      </c>
      <c r="Q327" s="448"/>
      <c r="R327" s="321"/>
      <c r="S327" s="267">
        <f>'3 priedo 2 lentele'!J327</f>
        <v>0</v>
      </c>
      <c r="T327" s="267">
        <f>'3 priedo 2 lentele'!K327</f>
        <v>0</v>
      </c>
      <c r="U327" s="268">
        <f>'3 priedo 2 lentele'!L327</f>
        <v>0</v>
      </c>
      <c r="V327" s="448"/>
      <c r="W327" s="321"/>
      <c r="X327" s="267">
        <f>'3 priedo 2 lentele'!M327</f>
        <v>0</v>
      </c>
      <c r="Y327" s="267">
        <f>'3 priedo 2 lentele'!N327</f>
        <v>0</v>
      </c>
      <c r="Z327" s="268">
        <f>'3 priedo 2 lentele'!O327</f>
        <v>0</v>
      </c>
      <c r="AA327" s="473"/>
      <c r="AB327" s="321"/>
      <c r="AC327" s="267">
        <f>'3 priedo 2 lentele'!P327</f>
        <v>0</v>
      </c>
      <c r="AD327" s="267">
        <f>'3 priedo 2 lentele'!Q327</f>
        <v>0</v>
      </c>
      <c r="AE327" s="268">
        <f>'3 priedo 2 lentele'!R327</f>
        <v>0</v>
      </c>
      <c r="AF327" s="473"/>
      <c r="AG327" s="321"/>
      <c r="AH327" s="267">
        <f>'3 priedo 2 lentele'!S327</f>
        <v>0</v>
      </c>
      <c r="AI327" s="267">
        <f>'3 priedo 2 lentele'!T327</f>
        <v>0</v>
      </c>
      <c r="AJ327" s="268">
        <f>'3 priedo 2 lentele'!U327</f>
        <v>0</v>
      </c>
      <c r="AK327" s="321"/>
      <c r="AL327" s="321"/>
    </row>
    <row r="328" spans="2:38" ht="84" x14ac:dyDescent="0.25">
      <c r="B328" s="183" t="str">
        <f>'3 priedo 1 lentele'!A328</f>
        <v>2.5.1.4.1</v>
      </c>
      <c r="C328" s="160" t="str">
        <f>'3 priedo 1 lentele'!B328</f>
        <v>R029908-290000-0001</v>
      </c>
      <c r="D328" s="28" t="str">
        <f>'3 priedo 1 lentele'!C328</f>
        <v>Ruklos miestelio kompleksinis atnaujinimas</v>
      </c>
      <c r="E328" s="31">
        <f>'3 priedo 1 lentele'!I328</f>
        <v>0</v>
      </c>
      <c r="F328" s="31">
        <f>'3 priedo 1 lentele'!J328</f>
        <v>0</v>
      </c>
      <c r="G328" s="31">
        <f>'3 priedo 1 lentele'!K328</f>
        <v>0</v>
      </c>
      <c r="H328" s="340"/>
      <c r="I328" s="23" t="str">
        <f>'3 priedo 2 lentele'!D328</f>
        <v>P.S.364</v>
      </c>
      <c r="J328" s="23" t="str">
        <f>'3 priedo 2 lentele'!E328</f>
        <v>Naujos atviros erdvės (vietovėse nuo 1 iki 6 tūkst. gyv. išskyrus savivaldybių centrus) (m2)</v>
      </c>
      <c r="K328" s="24">
        <f>'3 priedo 2 lentele'!F328</f>
        <v>34969</v>
      </c>
      <c r="L328" s="148">
        <v>34969</v>
      </c>
      <c r="M328" s="340"/>
      <c r="N328" s="23">
        <f>'3 priedo 2 lentele'!G328</f>
        <v>0</v>
      </c>
      <c r="O328" s="23">
        <f>'3 priedo 2 lentele'!H328</f>
        <v>0</v>
      </c>
      <c r="P328" s="24">
        <f>'3 priedo 2 lentele'!I328</f>
        <v>0</v>
      </c>
      <c r="Q328" s="435"/>
      <c r="R328" s="340"/>
      <c r="S328" s="23">
        <f>'3 priedo 2 lentele'!J328</f>
        <v>0</v>
      </c>
      <c r="T328" s="23">
        <f>'3 priedo 2 lentele'!K328</f>
        <v>0</v>
      </c>
      <c r="U328" s="24">
        <f>'3 priedo 2 lentele'!L328</f>
        <v>0</v>
      </c>
      <c r="V328" s="435"/>
      <c r="W328" s="340"/>
      <c r="X328" s="23">
        <f>'3 priedo 2 lentele'!M328</f>
        <v>0</v>
      </c>
      <c r="Y328" s="23">
        <f>'3 priedo 2 lentele'!N328</f>
        <v>0</v>
      </c>
      <c r="Z328" s="24">
        <f>'3 priedo 2 lentele'!O328</f>
        <v>0</v>
      </c>
      <c r="AA328" s="458"/>
      <c r="AB328" s="340"/>
      <c r="AC328" s="23">
        <f>'3 priedo 2 lentele'!P328</f>
        <v>0</v>
      </c>
      <c r="AD328" s="23">
        <f>'3 priedo 2 lentele'!Q328</f>
        <v>0</v>
      </c>
      <c r="AE328" s="24">
        <f>'3 priedo 2 lentele'!R328</f>
        <v>0</v>
      </c>
      <c r="AF328" s="458"/>
      <c r="AG328" s="340"/>
      <c r="AH328" s="23">
        <f>'3 priedo 2 lentele'!S328</f>
        <v>0</v>
      </c>
      <c r="AI328" s="23">
        <f>'3 priedo 2 lentele'!T328</f>
        <v>0</v>
      </c>
      <c r="AJ328" s="24">
        <f>'3 priedo 2 lentele'!U328</f>
        <v>0</v>
      </c>
      <c r="AK328" s="340"/>
      <c r="AL328" s="340"/>
    </row>
    <row r="329" spans="2:38" ht="96" x14ac:dyDescent="0.25">
      <c r="B329" s="183" t="str">
        <f>'3 priedo 1 lentele'!A329</f>
        <v>2.5.1.4.2</v>
      </c>
      <c r="C329" s="160" t="str">
        <f>'3 priedo 1 lentele'!B329</f>
        <v>R029908-342900-0002</v>
      </c>
      <c r="D329" s="34" t="str">
        <f>'3 priedo 1 lentele'!C329</f>
        <v>Viduklės miestelio bendruomeninės infrastruktūros gerinimas</v>
      </c>
      <c r="E329" s="15">
        <f>'3 priedo 1 lentele'!I329</f>
        <v>0</v>
      </c>
      <c r="F329" s="15">
        <f>'3 priedo 1 lentele'!J329</f>
        <v>0</v>
      </c>
      <c r="G329" s="15">
        <f>'3 priedo 1 lentele'!K329</f>
        <v>0</v>
      </c>
      <c r="H329" s="394"/>
      <c r="I329" s="23" t="str">
        <f>'3 priedo 2 lentele'!D329</f>
        <v>P.S.364</v>
      </c>
      <c r="J329" s="23" t="str">
        <f>'3 priedo 2 lentele'!E329</f>
        <v>Naujos atviros erdvės (vietovėse nuo 1 iki 6 tūkst. gyv. išskyrus savivaldybių centrus) (m2)</v>
      </c>
      <c r="K329" s="24">
        <f>'3 priedo 2 lentele'!F329</f>
        <v>12746</v>
      </c>
      <c r="L329" s="148">
        <v>12746</v>
      </c>
      <c r="M329" s="394"/>
      <c r="N329" s="23" t="str">
        <f>'3 priedo 2 lentele'!G329</f>
        <v>P.S.365</v>
      </c>
      <c r="O329" s="23" t="str">
        <f>'3 priedo 2 lentele'!H329</f>
        <v>Atnaujinti ir (ar) pritaikyti naujai paskirčiai pastatai ir statiniai kaimo vietovėse (kv.m)</v>
      </c>
      <c r="P329" s="24">
        <f>'3 priedo 2 lentele'!I329</f>
        <v>268.37</v>
      </c>
      <c r="Q329" s="148">
        <v>268.37</v>
      </c>
      <c r="R329" s="394"/>
      <c r="S329" s="23">
        <f>'3 priedo 2 lentele'!J329</f>
        <v>0</v>
      </c>
      <c r="T329" s="23">
        <f>'3 priedo 2 lentele'!K329</f>
        <v>0</v>
      </c>
      <c r="U329" s="24">
        <f>'3 priedo 2 lentele'!L329</f>
        <v>0</v>
      </c>
      <c r="V329" s="435"/>
      <c r="W329" s="394"/>
      <c r="X329" s="23">
        <f>'3 priedo 2 lentele'!M329</f>
        <v>0</v>
      </c>
      <c r="Y329" s="23">
        <f>'3 priedo 2 lentele'!N329</f>
        <v>0</v>
      </c>
      <c r="Z329" s="24">
        <f>'3 priedo 2 lentele'!O329</f>
        <v>0</v>
      </c>
      <c r="AA329" s="458"/>
      <c r="AB329" s="394"/>
      <c r="AC329" s="23">
        <f>'3 priedo 2 lentele'!P329</f>
        <v>0</v>
      </c>
      <c r="AD329" s="23">
        <f>'3 priedo 2 lentele'!Q329</f>
        <v>0</v>
      </c>
      <c r="AE329" s="24">
        <f>'3 priedo 2 lentele'!R329</f>
        <v>0</v>
      </c>
      <c r="AF329" s="458"/>
      <c r="AG329" s="394"/>
      <c r="AH329" s="23">
        <f>'3 priedo 2 lentele'!S329</f>
        <v>0</v>
      </c>
      <c r="AI329" s="23">
        <f>'3 priedo 2 lentele'!T329</f>
        <v>0</v>
      </c>
      <c r="AJ329" s="24">
        <f>'3 priedo 2 lentele'!U329</f>
        <v>0</v>
      </c>
      <c r="AK329" s="394"/>
      <c r="AL329" s="394"/>
    </row>
    <row r="330" spans="2:38" ht="84" x14ac:dyDescent="0.25">
      <c r="B330" s="183" t="str">
        <f>'3 priedo 1 lentele'!A330</f>
        <v>2.5.1.4.3</v>
      </c>
      <c r="C330" s="160" t="str">
        <f>'3 priedo 1 lentele'!B330</f>
        <v>R029908-290000-0003</v>
      </c>
      <c r="D330" s="34" t="str">
        <f>'3 priedo 1 lentele'!C330</f>
        <v>Ariogalos miesto bendruomeninės infrastruktūros gerinimas</v>
      </c>
      <c r="E330" s="15">
        <f>'3 priedo 1 lentele'!I330</f>
        <v>0</v>
      </c>
      <c r="F330" s="15">
        <f>'3 priedo 1 lentele'!J330</f>
        <v>0</v>
      </c>
      <c r="G330" s="15">
        <f>'3 priedo 1 lentele'!K330</f>
        <v>0</v>
      </c>
      <c r="H330" s="394"/>
      <c r="I330" s="23" t="str">
        <f>'3 priedo 2 lentele'!D330</f>
        <v>P.S.364</v>
      </c>
      <c r="J330" s="23" t="str">
        <f>'3 priedo 2 lentele'!E330</f>
        <v>Naujos atviros erdvės (vietovėse nuo 1 iki 6 tūkst. gyv. išskyrus savivaldybių centrus) (m2)</v>
      </c>
      <c r="K330" s="24">
        <f>'3 priedo 2 lentele'!F330</f>
        <v>91148</v>
      </c>
      <c r="L330" s="433">
        <v>91148</v>
      </c>
      <c r="M330" s="394"/>
      <c r="N330" s="23">
        <f>'3 priedo 2 lentele'!G330</f>
        <v>0</v>
      </c>
      <c r="O330" s="23">
        <f>'3 priedo 2 lentele'!H330</f>
        <v>0</v>
      </c>
      <c r="P330" s="24">
        <f>'3 priedo 2 lentele'!I330</f>
        <v>0</v>
      </c>
      <c r="Q330" s="435"/>
      <c r="R330" s="394"/>
      <c r="S330" s="23">
        <f>'3 priedo 2 lentele'!J330</f>
        <v>0</v>
      </c>
      <c r="T330" s="23">
        <f>'3 priedo 2 lentele'!K330</f>
        <v>0</v>
      </c>
      <c r="U330" s="24">
        <f>'3 priedo 2 lentele'!L330</f>
        <v>0</v>
      </c>
      <c r="V330" s="435"/>
      <c r="W330" s="394"/>
      <c r="X330" s="23">
        <f>'3 priedo 2 lentele'!M330</f>
        <v>0</v>
      </c>
      <c r="Y330" s="23">
        <f>'3 priedo 2 lentele'!N330</f>
        <v>0</v>
      </c>
      <c r="Z330" s="24">
        <f>'3 priedo 2 lentele'!O330</f>
        <v>0</v>
      </c>
      <c r="AA330" s="458"/>
      <c r="AB330" s="394"/>
      <c r="AC330" s="23">
        <f>'3 priedo 2 lentele'!P330</f>
        <v>0</v>
      </c>
      <c r="AD330" s="23">
        <f>'3 priedo 2 lentele'!Q330</f>
        <v>0</v>
      </c>
      <c r="AE330" s="24">
        <f>'3 priedo 2 lentele'!R330</f>
        <v>0</v>
      </c>
      <c r="AF330" s="458"/>
      <c r="AG330" s="394"/>
      <c r="AH330" s="23">
        <f>'3 priedo 2 lentele'!S330</f>
        <v>0</v>
      </c>
      <c r="AI330" s="23">
        <f>'3 priedo 2 lentele'!T330</f>
        <v>0</v>
      </c>
      <c r="AJ330" s="24">
        <f>'3 priedo 2 lentele'!U330</f>
        <v>0</v>
      </c>
      <c r="AK330" s="394"/>
      <c r="AL330" s="394"/>
    </row>
    <row r="331" spans="2:38" ht="144" x14ac:dyDescent="0.25">
      <c r="B331" s="183" t="str">
        <f>'3 priedo 1 lentele'!A331</f>
        <v>2.5.1.4.4</v>
      </c>
      <c r="C331" s="160" t="str">
        <f>'3 priedo 1 lentele'!B331</f>
        <v>R020007-080000-0003</v>
      </c>
      <c r="D331" s="199" t="str">
        <f>'3 priedo 1 lentele'!C331</f>
        <v>Paviršinių nuotekų tinklų rekonstrukcija ir plėtra Kaune</v>
      </c>
      <c r="E331" s="184" t="str">
        <f>'3 priedo 1 lentele'!I331</f>
        <v>ITI</v>
      </c>
      <c r="F331" s="184">
        <f>'3 priedo 1 lentele'!J331</f>
        <v>0</v>
      </c>
      <c r="G331" s="184">
        <f>'3 priedo 1 lentele'!K331</f>
        <v>0</v>
      </c>
      <c r="H331" s="364"/>
      <c r="I331" s="209" t="str">
        <f>'3 priedo 2 lentele'!D331</f>
        <v>P.S.328</v>
      </c>
      <c r="J331" s="183" t="str">
        <f>'3 priedo 2 lentele'!E331</f>
        <v>Lietaus nuotėkio plotas, iš kurio surenkamam paviršiniam (lietaus) vandeniui tvarkyti, įrengta ir (ar) rekonstruota infrastruktūra (ha)</v>
      </c>
      <c r="K331" s="24">
        <f>'3 priedo 2 lentele'!F331</f>
        <v>549.34</v>
      </c>
      <c r="L331" s="148">
        <v>549.34</v>
      </c>
      <c r="M331" s="364"/>
      <c r="N331" s="209">
        <f>'3 priedo 2 lentele'!G331</f>
        <v>0</v>
      </c>
      <c r="O331" s="183">
        <f>'3 priedo 2 lentele'!H331</f>
        <v>0</v>
      </c>
      <c r="P331" s="24">
        <f>'3 priedo 2 lentele'!I331</f>
        <v>0</v>
      </c>
      <c r="Q331" s="435"/>
      <c r="R331" s="364"/>
      <c r="S331" s="209">
        <f>'3 priedo 2 lentele'!J331</f>
        <v>0</v>
      </c>
      <c r="T331" s="183">
        <f>'3 priedo 2 lentele'!K331</f>
        <v>0</v>
      </c>
      <c r="U331" s="24">
        <f>'3 priedo 2 lentele'!L331</f>
        <v>0</v>
      </c>
      <c r="V331" s="435"/>
      <c r="W331" s="364"/>
      <c r="X331" s="209">
        <f>'3 priedo 2 lentele'!M331</f>
        <v>0</v>
      </c>
      <c r="Y331" s="183">
        <f>'3 priedo 2 lentele'!N331</f>
        <v>0</v>
      </c>
      <c r="Z331" s="24">
        <f>'3 priedo 2 lentele'!O331</f>
        <v>0</v>
      </c>
      <c r="AA331" s="458"/>
      <c r="AB331" s="364"/>
      <c r="AC331" s="209">
        <f>'3 priedo 2 lentele'!P331</f>
        <v>0</v>
      </c>
      <c r="AD331" s="183">
        <f>'3 priedo 2 lentele'!Q331</f>
        <v>0</v>
      </c>
      <c r="AE331" s="24">
        <f>'3 priedo 2 lentele'!R331</f>
        <v>0</v>
      </c>
      <c r="AF331" s="458"/>
      <c r="AG331" s="364"/>
      <c r="AH331" s="209">
        <f>'3 priedo 2 lentele'!S331</f>
        <v>0</v>
      </c>
      <c r="AI331" s="183">
        <f>'3 priedo 2 lentele'!T331</f>
        <v>0</v>
      </c>
      <c r="AJ331" s="24">
        <f>'3 priedo 2 lentele'!U331</f>
        <v>0</v>
      </c>
      <c r="AK331" s="364"/>
      <c r="AL331" s="364"/>
    </row>
    <row r="332" spans="2:38" ht="84" x14ac:dyDescent="0.25">
      <c r="B332" s="183" t="str">
        <f>'3 priedo 1 lentele'!A332</f>
        <v>2.5.1.4.5</v>
      </c>
      <c r="C332" s="160" t="str">
        <f>'3 priedo 1 lentele'!B332</f>
        <v>R029908-301232-0004</v>
      </c>
      <c r="D332" s="23" t="str">
        <f>'3 priedo 1 lentele'!C332</f>
        <v>Kauno rajono Ežerėlio miesto atnaujinimas</v>
      </c>
      <c r="E332" s="11">
        <f>'3 priedo 1 lentele'!I332</f>
        <v>0</v>
      </c>
      <c r="F332" s="11">
        <f>'3 priedo 1 lentele'!J332</f>
        <v>0</v>
      </c>
      <c r="G332" s="11">
        <f>'3 priedo 1 lentele'!K332</f>
        <v>0</v>
      </c>
      <c r="H332" s="316"/>
      <c r="I332" s="147" t="str">
        <f>'3 priedo 2 lentele'!D332</f>
        <v>P.S.364</v>
      </c>
      <c r="J332" s="147" t="str">
        <f>'3 priedo 2 lentele'!E332</f>
        <v>Naujos atviros erdvės (vietovėse nuo 1 iki 6 tūkst. gyv. išskyrus savivaldybių centrus) (m2)</v>
      </c>
      <c r="K332" s="24">
        <f>'3 priedo 2 lentele'!F332</f>
        <v>19288.7</v>
      </c>
      <c r="L332" s="148">
        <v>19288.7</v>
      </c>
      <c r="M332" s="316"/>
      <c r="N332" s="147">
        <f>'3 priedo 2 lentele'!G332</f>
        <v>0</v>
      </c>
      <c r="O332" s="147">
        <f>'3 priedo 2 lentele'!H332</f>
        <v>0</v>
      </c>
      <c r="P332" s="24">
        <f>'3 priedo 2 lentele'!I332</f>
        <v>0</v>
      </c>
      <c r="Q332" s="447"/>
      <c r="R332" s="316"/>
      <c r="S332" s="147">
        <f>'3 priedo 2 lentele'!J332</f>
        <v>0</v>
      </c>
      <c r="T332" s="147">
        <f>'3 priedo 2 lentele'!K332</f>
        <v>0</v>
      </c>
      <c r="U332" s="24">
        <f>'3 priedo 2 lentele'!L332</f>
        <v>0</v>
      </c>
      <c r="V332" s="435"/>
      <c r="W332" s="316"/>
      <c r="X332" s="147">
        <f>'3 priedo 2 lentele'!M332</f>
        <v>0</v>
      </c>
      <c r="Y332" s="147">
        <f>'3 priedo 2 lentele'!N332</f>
        <v>0</v>
      </c>
      <c r="Z332" s="24">
        <f>'3 priedo 2 lentele'!O332</f>
        <v>0</v>
      </c>
      <c r="AA332" s="458"/>
      <c r="AB332" s="316"/>
      <c r="AC332" s="147">
        <f>'3 priedo 2 lentele'!P332</f>
        <v>0</v>
      </c>
      <c r="AD332" s="147">
        <f>'3 priedo 2 lentele'!Q332</f>
        <v>0</v>
      </c>
      <c r="AE332" s="24">
        <f>'3 priedo 2 lentele'!R332</f>
        <v>0</v>
      </c>
      <c r="AF332" s="458"/>
      <c r="AG332" s="316"/>
      <c r="AH332" s="147">
        <f>'3 priedo 2 lentele'!S332</f>
        <v>0</v>
      </c>
      <c r="AI332" s="147">
        <f>'3 priedo 2 lentele'!T332</f>
        <v>0</v>
      </c>
      <c r="AJ332" s="24">
        <f>'3 priedo 2 lentele'!U332</f>
        <v>0</v>
      </c>
      <c r="AK332" s="316"/>
      <c r="AL332" s="316"/>
    </row>
    <row r="333" spans="2:38" ht="84" x14ac:dyDescent="0.25">
      <c r="B333" s="183" t="str">
        <f>'3 priedo 1 lentele'!A333</f>
        <v>2.5.1.4.6</v>
      </c>
      <c r="C333" s="160" t="str">
        <f>'3 priedo 1 lentele'!B333</f>
        <v>R029908-301232-0005</v>
      </c>
      <c r="D333" s="183" t="str">
        <f>'3 priedo 1 lentele'!C333</f>
        <v>Kauno rajono Vilkijos miesto atnaujinimas</v>
      </c>
      <c r="E333" s="184">
        <f>'3 priedo 1 lentele'!I333</f>
        <v>0</v>
      </c>
      <c r="F333" s="184">
        <f>'3 priedo 1 lentele'!J333</f>
        <v>0</v>
      </c>
      <c r="G333" s="184">
        <f>'3 priedo 1 lentele'!K333</f>
        <v>0</v>
      </c>
      <c r="H333" s="364"/>
      <c r="I333" s="210" t="str">
        <f>'3 priedo 2 lentele'!D333</f>
        <v>P.S.364</v>
      </c>
      <c r="J333" s="210" t="str">
        <f>'3 priedo 2 lentele'!E333</f>
        <v>Naujos atviros erdvės (vietovėse nuo 1 iki 6 tūkst. gyv. išskyrus savivaldybių centrus) (m2)</v>
      </c>
      <c r="K333" s="24">
        <f>'3 priedo 2 lentele'!F333</f>
        <v>17724</v>
      </c>
      <c r="L333" s="148">
        <v>17724</v>
      </c>
      <c r="M333" s="364"/>
      <c r="N333" s="210">
        <f>'3 priedo 2 lentele'!G333</f>
        <v>0</v>
      </c>
      <c r="O333" s="210">
        <f>'3 priedo 2 lentele'!H333</f>
        <v>0</v>
      </c>
      <c r="P333" s="24">
        <f>'3 priedo 2 lentele'!I333</f>
        <v>0</v>
      </c>
      <c r="Q333" s="447"/>
      <c r="R333" s="364"/>
      <c r="S333" s="210">
        <f>'3 priedo 2 lentele'!J333</f>
        <v>0</v>
      </c>
      <c r="T333" s="210">
        <f>'3 priedo 2 lentele'!K333</f>
        <v>0</v>
      </c>
      <c r="U333" s="24">
        <f>'3 priedo 2 lentele'!L333</f>
        <v>0</v>
      </c>
      <c r="V333" s="435"/>
      <c r="W333" s="364"/>
      <c r="X333" s="210">
        <f>'3 priedo 2 lentele'!M333</f>
        <v>0</v>
      </c>
      <c r="Y333" s="210">
        <f>'3 priedo 2 lentele'!N333</f>
        <v>0</v>
      </c>
      <c r="Z333" s="24">
        <f>'3 priedo 2 lentele'!O333</f>
        <v>0</v>
      </c>
      <c r="AA333" s="458"/>
      <c r="AB333" s="364"/>
      <c r="AC333" s="210">
        <f>'3 priedo 2 lentele'!P333</f>
        <v>0</v>
      </c>
      <c r="AD333" s="210">
        <f>'3 priedo 2 lentele'!Q333</f>
        <v>0</v>
      </c>
      <c r="AE333" s="24">
        <f>'3 priedo 2 lentele'!R333</f>
        <v>0</v>
      </c>
      <c r="AF333" s="458"/>
      <c r="AG333" s="364"/>
      <c r="AH333" s="210">
        <f>'3 priedo 2 lentele'!S333</f>
        <v>0</v>
      </c>
      <c r="AI333" s="210">
        <f>'3 priedo 2 lentele'!T333</f>
        <v>0</v>
      </c>
      <c r="AJ333" s="24">
        <f>'3 priedo 2 lentele'!U333</f>
        <v>0</v>
      </c>
      <c r="AK333" s="364"/>
      <c r="AL333" s="364"/>
    </row>
    <row r="334" spans="2:38" ht="84" x14ac:dyDescent="0.25">
      <c r="B334" s="183" t="str">
        <f>'3 priedo 1 lentele'!A334</f>
        <v>2.5.1.4.7</v>
      </c>
      <c r="C334" s="160" t="str">
        <f>'3 priedo 1 lentele'!B334</f>
        <v>R029908-290000-0006</v>
      </c>
      <c r="D334" s="28" t="str">
        <f>'3 priedo 1 lentele'!C334</f>
        <v>Gudienos kaimo gyvenamosios vietovės atnaujinimas</v>
      </c>
      <c r="E334" s="11">
        <f>'3 priedo 1 lentele'!I334</f>
        <v>0</v>
      </c>
      <c r="F334" s="11">
        <f>'3 priedo 1 lentele'!J334</f>
        <v>0</v>
      </c>
      <c r="G334" s="11">
        <f>'3 priedo 1 lentele'!K334</f>
        <v>0</v>
      </c>
      <c r="H334" s="316"/>
      <c r="I334" s="147" t="str">
        <f>'3 priedo 2 lentele'!D334</f>
        <v>P.S.364</v>
      </c>
      <c r="J334" s="147" t="str">
        <f>'3 priedo 2 lentele'!E334</f>
        <v>Naujos atviros erdvės (vietovėse nuo 1 iki 6 tūkst. gyv. išskyrus savivaldybių centrus) (m2)</v>
      </c>
      <c r="K334" s="24">
        <f>'3 priedo 2 lentele'!F334</f>
        <v>38026</v>
      </c>
      <c r="L334" s="148">
        <v>38026</v>
      </c>
      <c r="M334" s="316"/>
      <c r="N334" s="147">
        <f>'3 priedo 2 lentele'!G334</f>
        <v>0</v>
      </c>
      <c r="O334" s="147">
        <f>'3 priedo 2 lentele'!H334</f>
        <v>0</v>
      </c>
      <c r="P334" s="24">
        <f>'3 priedo 2 lentele'!I334</f>
        <v>0</v>
      </c>
      <c r="Q334" s="447"/>
      <c r="R334" s="316"/>
      <c r="S334" s="147">
        <f>'3 priedo 2 lentele'!J334</f>
        <v>0</v>
      </c>
      <c r="T334" s="147">
        <f>'3 priedo 2 lentele'!K334</f>
        <v>0</v>
      </c>
      <c r="U334" s="24">
        <f>'3 priedo 2 lentele'!L334</f>
        <v>0</v>
      </c>
      <c r="V334" s="435"/>
      <c r="W334" s="316"/>
      <c r="X334" s="147">
        <f>'3 priedo 2 lentele'!M334</f>
        <v>0</v>
      </c>
      <c r="Y334" s="147">
        <f>'3 priedo 2 lentele'!N334</f>
        <v>0</v>
      </c>
      <c r="Z334" s="24">
        <f>'3 priedo 2 lentele'!O334</f>
        <v>0</v>
      </c>
      <c r="AA334" s="458"/>
      <c r="AB334" s="316"/>
      <c r="AC334" s="147">
        <f>'3 priedo 2 lentele'!P334</f>
        <v>0</v>
      </c>
      <c r="AD334" s="147">
        <f>'3 priedo 2 lentele'!Q334</f>
        <v>0</v>
      </c>
      <c r="AE334" s="24">
        <f>'3 priedo 2 lentele'!R334</f>
        <v>0</v>
      </c>
      <c r="AF334" s="458"/>
      <c r="AG334" s="316"/>
      <c r="AH334" s="147">
        <f>'3 priedo 2 lentele'!S334</f>
        <v>0</v>
      </c>
      <c r="AI334" s="147">
        <f>'3 priedo 2 lentele'!T334</f>
        <v>0</v>
      </c>
      <c r="AJ334" s="24">
        <f>'3 priedo 2 lentele'!U334</f>
        <v>0</v>
      </c>
      <c r="AK334" s="316"/>
      <c r="AL334" s="316"/>
    </row>
    <row r="335" spans="2:38" ht="84" x14ac:dyDescent="0.25">
      <c r="B335" s="183" t="str">
        <f>'3 priedo 1 lentele'!A335</f>
        <v>2.5.1.4.8</v>
      </c>
      <c r="C335" s="160" t="str">
        <f>'3 priedo 1 lentele'!B335</f>
        <v>R029908-290000-0007</v>
      </c>
      <c r="D335" s="28" t="str">
        <f>'3 priedo 1 lentele'!C335</f>
        <v>Rumšiškių miestelio bendruomeninės ir viešosios infrastruktūros gerinimas</v>
      </c>
      <c r="E335" s="11">
        <f>'3 priedo 1 lentele'!I335</f>
        <v>0</v>
      </c>
      <c r="F335" s="11">
        <f>'3 priedo 1 lentele'!J335</f>
        <v>0</v>
      </c>
      <c r="G335" s="11">
        <f>'3 priedo 1 lentele'!K335</f>
        <v>0</v>
      </c>
      <c r="H335" s="316"/>
      <c r="I335" s="147" t="str">
        <f>'3 priedo 2 lentele'!D335</f>
        <v>P.S.364</v>
      </c>
      <c r="J335" s="147" t="str">
        <f>'3 priedo 2 lentele'!E335</f>
        <v>Naujos atviros erdvės (vietovėse nuo 1 iki 6 tūkst. gyv. išskyrus savivaldybių centrus) (m2)</v>
      </c>
      <c r="K335" s="24">
        <f>'3 priedo 2 lentele'!F335</f>
        <v>3938</v>
      </c>
      <c r="L335" s="434">
        <v>3938</v>
      </c>
      <c r="M335" s="316"/>
      <c r="N335" s="147">
        <f>'3 priedo 2 lentele'!G335</f>
        <v>0</v>
      </c>
      <c r="O335" s="147">
        <f>'3 priedo 2 lentele'!H335</f>
        <v>0</v>
      </c>
      <c r="P335" s="24">
        <f>'3 priedo 2 lentele'!I335</f>
        <v>0</v>
      </c>
      <c r="Q335" s="447"/>
      <c r="R335" s="316"/>
      <c r="S335" s="147">
        <f>'3 priedo 2 lentele'!J335</f>
        <v>0</v>
      </c>
      <c r="T335" s="147">
        <f>'3 priedo 2 lentele'!K335</f>
        <v>0</v>
      </c>
      <c r="U335" s="24">
        <f>'3 priedo 2 lentele'!L335</f>
        <v>0</v>
      </c>
      <c r="V335" s="435"/>
      <c r="W335" s="316"/>
      <c r="X335" s="147">
        <f>'3 priedo 2 lentele'!M335</f>
        <v>0</v>
      </c>
      <c r="Y335" s="147">
        <f>'3 priedo 2 lentele'!N335</f>
        <v>0</v>
      </c>
      <c r="Z335" s="24">
        <f>'3 priedo 2 lentele'!O335</f>
        <v>0</v>
      </c>
      <c r="AA335" s="458"/>
      <c r="AB335" s="316"/>
      <c r="AC335" s="147">
        <f>'3 priedo 2 lentele'!P335</f>
        <v>0</v>
      </c>
      <c r="AD335" s="147">
        <f>'3 priedo 2 lentele'!Q335</f>
        <v>0</v>
      </c>
      <c r="AE335" s="24">
        <f>'3 priedo 2 lentele'!R335</f>
        <v>0</v>
      </c>
      <c r="AF335" s="458"/>
      <c r="AG335" s="316"/>
      <c r="AH335" s="147">
        <f>'3 priedo 2 lentele'!S335</f>
        <v>0</v>
      </c>
      <c r="AI335" s="147">
        <f>'3 priedo 2 lentele'!T335</f>
        <v>0</v>
      </c>
      <c r="AJ335" s="24">
        <f>'3 priedo 2 lentele'!U335</f>
        <v>0</v>
      </c>
      <c r="AK335" s="316"/>
      <c r="AL335" s="316"/>
    </row>
    <row r="336" spans="2:38" ht="84" x14ac:dyDescent="0.25">
      <c r="B336" s="183" t="str">
        <f>'3 priedo 1 lentele'!A336</f>
        <v>2.5.1.4.9</v>
      </c>
      <c r="C336" s="160" t="str">
        <f>'3 priedo 1 lentele'!B336</f>
        <v>R029908-070000-0008</v>
      </c>
      <c r="D336" s="28" t="str">
        <f>'3 priedo 1 lentele'!C336</f>
        <v>Jiezno miesto viešųjų erdvių sutvarkymas</v>
      </c>
      <c r="E336" s="11">
        <f>'3 priedo 1 lentele'!I336</f>
        <v>0</v>
      </c>
      <c r="F336" s="11">
        <f>'3 priedo 1 lentele'!J336</f>
        <v>0</v>
      </c>
      <c r="G336" s="11">
        <f>'3 priedo 1 lentele'!K336</f>
        <v>0</v>
      </c>
      <c r="H336" s="316"/>
      <c r="I336" s="147" t="str">
        <f>'3 priedo 2 lentele'!D336</f>
        <v>P.S.364</v>
      </c>
      <c r="J336" s="147" t="str">
        <f>'3 priedo 2 lentele'!E336</f>
        <v>Naujos atviros erdvės (vietovėse nuo 1 iki 6 tūkst. gyv. išskyrus savivaldybių centrus) (m2)</v>
      </c>
      <c r="K336" s="24">
        <f>'3 priedo 2 lentele'!F336</f>
        <v>84868</v>
      </c>
      <c r="L336" s="148">
        <v>84868</v>
      </c>
      <c r="M336" s="316"/>
      <c r="N336" s="147">
        <f>'3 priedo 2 lentele'!G336</f>
        <v>0</v>
      </c>
      <c r="O336" s="147">
        <f>'3 priedo 2 lentele'!H336</f>
        <v>0</v>
      </c>
      <c r="P336" s="24">
        <f>'3 priedo 2 lentele'!I336</f>
        <v>0</v>
      </c>
      <c r="Q336" s="447"/>
      <c r="R336" s="316"/>
      <c r="S336" s="147">
        <f>'3 priedo 2 lentele'!J336</f>
        <v>0</v>
      </c>
      <c r="T336" s="147">
        <f>'3 priedo 2 lentele'!K336</f>
        <v>0</v>
      </c>
      <c r="U336" s="24">
        <f>'3 priedo 2 lentele'!L336</f>
        <v>0</v>
      </c>
      <c r="V336" s="435"/>
      <c r="W336" s="316"/>
      <c r="X336" s="147">
        <f>'3 priedo 2 lentele'!M336</f>
        <v>0</v>
      </c>
      <c r="Y336" s="147">
        <f>'3 priedo 2 lentele'!N336</f>
        <v>0</v>
      </c>
      <c r="Z336" s="24">
        <f>'3 priedo 2 lentele'!O336</f>
        <v>0</v>
      </c>
      <c r="AA336" s="458"/>
      <c r="AB336" s="316"/>
      <c r="AC336" s="147">
        <f>'3 priedo 2 lentele'!P336</f>
        <v>0</v>
      </c>
      <c r="AD336" s="147">
        <f>'3 priedo 2 lentele'!Q336</f>
        <v>0</v>
      </c>
      <c r="AE336" s="24">
        <f>'3 priedo 2 lentele'!R336</f>
        <v>0</v>
      </c>
      <c r="AF336" s="458"/>
      <c r="AG336" s="316"/>
      <c r="AH336" s="147">
        <f>'3 priedo 2 lentele'!S336</f>
        <v>0</v>
      </c>
      <c r="AI336" s="147">
        <f>'3 priedo 2 lentele'!T336</f>
        <v>0</v>
      </c>
      <c r="AJ336" s="24">
        <f>'3 priedo 2 lentele'!U336</f>
        <v>0</v>
      </c>
      <c r="AK336" s="316"/>
      <c r="AL336" s="316"/>
    </row>
    <row r="337" spans="2:38" ht="48" x14ac:dyDescent="0.25">
      <c r="B337" s="234" t="str">
        <f>'3 priedo 1 lentele'!A337</f>
        <v>2.5.2</v>
      </c>
      <c r="C337" s="213">
        <f>'3 priedo 1 lentele'!B337</f>
        <v>0</v>
      </c>
      <c r="D337" s="234" t="str">
        <f>'3 priedo 1 lentele'!C337</f>
        <v>Uždavinys: Remti bendruomenines iniciatyvas ir prevencines bei edukacines programas</v>
      </c>
      <c r="E337" s="213">
        <f>'3 priedo 1 lentele'!I337</f>
        <v>0</v>
      </c>
      <c r="F337" s="213">
        <f>'3 priedo 1 lentele'!J337</f>
        <v>0</v>
      </c>
      <c r="G337" s="213">
        <f>'3 priedo 1 lentele'!K337</f>
        <v>0</v>
      </c>
      <c r="H337" s="320"/>
      <c r="I337" s="81">
        <f>'3 priedo 2 lentele'!D337</f>
        <v>0</v>
      </c>
      <c r="J337" s="81">
        <f>'3 priedo 2 lentele'!E337</f>
        <v>0</v>
      </c>
      <c r="K337" s="146">
        <f>'3 priedo 2 lentele'!F337</f>
        <v>0</v>
      </c>
      <c r="L337" s="432"/>
      <c r="M337" s="320"/>
      <c r="N337" s="81">
        <f>'3 priedo 2 lentele'!G337</f>
        <v>0</v>
      </c>
      <c r="O337" s="81">
        <f>'3 priedo 2 lentele'!H337</f>
        <v>0</v>
      </c>
      <c r="P337" s="146">
        <f>'3 priedo 2 lentele'!I337</f>
        <v>0</v>
      </c>
      <c r="Q337" s="450"/>
      <c r="R337" s="320"/>
      <c r="S337" s="81">
        <f>'3 priedo 2 lentele'!J337</f>
        <v>0</v>
      </c>
      <c r="T337" s="81">
        <f>'3 priedo 2 lentele'!K337</f>
        <v>0</v>
      </c>
      <c r="U337" s="146">
        <f>'3 priedo 2 lentele'!L337</f>
        <v>0</v>
      </c>
      <c r="V337" s="450"/>
      <c r="W337" s="320"/>
      <c r="X337" s="81">
        <f>'3 priedo 2 lentele'!M337</f>
        <v>0</v>
      </c>
      <c r="Y337" s="81">
        <f>'3 priedo 2 lentele'!N337</f>
        <v>0</v>
      </c>
      <c r="Z337" s="146">
        <f>'3 priedo 2 lentele'!O337</f>
        <v>0</v>
      </c>
      <c r="AA337" s="475"/>
      <c r="AB337" s="320"/>
      <c r="AC337" s="81">
        <f>'3 priedo 2 lentele'!P337</f>
        <v>0</v>
      </c>
      <c r="AD337" s="81">
        <f>'3 priedo 2 lentele'!Q337</f>
        <v>0</v>
      </c>
      <c r="AE337" s="146">
        <f>'3 priedo 2 lentele'!R337</f>
        <v>0</v>
      </c>
      <c r="AF337" s="475"/>
      <c r="AG337" s="320"/>
      <c r="AH337" s="81">
        <f>'3 priedo 2 lentele'!S337</f>
        <v>0</v>
      </c>
      <c r="AI337" s="81">
        <f>'3 priedo 2 lentele'!T337</f>
        <v>0</v>
      </c>
      <c r="AJ337" s="146">
        <f>'3 priedo 2 lentele'!U337</f>
        <v>0</v>
      </c>
      <c r="AK337" s="320"/>
      <c r="AL337" s="320"/>
    </row>
    <row r="338" spans="2:38" ht="24" x14ac:dyDescent="0.25">
      <c r="B338" s="244" t="str">
        <f>'3 priedo 1 lentele'!A338</f>
        <v>2.5.2.1.</v>
      </c>
      <c r="C338" s="252">
        <f>'3 priedo 1 lentele'!B338</f>
        <v>0</v>
      </c>
      <c r="D338" s="244" t="str">
        <f>'3 priedo 1 lentele'!C338</f>
        <v xml:space="preserve">Priemonė: Bendruomenių namų kūrimas  ir statyba </v>
      </c>
      <c r="E338" s="252">
        <f>'3 priedo 1 lentele'!I338</f>
        <v>0</v>
      </c>
      <c r="F338" s="252">
        <f>'3 priedo 1 lentele'!J338</f>
        <v>0</v>
      </c>
      <c r="G338" s="252">
        <f>'3 priedo 1 lentele'!K338</f>
        <v>0</v>
      </c>
      <c r="H338" s="321"/>
      <c r="I338" s="267">
        <f>'3 priedo 2 lentele'!D338</f>
        <v>0</v>
      </c>
      <c r="J338" s="267">
        <f>'3 priedo 2 lentele'!E338</f>
        <v>0</v>
      </c>
      <c r="K338" s="268">
        <f>'3 priedo 2 lentele'!F338</f>
        <v>0</v>
      </c>
      <c r="L338" s="430"/>
      <c r="M338" s="321"/>
      <c r="N338" s="267">
        <f>'3 priedo 2 lentele'!G338</f>
        <v>0</v>
      </c>
      <c r="O338" s="267">
        <f>'3 priedo 2 lentele'!H338</f>
        <v>0</v>
      </c>
      <c r="P338" s="268">
        <f>'3 priedo 2 lentele'!I338</f>
        <v>0</v>
      </c>
      <c r="Q338" s="448"/>
      <c r="R338" s="321"/>
      <c r="S338" s="267">
        <f>'3 priedo 2 lentele'!J338</f>
        <v>0</v>
      </c>
      <c r="T338" s="267">
        <f>'3 priedo 2 lentele'!K338</f>
        <v>0</v>
      </c>
      <c r="U338" s="268">
        <f>'3 priedo 2 lentele'!L338</f>
        <v>0</v>
      </c>
      <c r="V338" s="448"/>
      <c r="W338" s="321"/>
      <c r="X338" s="267">
        <f>'3 priedo 2 lentele'!M338</f>
        <v>0</v>
      </c>
      <c r="Y338" s="267">
        <f>'3 priedo 2 lentele'!N338</f>
        <v>0</v>
      </c>
      <c r="Z338" s="268">
        <f>'3 priedo 2 lentele'!O338</f>
        <v>0</v>
      </c>
      <c r="AA338" s="473"/>
      <c r="AB338" s="321"/>
      <c r="AC338" s="267">
        <f>'3 priedo 2 lentele'!P338</f>
        <v>0</v>
      </c>
      <c r="AD338" s="267">
        <f>'3 priedo 2 lentele'!Q338</f>
        <v>0</v>
      </c>
      <c r="AE338" s="268">
        <f>'3 priedo 2 lentele'!R338</f>
        <v>0</v>
      </c>
      <c r="AF338" s="473"/>
      <c r="AG338" s="321"/>
      <c r="AH338" s="267">
        <f>'3 priedo 2 lentele'!S338</f>
        <v>0</v>
      </c>
      <c r="AI338" s="267">
        <f>'3 priedo 2 lentele'!T338</f>
        <v>0</v>
      </c>
      <c r="AJ338" s="268">
        <f>'3 priedo 2 lentele'!U338</f>
        <v>0</v>
      </c>
      <c r="AK338" s="321"/>
      <c r="AL338" s="321"/>
    </row>
    <row r="339" spans="2:38" ht="72" x14ac:dyDescent="0.25">
      <c r="B339" s="244" t="str">
        <f>'3 priedo 1 lentele'!A339</f>
        <v>2.5.2.2.</v>
      </c>
      <c r="C339" s="252">
        <f>'3 priedo 1 lentele'!B339</f>
        <v>0</v>
      </c>
      <c r="D339" s="244" t="str">
        <f>'3 priedo 1 lentele'!C339</f>
        <v xml:space="preserve">Priemonė: Naujų inovatyvių vietos gyventojų bendruomenės iniciatyvų, nukreiptų į gyvenimo aplinkos ir kokybės gerinimą, skatinimas </v>
      </c>
      <c r="E339" s="252">
        <f>'3 priedo 1 lentele'!I339</f>
        <v>0</v>
      </c>
      <c r="F339" s="252">
        <f>'3 priedo 1 lentele'!J339</f>
        <v>0</v>
      </c>
      <c r="G339" s="252">
        <f>'3 priedo 1 lentele'!K339</f>
        <v>0</v>
      </c>
      <c r="H339" s="321"/>
      <c r="I339" s="267">
        <f>'3 priedo 2 lentele'!D339</f>
        <v>0</v>
      </c>
      <c r="J339" s="267">
        <f>'3 priedo 2 lentele'!E339</f>
        <v>0</v>
      </c>
      <c r="K339" s="268">
        <f>'3 priedo 2 lentele'!F339</f>
        <v>0</v>
      </c>
      <c r="L339" s="430"/>
      <c r="M339" s="321"/>
      <c r="N339" s="267">
        <f>'3 priedo 2 lentele'!G339</f>
        <v>0</v>
      </c>
      <c r="O339" s="267">
        <f>'3 priedo 2 lentele'!H339</f>
        <v>0</v>
      </c>
      <c r="P339" s="268">
        <f>'3 priedo 2 lentele'!I339</f>
        <v>0</v>
      </c>
      <c r="Q339" s="448"/>
      <c r="R339" s="321"/>
      <c r="S339" s="267">
        <f>'3 priedo 2 lentele'!J339</f>
        <v>0</v>
      </c>
      <c r="T339" s="267">
        <f>'3 priedo 2 lentele'!K339</f>
        <v>0</v>
      </c>
      <c r="U339" s="268">
        <f>'3 priedo 2 lentele'!L339</f>
        <v>0</v>
      </c>
      <c r="V339" s="448"/>
      <c r="W339" s="321"/>
      <c r="X339" s="267">
        <f>'3 priedo 2 lentele'!M339</f>
        <v>0</v>
      </c>
      <c r="Y339" s="267">
        <f>'3 priedo 2 lentele'!N339</f>
        <v>0</v>
      </c>
      <c r="Z339" s="268">
        <f>'3 priedo 2 lentele'!O339</f>
        <v>0</v>
      </c>
      <c r="AA339" s="473"/>
      <c r="AB339" s="321"/>
      <c r="AC339" s="267">
        <f>'3 priedo 2 lentele'!P339</f>
        <v>0</v>
      </c>
      <c r="AD339" s="267">
        <f>'3 priedo 2 lentele'!Q339</f>
        <v>0</v>
      </c>
      <c r="AE339" s="268">
        <f>'3 priedo 2 lentele'!R339</f>
        <v>0</v>
      </c>
      <c r="AF339" s="473"/>
      <c r="AG339" s="321"/>
      <c r="AH339" s="267">
        <f>'3 priedo 2 lentele'!S339</f>
        <v>0</v>
      </c>
      <c r="AI339" s="267">
        <f>'3 priedo 2 lentele'!T339</f>
        <v>0</v>
      </c>
      <c r="AJ339" s="268">
        <f>'3 priedo 2 lentele'!U339</f>
        <v>0</v>
      </c>
      <c r="AK339" s="321"/>
      <c r="AL339" s="321"/>
    </row>
    <row r="340" spans="2:38" ht="48" x14ac:dyDescent="0.25">
      <c r="B340" s="231" t="str">
        <f>'3 priedo 1 lentele'!A340</f>
        <v>2.6</v>
      </c>
      <c r="C340" s="229">
        <f>'3 priedo 1 lentele'!B340</f>
        <v>0</v>
      </c>
      <c r="D340" s="223" t="str">
        <f>'3 priedo 1 lentele'!C340</f>
        <v>Tikslas: Visapusiškai vystyti ir modernizuoti kaimo vietoves ir verslą kaime</v>
      </c>
      <c r="E340" s="229">
        <f>'3 priedo 1 lentele'!I340</f>
        <v>0</v>
      </c>
      <c r="F340" s="229">
        <f>'3 priedo 1 lentele'!J340</f>
        <v>0</v>
      </c>
      <c r="G340" s="229">
        <f>'3 priedo 1 lentele'!K340</f>
        <v>0</v>
      </c>
      <c r="H340" s="319"/>
      <c r="I340" s="78">
        <f>'3 priedo 2 lentele'!D340</f>
        <v>0</v>
      </c>
      <c r="J340" s="78">
        <f>'3 priedo 2 lentele'!E340</f>
        <v>0</v>
      </c>
      <c r="K340" s="145">
        <f>'3 priedo 2 lentele'!F340</f>
        <v>0</v>
      </c>
      <c r="L340" s="431"/>
      <c r="M340" s="319"/>
      <c r="N340" s="78">
        <f>'3 priedo 2 lentele'!G340</f>
        <v>0</v>
      </c>
      <c r="O340" s="78">
        <f>'3 priedo 2 lentele'!H340</f>
        <v>0</v>
      </c>
      <c r="P340" s="145">
        <f>'3 priedo 2 lentele'!I340</f>
        <v>0</v>
      </c>
      <c r="Q340" s="449"/>
      <c r="R340" s="319"/>
      <c r="S340" s="78">
        <f>'3 priedo 2 lentele'!J340</f>
        <v>0</v>
      </c>
      <c r="T340" s="78">
        <f>'3 priedo 2 lentele'!K340</f>
        <v>0</v>
      </c>
      <c r="U340" s="145">
        <f>'3 priedo 2 lentele'!L340</f>
        <v>0</v>
      </c>
      <c r="V340" s="449"/>
      <c r="W340" s="319"/>
      <c r="X340" s="78">
        <f>'3 priedo 2 lentele'!M340</f>
        <v>0</v>
      </c>
      <c r="Y340" s="78">
        <f>'3 priedo 2 lentele'!N340</f>
        <v>0</v>
      </c>
      <c r="Z340" s="145">
        <f>'3 priedo 2 lentele'!O340</f>
        <v>0</v>
      </c>
      <c r="AA340" s="474"/>
      <c r="AB340" s="319"/>
      <c r="AC340" s="78">
        <f>'3 priedo 2 lentele'!P340</f>
        <v>0</v>
      </c>
      <c r="AD340" s="78">
        <f>'3 priedo 2 lentele'!Q340</f>
        <v>0</v>
      </c>
      <c r="AE340" s="145">
        <f>'3 priedo 2 lentele'!R340</f>
        <v>0</v>
      </c>
      <c r="AF340" s="474"/>
      <c r="AG340" s="319"/>
      <c r="AH340" s="78">
        <f>'3 priedo 2 lentele'!S340</f>
        <v>0</v>
      </c>
      <c r="AI340" s="78">
        <f>'3 priedo 2 lentele'!T340</f>
        <v>0</v>
      </c>
      <c r="AJ340" s="145">
        <f>'3 priedo 2 lentele'!U340</f>
        <v>0</v>
      </c>
      <c r="AK340" s="319"/>
      <c r="AL340" s="319"/>
    </row>
    <row r="341" spans="2:38" ht="48" x14ac:dyDescent="0.25">
      <c r="B341" s="234" t="str">
        <f>'3 priedo 1 lentele'!A341</f>
        <v>2.6.1</v>
      </c>
      <c r="C341" s="213">
        <f>'3 priedo 1 lentele'!B341</f>
        <v>0</v>
      </c>
      <c r="D341" s="234" t="str">
        <f>'3 priedo 1 lentele'!C341</f>
        <v xml:space="preserve">Uždavinys: Stiprinti kaimo bendruomenes bei gerinti bendruomeninę infrastruktūrą. </v>
      </c>
      <c r="E341" s="213">
        <f>'3 priedo 1 lentele'!I341</f>
        <v>0</v>
      </c>
      <c r="F341" s="213">
        <f>'3 priedo 1 lentele'!J341</f>
        <v>0</v>
      </c>
      <c r="G341" s="213">
        <f>'3 priedo 1 lentele'!K341</f>
        <v>0</v>
      </c>
      <c r="H341" s="320"/>
      <c r="I341" s="81">
        <f>'3 priedo 2 lentele'!D341</f>
        <v>0</v>
      </c>
      <c r="J341" s="81">
        <f>'3 priedo 2 lentele'!E341</f>
        <v>0</v>
      </c>
      <c r="K341" s="146">
        <f>'3 priedo 2 lentele'!F341</f>
        <v>0</v>
      </c>
      <c r="L341" s="432"/>
      <c r="M341" s="320"/>
      <c r="N341" s="81">
        <f>'3 priedo 2 lentele'!G341</f>
        <v>0</v>
      </c>
      <c r="O341" s="81">
        <f>'3 priedo 2 lentele'!H341</f>
        <v>0</v>
      </c>
      <c r="P341" s="146">
        <f>'3 priedo 2 lentele'!I341</f>
        <v>0</v>
      </c>
      <c r="Q341" s="450"/>
      <c r="R341" s="320"/>
      <c r="S341" s="81">
        <f>'3 priedo 2 lentele'!J341</f>
        <v>0</v>
      </c>
      <c r="T341" s="81">
        <f>'3 priedo 2 lentele'!K341</f>
        <v>0</v>
      </c>
      <c r="U341" s="146">
        <f>'3 priedo 2 lentele'!L341</f>
        <v>0</v>
      </c>
      <c r="V341" s="450"/>
      <c r="W341" s="320"/>
      <c r="X341" s="81">
        <f>'3 priedo 2 lentele'!M341</f>
        <v>0</v>
      </c>
      <c r="Y341" s="81">
        <f>'3 priedo 2 lentele'!N341</f>
        <v>0</v>
      </c>
      <c r="Z341" s="146">
        <f>'3 priedo 2 lentele'!O341</f>
        <v>0</v>
      </c>
      <c r="AA341" s="475"/>
      <c r="AB341" s="320"/>
      <c r="AC341" s="81">
        <f>'3 priedo 2 lentele'!P341</f>
        <v>0</v>
      </c>
      <c r="AD341" s="81">
        <f>'3 priedo 2 lentele'!Q341</f>
        <v>0</v>
      </c>
      <c r="AE341" s="146">
        <f>'3 priedo 2 lentele'!R341</f>
        <v>0</v>
      </c>
      <c r="AF341" s="475"/>
      <c r="AG341" s="320"/>
      <c r="AH341" s="81">
        <f>'3 priedo 2 lentele'!S341</f>
        <v>0</v>
      </c>
      <c r="AI341" s="81">
        <f>'3 priedo 2 lentele'!T341</f>
        <v>0</v>
      </c>
      <c r="AJ341" s="146">
        <f>'3 priedo 2 lentele'!U341</f>
        <v>0</v>
      </c>
      <c r="AK341" s="320"/>
      <c r="AL341" s="320"/>
    </row>
    <row r="342" spans="2:38" ht="48" x14ac:dyDescent="0.25">
      <c r="B342" s="244" t="str">
        <f>'3 priedo 1 lentele'!A342</f>
        <v>2.6.1.1.</v>
      </c>
      <c r="C342" s="252">
        <f>'3 priedo 1 lentele'!B342</f>
        <v>0</v>
      </c>
      <c r="D342" s="244" t="str">
        <f>'3 priedo 1 lentele'!C342</f>
        <v>Priemonė: Kaimo bendruomenių aktyvumo skatinimas ir telkimas plėtojant vietos partnerystę</v>
      </c>
      <c r="E342" s="252">
        <f>'3 priedo 1 lentele'!I342</f>
        <v>0</v>
      </c>
      <c r="F342" s="252">
        <f>'3 priedo 1 lentele'!J342</f>
        <v>0</v>
      </c>
      <c r="G342" s="252">
        <f>'3 priedo 1 lentele'!K342</f>
        <v>0</v>
      </c>
      <c r="H342" s="321"/>
      <c r="I342" s="267">
        <f>'3 priedo 2 lentele'!D342</f>
        <v>0</v>
      </c>
      <c r="J342" s="267">
        <f>'3 priedo 2 lentele'!E342</f>
        <v>0</v>
      </c>
      <c r="K342" s="268">
        <f>'3 priedo 2 lentele'!F342</f>
        <v>0</v>
      </c>
      <c r="L342" s="430"/>
      <c r="M342" s="321"/>
      <c r="N342" s="267">
        <f>'3 priedo 2 lentele'!G342</f>
        <v>0</v>
      </c>
      <c r="O342" s="267">
        <f>'3 priedo 2 lentele'!H342</f>
        <v>0</v>
      </c>
      <c r="P342" s="268">
        <f>'3 priedo 2 lentele'!I342</f>
        <v>0</v>
      </c>
      <c r="Q342" s="448"/>
      <c r="R342" s="321"/>
      <c r="S342" s="267">
        <f>'3 priedo 2 lentele'!J342</f>
        <v>0</v>
      </c>
      <c r="T342" s="267">
        <f>'3 priedo 2 lentele'!K342</f>
        <v>0</v>
      </c>
      <c r="U342" s="268">
        <f>'3 priedo 2 lentele'!L342</f>
        <v>0</v>
      </c>
      <c r="V342" s="448"/>
      <c r="W342" s="321"/>
      <c r="X342" s="267">
        <f>'3 priedo 2 lentele'!M342</f>
        <v>0</v>
      </c>
      <c r="Y342" s="267">
        <f>'3 priedo 2 lentele'!N342</f>
        <v>0</v>
      </c>
      <c r="Z342" s="268">
        <f>'3 priedo 2 lentele'!O342</f>
        <v>0</v>
      </c>
      <c r="AA342" s="473"/>
      <c r="AB342" s="321"/>
      <c r="AC342" s="267">
        <f>'3 priedo 2 lentele'!P342</f>
        <v>0</v>
      </c>
      <c r="AD342" s="267">
        <f>'3 priedo 2 lentele'!Q342</f>
        <v>0</v>
      </c>
      <c r="AE342" s="268">
        <f>'3 priedo 2 lentele'!R342</f>
        <v>0</v>
      </c>
      <c r="AF342" s="473"/>
      <c r="AG342" s="321"/>
      <c r="AH342" s="267">
        <f>'3 priedo 2 lentele'!S342</f>
        <v>0</v>
      </c>
      <c r="AI342" s="267">
        <f>'3 priedo 2 lentele'!T342</f>
        <v>0</v>
      </c>
      <c r="AJ342" s="268">
        <f>'3 priedo 2 lentele'!U342</f>
        <v>0</v>
      </c>
      <c r="AK342" s="321"/>
      <c r="AL342" s="321"/>
    </row>
    <row r="343" spans="2:38" ht="36" x14ac:dyDescent="0.25">
      <c r="B343" s="244" t="str">
        <f>'3 priedo 1 lentele'!A343</f>
        <v>2.6.1.2.</v>
      </c>
      <c r="C343" s="252">
        <f>'3 priedo 1 lentele'!B343</f>
        <v>0</v>
      </c>
      <c r="D343" s="244" t="str">
        <f>'3 priedo 1 lentele'!C343</f>
        <v>Priemonė: Kaimo infrastruktūros gerinimas ir plėtra</v>
      </c>
      <c r="E343" s="252">
        <f>'3 priedo 1 lentele'!I343</f>
        <v>0</v>
      </c>
      <c r="F343" s="252">
        <f>'3 priedo 1 lentele'!J343</f>
        <v>0</v>
      </c>
      <c r="G343" s="252">
        <f>'3 priedo 1 lentele'!K343</f>
        <v>0</v>
      </c>
      <c r="H343" s="321"/>
      <c r="I343" s="267">
        <f>'3 priedo 2 lentele'!D343</f>
        <v>0</v>
      </c>
      <c r="J343" s="267">
        <f>'3 priedo 2 lentele'!E343</f>
        <v>0</v>
      </c>
      <c r="K343" s="268">
        <f>'3 priedo 2 lentele'!F343</f>
        <v>0</v>
      </c>
      <c r="L343" s="430"/>
      <c r="M343" s="321"/>
      <c r="N343" s="267">
        <f>'3 priedo 2 lentele'!G343</f>
        <v>0</v>
      </c>
      <c r="O343" s="267">
        <f>'3 priedo 2 lentele'!H343</f>
        <v>0</v>
      </c>
      <c r="P343" s="268">
        <f>'3 priedo 2 lentele'!I343</f>
        <v>0</v>
      </c>
      <c r="Q343" s="448"/>
      <c r="R343" s="321"/>
      <c r="S343" s="267">
        <f>'3 priedo 2 lentele'!J343</f>
        <v>0</v>
      </c>
      <c r="T343" s="267">
        <f>'3 priedo 2 lentele'!K343</f>
        <v>0</v>
      </c>
      <c r="U343" s="268">
        <f>'3 priedo 2 lentele'!L343</f>
        <v>0</v>
      </c>
      <c r="V343" s="448"/>
      <c r="W343" s="321"/>
      <c r="X343" s="267">
        <f>'3 priedo 2 lentele'!M343</f>
        <v>0</v>
      </c>
      <c r="Y343" s="267">
        <f>'3 priedo 2 lentele'!N343</f>
        <v>0</v>
      </c>
      <c r="Z343" s="268">
        <f>'3 priedo 2 lentele'!O343</f>
        <v>0</v>
      </c>
      <c r="AA343" s="473"/>
      <c r="AB343" s="321"/>
      <c r="AC343" s="267">
        <f>'3 priedo 2 lentele'!P343</f>
        <v>0</v>
      </c>
      <c r="AD343" s="267">
        <f>'3 priedo 2 lentele'!Q343</f>
        <v>0</v>
      </c>
      <c r="AE343" s="268">
        <f>'3 priedo 2 lentele'!R343</f>
        <v>0</v>
      </c>
      <c r="AF343" s="473"/>
      <c r="AG343" s="321"/>
      <c r="AH343" s="267">
        <f>'3 priedo 2 lentele'!S343</f>
        <v>0</v>
      </c>
      <c r="AI343" s="267">
        <f>'3 priedo 2 lentele'!T343</f>
        <v>0</v>
      </c>
      <c r="AJ343" s="268">
        <f>'3 priedo 2 lentele'!U343</f>
        <v>0</v>
      </c>
      <c r="AK343" s="321"/>
      <c r="AL343" s="321"/>
    </row>
    <row r="344" spans="2:38" ht="108" x14ac:dyDescent="0.25">
      <c r="B344" s="23" t="str">
        <f>'3 priedo 1 lentele'!A344</f>
        <v>2.6.1.2.1</v>
      </c>
      <c r="C344" s="160" t="str">
        <f>'3 priedo 1 lentele'!B344</f>
        <v>R02ZM07-330000-0002</v>
      </c>
      <c r="D344" s="58" t="str">
        <f>'3 priedo 1 lentele'!C344</f>
        <v>Bukonių kultūros centro pastato atnaujinimas ir pritaikymas bendruomenės poreikiams</v>
      </c>
      <c r="E344" s="11">
        <f>'3 priedo 1 lentele'!I344</f>
        <v>0</v>
      </c>
      <c r="F344" s="11">
        <f>'3 priedo 1 lentele'!J344</f>
        <v>0</v>
      </c>
      <c r="G344" s="11">
        <f>'3 priedo 1 lentele'!K344</f>
        <v>0</v>
      </c>
      <c r="H344" s="316"/>
      <c r="I344" s="23" t="str">
        <f>'3 priedo 2 lentele'!D344</f>
        <v>7.2.1.</v>
      </c>
      <c r="J344" s="23" t="str">
        <f>'3 priedo 2 lentele'!E344</f>
        <v>Veiksmų, kuriais remiamos investicijos į mažos apimties infrastruktūrą, skaičius</v>
      </c>
      <c r="K344" s="148">
        <f>'3 priedo 2 lentele'!F344</f>
        <v>1</v>
      </c>
      <c r="L344" s="433">
        <v>1</v>
      </c>
      <c r="M344" s="316"/>
      <c r="N344" s="23" t="str">
        <f>'3 priedo 2 lentele'!G344</f>
        <v>7.2.2.</v>
      </c>
      <c r="O344" s="23" t="str">
        <f>'3 priedo 2 lentele'!H344</f>
        <v>Gyventojų, kurie naudojasi geresnėmis paslaugomis / infrastruktūra, skaičius</v>
      </c>
      <c r="P344" s="148">
        <f>'3 priedo 2 lentele'!I344</f>
        <v>553</v>
      </c>
      <c r="Q344" s="435">
        <v>553</v>
      </c>
      <c r="R344" s="316"/>
      <c r="S344" s="23" t="str">
        <f>'3 priedo 2 lentele'!J344</f>
        <v>7.2.3.</v>
      </c>
      <c r="T344" s="23" t="str">
        <f>'3 priedo 2 lentele'!K344</f>
        <v>Regioninio planavimo būdu įgyvendintų mažos apimties infrastruktūros projektų skaičius</v>
      </c>
      <c r="U344" s="148">
        <f>'3 priedo 2 lentele'!L344</f>
        <v>1</v>
      </c>
      <c r="V344" s="435">
        <v>1</v>
      </c>
      <c r="W344" s="316"/>
      <c r="X344" s="23">
        <f>'3 priedo 2 lentele'!M344</f>
        <v>0</v>
      </c>
      <c r="Y344" s="23">
        <f>'3 priedo 2 lentele'!N344</f>
        <v>0</v>
      </c>
      <c r="Z344" s="148">
        <f>'3 priedo 2 lentele'!O344</f>
        <v>0</v>
      </c>
      <c r="AA344" s="458"/>
      <c r="AB344" s="316"/>
      <c r="AC344" s="23">
        <f>'3 priedo 2 lentele'!P344</f>
        <v>0</v>
      </c>
      <c r="AD344" s="23">
        <f>'3 priedo 2 lentele'!Q344</f>
        <v>0</v>
      </c>
      <c r="AE344" s="148">
        <f>'3 priedo 2 lentele'!R344</f>
        <v>0</v>
      </c>
      <c r="AF344" s="458"/>
      <c r="AG344" s="316"/>
      <c r="AH344" s="23">
        <f>'3 priedo 2 lentele'!S344</f>
        <v>0</v>
      </c>
      <c r="AI344" s="23">
        <f>'3 priedo 2 lentele'!T344</f>
        <v>0</v>
      </c>
      <c r="AJ344" s="148">
        <f>'3 priedo 2 lentele'!U344</f>
        <v>0</v>
      </c>
      <c r="AK344" s="316"/>
      <c r="AL344" s="316"/>
    </row>
    <row r="345" spans="2:38" ht="108" x14ac:dyDescent="0.25">
      <c r="B345" s="23" t="str">
        <f>'3 priedo 1 lentele'!A345</f>
        <v>2.6.1.2.2</v>
      </c>
      <c r="C345" s="160" t="str">
        <f>'3 priedo 1 lentele'!B345</f>
        <v>R02ZM07-500000-0003</v>
      </c>
      <c r="D345" s="58" t="str">
        <f>'3 priedo 1 lentele'!C345</f>
        <v>Užusalių pagrindinės mokyklos atnaujinimas ir pritaikymas bendruomenės poreikiams</v>
      </c>
      <c r="E345" s="11">
        <f>'3 priedo 1 lentele'!I345</f>
        <v>0</v>
      </c>
      <c r="F345" s="11">
        <f>'3 priedo 1 lentele'!J345</f>
        <v>0</v>
      </c>
      <c r="G345" s="11">
        <f>'3 priedo 1 lentele'!K345</f>
        <v>0</v>
      </c>
      <c r="H345" s="316"/>
      <c r="I345" s="23" t="str">
        <f>'3 priedo 2 lentele'!D345</f>
        <v>7.2.1.</v>
      </c>
      <c r="J345" s="23" t="str">
        <f>'3 priedo 2 lentele'!E345</f>
        <v>Veiksmų, kuriais remiamos investicijos į mažos apimties infrastruktūrą, skaičius</v>
      </c>
      <c r="K345" s="148">
        <f>'3 priedo 2 lentele'!F345</f>
        <v>1</v>
      </c>
      <c r="L345" s="433">
        <v>1</v>
      </c>
      <c r="M345" s="316"/>
      <c r="N345" s="23" t="str">
        <f>'3 priedo 2 lentele'!G345</f>
        <v>7.2.2.</v>
      </c>
      <c r="O345" s="23" t="str">
        <f>'3 priedo 2 lentele'!H345</f>
        <v>Gyventojų, kurie naudojasi geresnėmis paslaugomis / infrastruktūra, skaičius</v>
      </c>
      <c r="P345" s="148">
        <f>'3 priedo 2 lentele'!I345</f>
        <v>584</v>
      </c>
      <c r="Q345" s="435">
        <v>584</v>
      </c>
      <c r="R345" s="316"/>
      <c r="S345" s="23" t="str">
        <f>'3 priedo 2 lentele'!J345</f>
        <v>7.2.3.</v>
      </c>
      <c r="T345" s="23" t="str">
        <f>'3 priedo 2 lentele'!K345</f>
        <v>Regioninio planavimo būdu įgyvendintų mažos apimties infrastruktūros projektų skaičius</v>
      </c>
      <c r="U345" s="148">
        <f>'3 priedo 2 lentele'!L345</f>
        <v>1</v>
      </c>
      <c r="V345" s="435">
        <v>1</v>
      </c>
      <c r="W345" s="316"/>
      <c r="X345" s="23">
        <f>'3 priedo 2 lentele'!M345</f>
        <v>0</v>
      </c>
      <c r="Y345" s="23">
        <f>'3 priedo 2 lentele'!N345</f>
        <v>0</v>
      </c>
      <c r="Z345" s="148">
        <f>'3 priedo 2 lentele'!O345</f>
        <v>0</v>
      </c>
      <c r="AA345" s="458"/>
      <c r="AB345" s="316"/>
      <c r="AC345" s="23">
        <f>'3 priedo 2 lentele'!P345</f>
        <v>0</v>
      </c>
      <c r="AD345" s="23">
        <f>'3 priedo 2 lentele'!Q345</f>
        <v>0</v>
      </c>
      <c r="AE345" s="148">
        <f>'3 priedo 2 lentele'!R345</f>
        <v>0</v>
      </c>
      <c r="AF345" s="458"/>
      <c r="AG345" s="316"/>
      <c r="AH345" s="23">
        <f>'3 priedo 2 lentele'!S345</f>
        <v>0</v>
      </c>
      <c r="AI345" s="23">
        <f>'3 priedo 2 lentele'!T345</f>
        <v>0</v>
      </c>
      <c r="AJ345" s="148">
        <f>'3 priedo 2 lentele'!U345</f>
        <v>0</v>
      </c>
      <c r="AK345" s="316"/>
      <c r="AL345" s="316"/>
    </row>
    <row r="346" spans="2:38" ht="108" x14ac:dyDescent="0.25">
      <c r="B346" s="23" t="str">
        <f>'3 priedo 1 lentele'!A346</f>
        <v>2.6.1.2.3</v>
      </c>
      <c r="C346" s="160" t="str">
        <f>'3 priedo 1 lentele'!B346</f>
        <v>R02ZM07-290000-0004</v>
      </c>
      <c r="D346" s="60" t="str">
        <f>'3 priedo 1 lentele'!C346</f>
        <v>Berteškių kaimo bendruomenės namų aplinkos sutvarkymas ir pritaikymas gyventojų poreikiams</v>
      </c>
      <c r="E346" s="12">
        <f>'3 priedo 1 lentele'!I346</f>
        <v>0</v>
      </c>
      <c r="F346" s="12">
        <f>'3 priedo 1 lentele'!J346</f>
        <v>0</v>
      </c>
      <c r="G346" s="12">
        <f>'3 priedo 1 lentele'!K346</f>
        <v>0</v>
      </c>
      <c r="H346" s="391"/>
      <c r="I346" s="23" t="str">
        <f>'3 priedo 2 lentele'!D346</f>
        <v>7.2.1.</v>
      </c>
      <c r="J346" s="23" t="str">
        <f>'3 priedo 2 lentele'!E346</f>
        <v>Veiksmų, kuriais remiamos investicijos į mažos apimties infrastruktūrą, skaičius</v>
      </c>
      <c r="K346" s="148">
        <f>'3 priedo 2 lentele'!F346</f>
        <v>1</v>
      </c>
      <c r="L346" s="433">
        <v>1</v>
      </c>
      <c r="M346" s="391"/>
      <c r="N346" s="23" t="str">
        <f>'3 priedo 2 lentele'!G346</f>
        <v>7.2.2.</v>
      </c>
      <c r="O346" s="23" t="str">
        <f>'3 priedo 2 lentele'!H346</f>
        <v>Gyventojų, kurie naudojasi geresnėmis paslaugomis / infrastruktūra, skaičius</v>
      </c>
      <c r="P346" s="148">
        <f>'3 priedo 2 lentele'!I346</f>
        <v>177</v>
      </c>
      <c r="Q346" s="435">
        <v>177</v>
      </c>
      <c r="R346" s="391"/>
      <c r="S346" s="23" t="str">
        <f>'3 priedo 2 lentele'!J346</f>
        <v>7.2.3.</v>
      </c>
      <c r="T346" s="23" t="str">
        <f>'3 priedo 2 lentele'!K346</f>
        <v>Regioninio planavimo būdu įgyvendintų mažos apimties infrastruktūros projektų skaičius</v>
      </c>
      <c r="U346" s="148">
        <f>'3 priedo 2 lentele'!L346</f>
        <v>1</v>
      </c>
      <c r="V346" s="435">
        <v>1</v>
      </c>
      <c r="W346" s="391"/>
      <c r="X346" s="23">
        <f>'3 priedo 2 lentele'!M346</f>
        <v>0</v>
      </c>
      <c r="Y346" s="23">
        <f>'3 priedo 2 lentele'!N346</f>
        <v>0</v>
      </c>
      <c r="Z346" s="148">
        <f>'3 priedo 2 lentele'!O346</f>
        <v>0</v>
      </c>
      <c r="AA346" s="458"/>
      <c r="AB346" s="391"/>
      <c r="AC346" s="23">
        <f>'3 priedo 2 lentele'!P346</f>
        <v>0</v>
      </c>
      <c r="AD346" s="23">
        <f>'3 priedo 2 lentele'!Q346</f>
        <v>0</v>
      </c>
      <c r="AE346" s="148">
        <f>'3 priedo 2 lentele'!R346</f>
        <v>0</v>
      </c>
      <c r="AF346" s="458"/>
      <c r="AG346" s="391"/>
      <c r="AH346" s="23">
        <f>'3 priedo 2 lentele'!S346</f>
        <v>0</v>
      </c>
      <c r="AI346" s="23">
        <f>'3 priedo 2 lentele'!T346</f>
        <v>0</v>
      </c>
      <c r="AJ346" s="148">
        <f>'3 priedo 2 lentele'!U346</f>
        <v>0</v>
      </c>
      <c r="AK346" s="391"/>
      <c r="AL346" s="391"/>
    </row>
    <row r="347" spans="2:38" ht="60" x14ac:dyDescent="0.25">
      <c r="B347" s="23" t="str">
        <f>'3 priedo 1 lentele'!A347</f>
        <v>2.6.1.2.4</v>
      </c>
      <c r="C347" s="160" t="str">
        <f>'3 priedo 1 lentele'!B347</f>
        <v>R02ZM07-500000-0005</v>
      </c>
      <c r="D347" s="60" t="str">
        <f>'3 priedo 1 lentele'!C347</f>
        <v>Raseinių rajono Mituvos upelio baseino ir kitų melioracijos griovių bei juose esančių statinių rekonstravimas</v>
      </c>
      <c r="E347" s="12">
        <f>'3 priedo 1 lentele'!I347</f>
        <v>0</v>
      </c>
      <c r="F347" s="12">
        <f>'3 priedo 1 lentele'!J347</f>
        <v>0</v>
      </c>
      <c r="G347" s="12">
        <f>'3 priedo 1 lentele'!K347</f>
        <v>0</v>
      </c>
      <c r="H347" s="391"/>
      <c r="I347" s="23" t="str">
        <f>'3 priedo 2 lentele'!D347</f>
        <v>1.1.1.1.</v>
      </c>
      <c r="J347" s="23" t="str">
        <f>'3 priedo 2 lentele'!E347</f>
        <v>Atnaujinta gyvenamųjų vietovių (vnt.)</v>
      </c>
      <c r="K347" s="148">
        <f>'3 priedo 2 lentele'!F347</f>
        <v>1</v>
      </c>
      <c r="L347" s="433">
        <v>1</v>
      </c>
      <c r="M347" s="391"/>
      <c r="N347" s="23">
        <f>'3 priedo 2 lentele'!G347</f>
        <v>0</v>
      </c>
      <c r="O347" s="23">
        <f>'3 priedo 2 lentele'!H347</f>
        <v>0</v>
      </c>
      <c r="P347" s="148">
        <f>'3 priedo 2 lentele'!I347</f>
        <v>0</v>
      </c>
      <c r="Q347" s="435"/>
      <c r="R347" s="391"/>
      <c r="S347" s="23">
        <f>'3 priedo 2 lentele'!J347</f>
        <v>0</v>
      </c>
      <c r="T347" s="23">
        <f>'3 priedo 2 lentele'!K347</f>
        <v>0</v>
      </c>
      <c r="U347" s="148">
        <f>'3 priedo 2 lentele'!L347</f>
        <v>0</v>
      </c>
      <c r="V347" s="435"/>
      <c r="W347" s="391"/>
      <c r="X347" s="23">
        <f>'3 priedo 2 lentele'!M347</f>
        <v>0</v>
      </c>
      <c r="Y347" s="23">
        <f>'3 priedo 2 lentele'!N347</f>
        <v>0</v>
      </c>
      <c r="Z347" s="148">
        <f>'3 priedo 2 lentele'!O347</f>
        <v>0</v>
      </c>
      <c r="AA347" s="458"/>
      <c r="AB347" s="391"/>
      <c r="AC347" s="23">
        <f>'3 priedo 2 lentele'!P347</f>
        <v>0</v>
      </c>
      <c r="AD347" s="23">
        <f>'3 priedo 2 lentele'!Q347</f>
        <v>0</v>
      </c>
      <c r="AE347" s="148">
        <f>'3 priedo 2 lentele'!R347</f>
        <v>0</v>
      </c>
      <c r="AF347" s="458"/>
      <c r="AG347" s="391"/>
      <c r="AH347" s="23">
        <f>'3 priedo 2 lentele'!S347</f>
        <v>0</v>
      </c>
      <c r="AI347" s="23">
        <f>'3 priedo 2 lentele'!T347</f>
        <v>0</v>
      </c>
      <c r="AJ347" s="148">
        <f>'3 priedo 2 lentele'!U347</f>
        <v>0</v>
      </c>
      <c r="AK347" s="391"/>
      <c r="AL347" s="391"/>
    </row>
    <row r="348" spans="2:38" ht="108" x14ac:dyDescent="0.25">
      <c r="B348" s="23" t="str">
        <f>'3 priedo 1 lentele'!A348</f>
        <v>2.6.1.2.5</v>
      </c>
      <c r="C348" s="160" t="str">
        <f>'3 priedo 1 lentele'!B348</f>
        <v>R02ZM07-290000-0006</v>
      </c>
      <c r="D348" s="60" t="str">
        <f>'3 priedo 1 lentele'!C348</f>
        <v>Katauskių kaimo viešosios erdvės sutvarkymas ir pritaikymas gyventojų poreikiams</v>
      </c>
      <c r="E348" s="12">
        <f>'3 priedo 1 lentele'!I348</f>
        <v>0</v>
      </c>
      <c r="F348" s="12">
        <f>'3 priedo 1 lentele'!J348</f>
        <v>0</v>
      </c>
      <c r="G348" s="12">
        <f>'3 priedo 1 lentele'!K348</f>
        <v>0</v>
      </c>
      <c r="H348" s="391"/>
      <c r="I348" s="23" t="str">
        <f>'3 priedo 2 lentele'!D348</f>
        <v>7.2.2.</v>
      </c>
      <c r="J348" s="23" t="str">
        <f>'3 priedo 2 lentele'!E348</f>
        <v>Gyventojų, kurie naudojasi geresnėmis paslaugomis / infrastruktūra, skaičius</v>
      </c>
      <c r="K348" s="24">
        <f>'3 priedo 2 lentele'!F348</f>
        <v>240</v>
      </c>
      <c r="L348" s="435">
        <v>240</v>
      </c>
      <c r="M348" s="391"/>
      <c r="N348" s="23" t="str">
        <f>'3 priedo 2 lentele'!G348</f>
        <v>7.2.3.</v>
      </c>
      <c r="O348" s="23" t="str">
        <f>'3 priedo 2 lentele'!H348</f>
        <v>Regioninio planavimo būdu įgyvendintų mažos apimties infrastruktūros projektų skaičius</v>
      </c>
      <c r="P348" s="24">
        <f>'3 priedo 2 lentele'!I348</f>
        <v>1</v>
      </c>
      <c r="Q348" s="435">
        <v>1</v>
      </c>
      <c r="R348" s="391"/>
      <c r="S348" s="23">
        <f>'3 priedo 2 lentele'!J348</f>
        <v>0</v>
      </c>
      <c r="T348" s="23">
        <f>'3 priedo 2 lentele'!K348</f>
        <v>0</v>
      </c>
      <c r="U348" s="24">
        <f>'3 priedo 2 lentele'!L348</f>
        <v>0</v>
      </c>
      <c r="V348" s="466"/>
      <c r="W348" s="391"/>
      <c r="X348" s="23">
        <f>'3 priedo 2 lentele'!M348</f>
        <v>0</v>
      </c>
      <c r="Y348" s="23">
        <f>'3 priedo 2 lentele'!N348</f>
        <v>0</v>
      </c>
      <c r="Z348" s="24">
        <f>'3 priedo 2 lentele'!O348</f>
        <v>0</v>
      </c>
      <c r="AA348" s="458"/>
      <c r="AB348" s="391"/>
      <c r="AC348" s="23">
        <f>'3 priedo 2 lentele'!P348</f>
        <v>0</v>
      </c>
      <c r="AD348" s="23">
        <f>'3 priedo 2 lentele'!Q348</f>
        <v>0</v>
      </c>
      <c r="AE348" s="24">
        <f>'3 priedo 2 lentele'!R348</f>
        <v>0</v>
      </c>
      <c r="AF348" s="458"/>
      <c r="AG348" s="391"/>
      <c r="AH348" s="23">
        <f>'3 priedo 2 lentele'!S348</f>
        <v>0</v>
      </c>
      <c r="AI348" s="23">
        <f>'3 priedo 2 lentele'!T348</f>
        <v>0</v>
      </c>
      <c r="AJ348" s="24">
        <f>'3 priedo 2 lentele'!U348</f>
        <v>0</v>
      </c>
      <c r="AK348" s="391"/>
      <c r="AL348" s="391"/>
    </row>
    <row r="349" spans="2:38" ht="36" x14ac:dyDescent="0.25">
      <c r="B349" s="23" t="str">
        <f>'3 priedo 1 lentele'!A349</f>
        <v>2.6.1.2.6</v>
      </c>
      <c r="C349" s="160" t="str">
        <f>'3 priedo 1 lentele'!B349</f>
        <v>R02ZM07-020000-0007</v>
      </c>
      <c r="D349" s="60" t="str">
        <f>'3 priedo 1 lentele'!C349</f>
        <v>Kalnujų seniūnijos administracinio pastato sutvarkymas</v>
      </c>
      <c r="E349" s="12">
        <f>'3 priedo 1 lentele'!I349</f>
        <v>0</v>
      </c>
      <c r="F349" s="12">
        <f>'3 priedo 1 lentele'!J349</f>
        <v>0</v>
      </c>
      <c r="G349" s="12">
        <f>'3 priedo 1 lentele'!K349</f>
        <v>0</v>
      </c>
      <c r="H349" s="391"/>
      <c r="I349" s="23" t="str">
        <f>'3 priedo 2 lentele'!D349</f>
        <v>1.1.1.1.</v>
      </c>
      <c r="J349" s="23" t="str">
        <f>'3 priedo 2 lentele'!E349</f>
        <v>Atnaujinta gyvenamųjų vietovių (vnt.)</v>
      </c>
      <c r="K349" s="148">
        <f>'3 priedo 2 lentele'!F349</f>
        <v>1</v>
      </c>
      <c r="L349" s="433">
        <v>1</v>
      </c>
      <c r="M349" s="391"/>
      <c r="N349" s="23">
        <f>'3 priedo 2 lentele'!G349</f>
        <v>0</v>
      </c>
      <c r="O349" s="23">
        <f>'3 priedo 2 lentele'!H349</f>
        <v>0</v>
      </c>
      <c r="P349" s="148">
        <f>'3 priedo 2 lentele'!I349</f>
        <v>0</v>
      </c>
      <c r="Q349" s="435"/>
      <c r="R349" s="391"/>
      <c r="S349" s="23">
        <f>'3 priedo 2 lentele'!J349</f>
        <v>0</v>
      </c>
      <c r="T349" s="23">
        <f>'3 priedo 2 lentele'!K349</f>
        <v>0</v>
      </c>
      <c r="U349" s="148">
        <f>'3 priedo 2 lentele'!L349</f>
        <v>0</v>
      </c>
      <c r="V349" s="435"/>
      <c r="W349" s="391"/>
      <c r="X349" s="23">
        <f>'3 priedo 2 lentele'!M349</f>
        <v>0</v>
      </c>
      <c r="Y349" s="23">
        <f>'3 priedo 2 lentele'!N349</f>
        <v>0</v>
      </c>
      <c r="Z349" s="148">
        <f>'3 priedo 2 lentele'!O349</f>
        <v>0</v>
      </c>
      <c r="AA349" s="458"/>
      <c r="AB349" s="391"/>
      <c r="AC349" s="23">
        <f>'3 priedo 2 lentele'!P349</f>
        <v>0</v>
      </c>
      <c r="AD349" s="23">
        <f>'3 priedo 2 lentele'!Q349</f>
        <v>0</v>
      </c>
      <c r="AE349" s="148">
        <f>'3 priedo 2 lentele'!R349</f>
        <v>0</v>
      </c>
      <c r="AF349" s="458"/>
      <c r="AG349" s="391"/>
      <c r="AH349" s="23">
        <f>'3 priedo 2 lentele'!S349</f>
        <v>0</v>
      </c>
      <c r="AI349" s="23">
        <f>'3 priedo 2 lentele'!T349</f>
        <v>0</v>
      </c>
      <c r="AJ349" s="148">
        <f>'3 priedo 2 lentele'!U349</f>
        <v>0</v>
      </c>
      <c r="AK349" s="391"/>
      <c r="AL349" s="391"/>
    </row>
    <row r="350" spans="2:38" ht="60" x14ac:dyDescent="0.25">
      <c r="B350" s="23" t="str">
        <f>'3 priedo 1 lentele'!A350</f>
        <v>2.6.1.2.7</v>
      </c>
      <c r="C350" s="160" t="str">
        <f>'3 priedo 1 lentele'!B350</f>
        <v>R02ZM07-340000-0008</v>
      </c>
      <c r="D350" s="60" t="str">
        <f>'3 priedo 1 lentele'!C350</f>
        <v>Raseinių rajono kultūros centro Betygalos kultūros namų infrastruktūros pritaikymas visuomenės poreikiams</v>
      </c>
      <c r="E350" s="12">
        <f>'3 priedo 1 lentele'!I350</f>
        <v>0</v>
      </c>
      <c r="F350" s="12">
        <f>'3 priedo 1 lentele'!J350</f>
        <v>0</v>
      </c>
      <c r="G350" s="12">
        <f>'3 priedo 1 lentele'!K350</f>
        <v>0</v>
      </c>
      <c r="H350" s="391"/>
      <c r="I350" s="23" t="str">
        <f>'3 priedo 2 lentele'!D350</f>
        <v>1.1.1.1.</v>
      </c>
      <c r="J350" s="23" t="str">
        <f>'3 priedo 2 lentele'!E350</f>
        <v>Atnaujinta gyvenamųjų vietovių (vnt.)</v>
      </c>
      <c r="K350" s="148">
        <f>'3 priedo 2 lentele'!F350</f>
        <v>1</v>
      </c>
      <c r="L350" s="433">
        <v>1</v>
      </c>
      <c r="M350" s="391"/>
      <c r="N350" s="23">
        <f>'3 priedo 2 lentele'!G350</f>
        <v>0</v>
      </c>
      <c r="O350" s="23">
        <f>'3 priedo 2 lentele'!H350</f>
        <v>0</v>
      </c>
      <c r="P350" s="148">
        <f>'3 priedo 2 lentele'!I350</f>
        <v>0</v>
      </c>
      <c r="Q350" s="435"/>
      <c r="R350" s="391"/>
      <c r="S350" s="23">
        <f>'3 priedo 2 lentele'!J350</f>
        <v>0</v>
      </c>
      <c r="T350" s="23">
        <f>'3 priedo 2 lentele'!K350</f>
        <v>0</v>
      </c>
      <c r="U350" s="148">
        <f>'3 priedo 2 lentele'!L350</f>
        <v>0</v>
      </c>
      <c r="V350" s="435"/>
      <c r="W350" s="391"/>
      <c r="X350" s="23">
        <f>'3 priedo 2 lentele'!M350</f>
        <v>0</v>
      </c>
      <c r="Y350" s="23">
        <f>'3 priedo 2 lentele'!N350</f>
        <v>0</v>
      </c>
      <c r="Z350" s="148">
        <f>'3 priedo 2 lentele'!O350</f>
        <v>0</v>
      </c>
      <c r="AA350" s="458"/>
      <c r="AB350" s="391"/>
      <c r="AC350" s="23">
        <f>'3 priedo 2 lentele'!P350</f>
        <v>0</v>
      </c>
      <c r="AD350" s="23">
        <f>'3 priedo 2 lentele'!Q350</f>
        <v>0</v>
      </c>
      <c r="AE350" s="148">
        <f>'3 priedo 2 lentele'!R350</f>
        <v>0</v>
      </c>
      <c r="AF350" s="458"/>
      <c r="AG350" s="391"/>
      <c r="AH350" s="23">
        <f>'3 priedo 2 lentele'!S350</f>
        <v>0</v>
      </c>
      <c r="AI350" s="23">
        <f>'3 priedo 2 lentele'!T350</f>
        <v>0</v>
      </c>
      <c r="AJ350" s="148">
        <f>'3 priedo 2 lentele'!U350</f>
        <v>0</v>
      </c>
      <c r="AK350" s="391"/>
      <c r="AL350" s="391"/>
    </row>
    <row r="351" spans="2:38" ht="36" x14ac:dyDescent="0.25">
      <c r="B351" s="23" t="str">
        <f>'3 priedo 1 lentele'!A351</f>
        <v>2.6.1.2.8</v>
      </c>
      <c r="C351" s="160" t="str">
        <f>'3 priedo 1 lentele'!B351</f>
        <v>R02ZM07-500000-0009</v>
      </c>
      <c r="D351" s="60" t="str">
        <f>'3 priedo 1 lentele'!C351</f>
        <v>Požečių gyvenvietės drenažo rekonstravimas</v>
      </c>
      <c r="E351" s="12">
        <f>'3 priedo 1 lentele'!I351</f>
        <v>0</v>
      </c>
      <c r="F351" s="12">
        <f>'3 priedo 1 lentele'!J351</f>
        <v>0</v>
      </c>
      <c r="G351" s="12">
        <f>'3 priedo 1 lentele'!K351</f>
        <v>0</v>
      </c>
      <c r="H351" s="391"/>
      <c r="I351" s="23" t="str">
        <f>'3 priedo 2 lentele'!D351</f>
        <v>1.1.1.1.</v>
      </c>
      <c r="J351" s="23" t="str">
        <f>'3 priedo 2 lentele'!E351</f>
        <v>Atnaujinta gyvenamųjų vietovių (vnt.)</v>
      </c>
      <c r="K351" s="148">
        <f>'3 priedo 2 lentele'!F351</f>
        <v>1</v>
      </c>
      <c r="L351" s="433">
        <v>1</v>
      </c>
      <c r="M351" s="391"/>
      <c r="N351" s="23">
        <f>'3 priedo 2 lentele'!G351</f>
        <v>0</v>
      </c>
      <c r="O351" s="23">
        <f>'3 priedo 2 lentele'!H351</f>
        <v>0</v>
      </c>
      <c r="P351" s="148">
        <f>'3 priedo 2 lentele'!I351</f>
        <v>0</v>
      </c>
      <c r="Q351" s="435"/>
      <c r="R351" s="391"/>
      <c r="S351" s="23">
        <f>'3 priedo 2 lentele'!J351</f>
        <v>0</v>
      </c>
      <c r="T351" s="23">
        <f>'3 priedo 2 lentele'!K351</f>
        <v>0</v>
      </c>
      <c r="U351" s="148">
        <f>'3 priedo 2 lentele'!L351</f>
        <v>0</v>
      </c>
      <c r="V351" s="435"/>
      <c r="W351" s="391"/>
      <c r="X351" s="23">
        <f>'3 priedo 2 lentele'!M351</f>
        <v>0</v>
      </c>
      <c r="Y351" s="23">
        <f>'3 priedo 2 lentele'!N351</f>
        <v>0</v>
      </c>
      <c r="Z351" s="148">
        <f>'3 priedo 2 lentele'!O351</f>
        <v>0</v>
      </c>
      <c r="AA351" s="458"/>
      <c r="AB351" s="391"/>
      <c r="AC351" s="23">
        <f>'3 priedo 2 lentele'!P351</f>
        <v>0</v>
      </c>
      <c r="AD351" s="23">
        <f>'3 priedo 2 lentele'!Q351</f>
        <v>0</v>
      </c>
      <c r="AE351" s="148">
        <f>'3 priedo 2 lentele'!R351</f>
        <v>0</v>
      </c>
      <c r="AF351" s="458"/>
      <c r="AG351" s="391"/>
      <c r="AH351" s="23">
        <f>'3 priedo 2 lentele'!S351</f>
        <v>0</v>
      </c>
      <c r="AI351" s="23">
        <f>'3 priedo 2 lentele'!T351</f>
        <v>0</v>
      </c>
      <c r="AJ351" s="148">
        <f>'3 priedo 2 lentele'!U351</f>
        <v>0</v>
      </c>
      <c r="AK351" s="391"/>
      <c r="AL351" s="391"/>
    </row>
    <row r="352" spans="2:38" ht="36" x14ac:dyDescent="0.25">
      <c r="B352" s="23" t="str">
        <f>'3 priedo 1 lentele'!A352</f>
        <v>2.6.1.2.9</v>
      </c>
      <c r="C352" s="160" t="str">
        <f>'3 priedo 1 lentele'!B352</f>
        <v>R02ZM07-500000-0010</v>
      </c>
      <c r="D352" s="60" t="str">
        <f>'3 priedo 1 lentele'!C352</f>
        <v>Verėduvos gyvenvietės drenažo sistemos įrengimas</v>
      </c>
      <c r="E352" s="12">
        <f>'3 priedo 1 lentele'!I352</f>
        <v>0</v>
      </c>
      <c r="F352" s="12">
        <f>'3 priedo 1 lentele'!J352</f>
        <v>0</v>
      </c>
      <c r="G352" s="12">
        <f>'3 priedo 1 lentele'!K352</f>
        <v>0</v>
      </c>
      <c r="H352" s="391"/>
      <c r="I352" s="23" t="str">
        <f>'3 priedo 2 lentele'!D352</f>
        <v>1.1.1.1.</v>
      </c>
      <c r="J352" s="23" t="str">
        <f>'3 priedo 2 lentele'!E352</f>
        <v>Atnaujinta gyvenamųjų vietovių (vnt.)</v>
      </c>
      <c r="K352" s="148">
        <f>'3 priedo 2 lentele'!F352</f>
        <v>1</v>
      </c>
      <c r="L352" s="433">
        <v>1</v>
      </c>
      <c r="M352" s="391"/>
      <c r="N352" s="23">
        <f>'3 priedo 2 lentele'!G352</f>
        <v>0</v>
      </c>
      <c r="O352" s="23">
        <f>'3 priedo 2 lentele'!H352</f>
        <v>0</v>
      </c>
      <c r="P352" s="148">
        <f>'3 priedo 2 lentele'!I352</f>
        <v>0</v>
      </c>
      <c r="Q352" s="435"/>
      <c r="R352" s="391"/>
      <c r="S352" s="23">
        <f>'3 priedo 2 lentele'!J352</f>
        <v>0</v>
      </c>
      <c r="T352" s="23">
        <f>'3 priedo 2 lentele'!K352</f>
        <v>0</v>
      </c>
      <c r="U352" s="148">
        <f>'3 priedo 2 lentele'!L352</f>
        <v>0</v>
      </c>
      <c r="V352" s="435"/>
      <c r="W352" s="391"/>
      <c r="X352" s="23">
        <f>'3 priedo 2 lentele'!M352</f>
        <v>0</v>
      </c>
      <c r="Y352" s="23">
        <f>'3 priedo 2 lentele'!N352</f>
        <v>0</v>
      </c>
      <c r="Z352" s="148">
        <f>'3 priedo 2 lentele'!O352</f>
        <v>0</v>
      </c>
      <c r="AA352" s="458"/>
      <c r="AB352" s="391"/>
      <c r="AC352" s="23">
        <f>'3 priedo 2 lentele'!P352</f>
        <v>0</v>
      </c>
      <c r="AD352" s="23">
        <f>'3 priedo 2 lentele'!Q352</f>
        <v>0</v>
      </c>
      <c r="AE352" s="148">
        <f>'3 priedo 2 lentele'!R352</f>
        <v>0</v>
      </c>
      <c r="AF352" s="458"/>
      <c r="AG352" s="391"/>
      <c r="AH352" s="23">
        <f>'3 priedo 2 lentele'!S352</f>
        <v>0</v>
      </c>
      <c r="AI352" s="23">
        <f>'3 priedo 2 lentele'!T352</f>
        <v>0</v>
      </c>
      <c r="AJ352" s="148">
        <f>'3 priedo 2 lentele'!U352</f>
        <v>0</v>
      </c>
      <c r="AK352" s="391"/>
      <c r="AL352" s="391"/>
    </row>
    <row r="353" spans="2:38" ht="96" x14ac:dyDescent="0.25">
      <c r="B353" s="183" t="str">
        <f>'3 priedo 1 lentele'!A353</f>
        <v>2.6.1.2.10</v>
      </c>
      <c r="C353" s="160" t="str">
        <f>'3 priedo 1 lentele'!B353</f>
        <v>R029908-342900-0009</v>
      </c>
      <c r="D353" s="60" t="str">
        <f>'3 priedo 1 lentele'!C353</f>
        <v>Kompleksiškas Pelėdnagių kaimo viešųjų erdvių sutvarkymas</v>
      </c>
      <c r="E353" s="16">
        <f>'3 priedo 1 lentele'!I353</f>
        <v>0</v>
      </c>
      <c r="F353" s="16">
        <f>'3 priedo 1 lentele'!J353</f>
        <v>0</v>
      </c>
      <c r="G353" s="16">
        <f>'3 priedo 1 lentele'!K353</f>
        <v>0</v>
      </c>
      <c r="H353" s="393"/>
      <c r="I353" s="23" t="str">
        <f>'3 priedo 2 lentele'!D353</f>
        <v>P.S.364</v>
      </c>
      <c r="J353" s="23" t="str">
        <f>'3 priedo 2 lentele'!E353</f>
        <v>Naujos atviros erdvės vietovėse nuo 1 iki 6 tūkst. gyv. (išskyrus savivaldybių centrus)(kv.m)</v>
      </c>
      <c r="K353" s="148">
        <f>'3 priedo 2 lentele'!F353</f>
        <v>44147</v>
      </c>
      <c r="L353" s="148">
        <v>44147</v>
      </c>
      <c r="M353" s="393"/>
      <c r="N353" s="23" t="str">
        <f>'3 priedo 2 lentele'!G353</f>
        <v>P.S.365</v>
      </c>
      <c r="O353" s="23" t="str">
        <f>'3 priedo 2 lentele'!H353</f>
        <v>Atnaujinti ir (ar) pritaikyti naujai paskirčiai pastatai ir statiniai kaimo vietovėse (kv.m)</v>
      </c>
      <c r="P353" s="148">
        <f>'3 priedo 2 lentele'!I353</f>
        <v>0</v>
      </c>
      <c r="Q353" s="435">
        <v>0</v>
      </c>
      <c r="R353" s="393"/>
      <c r="S353" s="23">
        <f>'3 priedo 2 lentele'!J353</f>
        <v>0</v>
      </c>
      <c r="T353" s="23">
        <f>'3 priedo 2 lentele'!K353</f>
        <v>0</v>
      </c>
      <c r="U353" s="148">
        <f>'3 priedo 2 lentele'!L353</f>
        <v>0</v>
      </c>
      <c r="V353" s="435"/>
      <c r="W353" s="393"/>
      <c r="X353" s="23">
        <f>'3 priedo 2 lentele'!M353</f>
        <v>0</v>
      </c>
      <c r="Y353" s="23">
        <f>'3 priedo 2 lentele'!N353</f>
        <v>0</v>
      </c>
      <c r="Z353" s="148">
        <f>'3 priedo 2 lentele'!O353</f>
        <v>0</v>
      </c>
      <c r="AA353" s="458"/>
      <c r="AB353" s="393"/>
      <c r="AC353" s="23">
        <f>'3 priedo 2 lentele'!P353</f>
        <v>0</v>
      </c>
      <c r="AD353" s="23">
        <f>'3 priedo 2 lentele'!Q353</f>
        <v>0</v>
      </c>
      <c r="AE353" s="148">
        <f>'3 priedo 2 lentele'!R353</f>
        <v>0</v>
      </c>
      <c r="AF353" s="458"/>
      <c r="AG353" s="393"/>
      <c r="AH353" s="23">
        <f>'3 priedo 2 lentele'!S353</f>
        <v>0</v>
      </c>
      <c r="AI353" s="23">
        <f>'3 priedo 2 lentele'!T353</f>
        <v>0</v>
      </c>
      <c r="AJ353" s="148">
        <f>'3 priedo 2 lentele'!U353</f>
        <v>0</v>
      </c>
      <c r="AK353" s="393"/>
      <c r="AL353" s="393"/>
    </row>
    <row r="354" spans="2:38" ht="108" x14ac:dyDescent="0.25">
      <c r="B354" s="183" t="str">
        <f>'3 priedo 1 lentele'!A354</f>
        <v>2.6.1.2.11</v>
      </c>
      <c r="C354" s="160" t="str">
        <f>'3 priedo 1 lentele'!B354</f>
        <v>R02ZM07-290000-0011</v>
      </c>
      <c r="D354" s="60" t="str">
        <f>'3 priedo 1 lentele'!C354</f>
        <v>Poilsio zonos prie Sujainių tvenkinio sutvarkymas</v>
      </c>
      <c r="E354" s="12">
        <f>'3 priedo 1 lentele'!I354</f>
        <v>0</v>
      </c>
      <c r="F354" s="12">
        <f>'3 priedo 1 lentele'!J354</f>
        <v>0</v>
      </c>
      <c r="G354" s="12">
        <f>'3 priedo 1 lentele'!K354</f>
        <v>0</v>
      </c>
      <c r="H354" s="391"/>
      <c r="I354" s="23" t="str">
        <f>'3 priedo 2 lentele'!D354</f>
        <v>7.2.1.</v>
      </c>
      <c r="J354" s="23" t="str">
        <f>'3 priedo 2 lentele'!E354</f>
        <v>Veiksmų, kuriais remiamos investicijos į mažos apimties infrastruktūrą, skaičius</v>
      </c>
      <c r="K354" s="148">
        <f>'3 priedo 2 lentele'!F354</f>
        <v>2</v>
      </c>
      <c r="L354" s="433">
        <v>2</v>
      </c>
      <c r="M354" s="391"/>
      <c r="N354" s="23" t="str">
        <f>'3 priedo 2 lentele'!G354</f>
        <v>7.2.2.</v>
      </c>
      <c r="O354" s="23" t="str">
        <f>'3 priedo 2 lentele'!H354</f>
        <v>Gyventojų, kurie naudojasi geresnėmis paslaugomis / infrastruktūra, skaičius</v>
      </c>
      <c r="P354" s="148">
        <f>'3 priedo 2 lentele'!I354</f>
        <v>543</v>
      </c>
      <c r="Q354" s="435">
        <v>543</v>
      </c>
      <c r="R354" s="391"/>
      <c r="S354" s="23" t="str">
        <f>'3 priedo 2 lentele'!J354</f>
        <v>7.2.3.</v>
      </c>
      <c r="T354" s="23" t="str">
        <f>'3 priedo 2 lentele'!K354</f>
        <v>Regioninio planavimo būdu įgyvendintų mažos apimties infrastruktūros projektų skaičius</v>
      </c>
      <c r="U354" s="148">
        <f>'3 priedo 2 lentele'!L354</f>
        <v>1</v>
      </c>
      <c r="V354" s="435">
        <v>1</v>
      </c>
      <c r="W354" s="391"/>
      <c r="X354" s="23">
        <f>'3 priedo 2 lentele'!M354</f>
        <v>0</v>
      </c>
      <c r="Y354" s="23">
        <f>'3 priedo 2 lentele'!N354</f>
        <v>0</v>
      </c>
      <c r="Z354" s="148">
        <f>'3 priedo 2 lentele'!O354</f>
        <v>0</v>
      </c>
      <c r="AA354" s="458"/>
      <c r="AB354" s="391"/>
      <c r="AC354" s="23">
        <f>'3 priedo 2 lentele'!P354</f>
        <v>0</v>
      </c>
      <c r="AD354" s="23">
        <f>'3 priedo 2 lentele'!Q354</f>
        <v>0</v>
      </c>
      <c r="AE354" s="148">
        <f>'3 priedo 2 lentele'!R354</f>
        <v>0</v>
      </c>
      <c r="AF354" s="458"/>
      <c r="AG354" s="391"/>
      <c r="AH354" s="23">
        <f>'3 priedo 2 lentele'!S354</f>
        <v>0</v>
      </c>
      <c r="AI354" s="23">
        <f>'3 priedo 2 lentele'!T354</f>
        <v>0</v>
      </c>
      <c r="AJ354" s="148">
        <f>'3 priedo 2 lentele'!U354</f>
        <v>0</v>
      </c>
      <c r="AK354" s="391"/>
      <c r="AL354" s="391"/>
    </row>
    <row r="355" spans="2:38" ht="108" x14ac:dyDescent="0.25">
      <c r="B355" s="183" t="str">
        <f>'3 priedo 1 lentele'!A355</f>
        <v>2.6.1.2.12</v>
      </c>
      <c r="C355" s="160" t="str">
        <f>'3 priedo 1 lentele'!B355</f>
        <v>R02ZM07-290000-0012</v>
      </c>
      <c r="D355" s="19" t="str">
        <f>'3 priedo 1 lentele'!C355</f>
        <v>Betygalos miestelio viešosios infrastruktūros sutvarkymas</v>
      </c>
      <c r="E355" s="12">
        <f>'3 priedo 1 lentele'!I355</f>
        <v>0</v>
      </c>
      <c r="F355" s="12">
        <f>'3 priedo 1 lentele'!J355</f>
        <v>0</v>
      </c>
      <c r="G355" s="12">
        <f>'3 priedo 1 lentele'!K355</f>
        <v>0</v>
      </c>
      <c r="H355" s="391"/>
      <c r="I355" s="23" t="str">
        <f>'3 priedo 2 lentele'!D355</f>
        <v>7.2.2.</v>
      </c>
      <c r="J355" s="23" t="str">
        <f>'3 priedo 2 lentele'!E355</f>
        <v>Gyventojų, kurie naudojasi geresnėmis paslaugomis / infrastruktūra, skaičius</v>
      </c>
      <c r="K355" s="24">
        <f>'3 priedo 2 lentele'!F355</f>
        <v>488</v>
      </c>
      <c r="L355" s="435">
        <v>488</v>
      </c>
      <c r="M355" s="391"/>
      <c r="N355" s="23" t="str">
        <f>'3 priedo 2 lentele'!G355</f>
        <v>7.2.3.</v>
      </c>
      <c r="O355" s="23" t="str">
        <f>'3 priedo 2 lentele'!H355</f>
        <v>Regioninio planavimo būdu įgyvendintų mažos apimties infrastruktūros projektų skaičius</v>
      </c>
      <c r="P355" s="24">
        <f>'3 priedo 2 lentele'!I355</f>
        <v>1</v>
      </c>
      <c r="Q355" s="435">
        <v>1</v>
      </c>
      <c r="R355" s="391"/>
      <c r="S355" s="23">
        <f>'3 priedo 2 lentele'!J355</f>
        <v>0</v>
      </c>
      <c r="T355" s="23">
        <f>'3 priedo 2 lentele'!K355</f>
        <v>0</v>
      </c>
      <c r="U355" s="24">
        <f>'3 priedo 2 lentele'!L355</f>
        <v>0</v>
      </c>
      <c r="V355" s="435"/>
      <c r="W355" s="391"/>
      <c r="X355" s="23">
        <f>'3 priedo 2 lentele'!M355</f>
        <v>0</v>
      </c>
      <c r="Y355" s="23">
        <f>'3 priedo 2 lentele'!N355</f>
        <v>0</v>
      </c>
      <c r="Z355" s="24">
        <f>'3 priedo 2 lentele'!O355</f>
        <v>0</v>
      </c>
      <c r="AA355" s="458"/>
      <c r="AB355" s="391"/>
      <c r="AC355" s="23">
        <f>'3 priedo 2 lentele'!P355</f>
        <v>0</v>
      </c>
      <c r="AD355" s="23">
        <f>'3 priedo 2 lentele'!Q355</f>
        <v>0</v>
      </c>
      <c r="AE355" s="24">
        <f>'3 priedo 2 lentele'!R355</f>
        <v>0</v>
      </c>
      <c r="AF355" s="458"/>
      <c r="AG355" s="391"/>
      <c r="AH355" s="23">
        <f>'3 priedo 2 lentele'!S355</f>
        <v>0</v>
      </c>
      <c r="AI355" s="23">
        <f>'3 priedo 2 lentele'!T355</f>
        <v>0</v>
      </c>
      <c r="AJ355" s="24">
        <f>'3 priedo 2 lentele'!U355</f>
        <v>0</v>
      </c>
      <c r="AK355" s="391"/>
      <c r="AL355" s="391"/>
    </row>
    <row r="356" spans="2:38" ht="108" x14ac:dyDescent="0.25">
      <c r="B356" s="183" t="str">
        <f>'3 priedo 1 lentele'!A356</f>
        <v>2.6.1.2.13</v>
      </c>
      <c r="C356" s="160" t="str">
        <f>'3 priedo 1 lentele'!B356</f>
        <v>R02ZM07-500000-0013</v>
      </c>
      <c r="D356" s="60" t="str">
        <f>'3 priedo 1 lentele'!C356</f>
        <v>Berteškių kaimo vandens kokybės gerinimas</v>
      </c>
      <c r="E356" s="12">
        <f>'3 priedo 1 lentele'!I356</f>
        <v>0</v>
      </c>
      <c r="F356" s="12">
        <f>'3 priedo 1 lentele'!J356</f>
        <v>0</v>
      </c>
      <c r="G356" s="12">
        <f>'3 priedo 1 lentele'!K356</f>
        <v>0</v>
      </c>
      <c r="H356" s="391"/>
      <c r="I356" s="23" t="str">
        <f>'3 priedo 2 lentele'!D356</f>
        <v>7.2.1.</v>
      </c>
      <c r="J356" s="23" t="str">
        <f>'3 priedo 2 lentele'!E356</f>
        <v>Veiksmų, kuriais remiamos investicijos į mažos apimties infrastruktūrą, skaičius</v>
      </c>
      <c r="K356" s="148">
        <f>'3 priedo 2 lentele'!F356</f>
        <v>1</v>
      </c>
      <c r="L356" s="433">
        <v>1</v>
      </c>
      <c r="M356" s="391"/>
      <c r="N356" s="23" t="str">
        <f>'3 priedo 2 lentele'!G356</f>
        <v>7.2.2.</v>
      </c>
      <c r="O356" s="23" t="str">
        <f>'3 priedo 2 lentele'!H356</f>
        <v>Gyventojų, kurie naudojasi geresnėmis paslaugomis / infrastruktūra, skaičius</v>
      </c>
      <c r="P356" s="148">
        <f>'3 priedo 2 lentele'!I356</f>
        <v>177</v>
      </c>
      <c r="Q356" s="435">
        <v>177</v>
      </c>
      <c r="R356" s="391"/>
      <c r="S356" s="23" t="str">
        <f>'3 priedo 2 lentele'!J356</f>
        <v>7.2.3.</v>
      </c>
      <c r="T356" s="23" t="str">
        <f>'3 priedo 2 lentele'!K356</f>
        <v>Regioninio planavimo būdu įgyvendintų mažos apimties infrastruktūros projektų skaičius</v>
      </c>
      <c r="U356" s="148">
        <f>'3 priedo 2 lentele'!L356</f>
        <v>1</v>
      </c>
      <c r="V356" s="435">
        <v>1</v>
      </c>
      <c r="W356" s="391"/>
      <c r="X356" s="23">
        <f>'3 priedo 2 lentele'!M356</f>
        <v>0</v>
      </c>
      <c r="Y356" s="23">
        <f>'3 priedo 2 lentele'!N356</f>
        <v>0</v>
      </c>
      <c r="Z356" s="148">
        <f>'3 priedo 2 lentele'!O356</f>
        <v>0</v>
      </c>
      <c r="AA356" s="458"/>
      <c r="AB356" s="391"/>
      <c r="AC356" s="23">
        <f>'3 priedo 2 lentele'!P356</f>
        <v>0</v>
      </c>
      <c r="AD356" s="23">
        <f>'3 priedo 2 lentele'!Q356</f>
        <v>0</v>
      </c>
      <c r="AE356" s="148">
        <f>'3 priedo 2 lentele'!R356</f>
        <v>0</v>
      </c>
      <c r="AF356" s="458"/>
      <c r="AG356" s="391"/>
      <c r="AH356" s="23">
        <f>'3 priedo 2 lentele'!S356</f>
        <v>0</v>
      </c>
      <c r="AI356" s="23">
        <f>'3 priedo 2 lentele'!T356</f>
        <v>0</v>
      </c>
      <c r="AJ356" s="148">
        <f>'3 priedo 2 lentele'!U356</f>
        <v>0</v>
      </c>
      <c r="AK356" s="391"/>
      <c r="AL356" s="391"/>
    </row>
    <row r="357" spans="2:38" ht="108" x14ac:dyDescent="0.25">
      <c r="B357" s="183" t="str">
        <f>'3 priedo 1 lentele'!A357</f>
        <v>2.6.1.2.14</v>
      </c>
      <c r="C357" s="160" t="str">
        <f>'3 priedo 1 lentele'!B357</f>
        <v>R02ZM07-290000-0014</v>
      </c>
      <c r="D357" s="60" t="str">
        <f>'3 priedo 1 lentele'!C357</f>
        <v>Girkalnio miestelio tvenkinio išvalymas ir poilsio zonos įrengimas</v>
      </c>
      <c r="E357" s="12">
        <f>'3 priedo 1 lentele'!I357</f>
        <v>0</v>
      </c>
      <c r="F357" s="12">
        <f>'3 priedo 1 lentele'!J357</f>
        <v>0</v>
      </c>
      <c r="G357" s="12">
        <f>'3 priedo 1 lentele'!K357</f>
        <v>0</v>
      </c>
      <c r="H357" s="391"/>
      <c r="I357" s="23" t="str">
        <f>'3 priedo 2 lentele'!D357</f>
        <v>7.2.1.</v>
      </c>
      <c r="J357" s="23" t="str">
        <f>'3 priedo 2 lentele'!E357</f>
        <v>Veiksmų, kuriais remiamos investicijos į mažos apimties infrastruktūrą, skaičius</v>
      </c>
      <c r="K357" s="148">
        <f>'3 priedo 2 lentele'!F357</f>
        <v>1</v>
      </c>
      <c r="L357" s="433">
        <v>1</v>
      </c>
      <c r="M357" s="391"/>
      <c r="N357" s="23" t="str">
        <f>'3 priedo 2 lentele'!G357</f>
        <v>7.2.2.</v>
      </c>
      <c r="O357" s="23" t="str">
        <f>'3 priedo 2 lentele'!H357</f>
        <v>Gyventojų, kurie naudojasi geresnėmis paslaugomis / infrastruktūra, skaičius</v>
      </c>
      <c r="P357" s="148">
        <f>'3 priedo 2 lentele'!I357</f>
        <v>877</v>
      </c>
      <c r="Q357" s="435">
        <v>877</v>
      </c>
      <c r="R357" s="391"/>
      <c r="S357" s="23" t="str">
        <f>'3 priedo 2 lentele'!J357</f>
        <v>7.2.3.</v>
      </c>
      <c r="T357" s="23" t="str">
        <f>'3 priedo 2 lentele'!K357</f>
        <v>Regioninio planavimo būdu įgyvendintų mažos apimties infrastruktūros projektų skaičius</v>
      </c>
      <c r="U357" s="148">
        <f>'3 priedo 2 lentele'!L357</f>
        <v>1</v>
      </c>
      <c r="V357" s="435">
        <v>1</v>
      </c>
      <c r="W357" s="391"/>
      <c r="X357" s="23">
        <f>'3 priedo 2 lentele'!M357</f>
        <v>0</v>
      </c>
      <c r="Y357" s="23">
        <f>'3 priedo 2 lentele'!N357</f>
        <v>0</v>
      </c>
      <c r="Z357" s="148">
        <f>'3 priedo 2 lentele'!O357</f>
        <v>0</v>
      </c>
      <c r="AA357" s="458"/>
      <c r="AB357" s="391"/>
      <c r="AC357" s="23">
        <f>'3 priedo 2 lentele'!P357</f>
        <v>0</v>
      </c>
      <c r="AD357" s="23">
        <f>'3 priedo 2 lentele'!Q357</f>
        <v>0</v>
      </c>
      <c r="AE357" s="148">
        <f>'3 priedo 2 lentele'!R357</f>
        <v>0</v>
      </c>
      <c r="AF357" s="458"/>
      <c r="AG357" s="391"/>
      <c r="AH357" s="23">
        <f>'3 priedo 2 lentele'!S357</f>
        <v>0</v>
      </c>
      <c r="AI357" s="23">
        <f>'3 priedo 2 lentele'!T357</f>
        <v>0</v>
      </c>
      <c r="AJ357" s="148">
        <f>'3 priedo 2 lentele'!U357</f>
        <v>0</v>
      </c>
      <c r="AK357" s="391"/>
      <c r="AL357" s="391"/>
    </row>
    <row r="358" spans="2:38" ht="108" x14ac:dyDescent="0.25">
      <c r="B358" s="183" t="str">
        <f>'3 priedo 1 lentele'!A358</f>
        <v>2.6.1.2.15</v>
      </c>
      <c r="C358" s="160" t="str">
        <f>'3 priedo 1 lentele'!B358</f>
        <v>R02ZM07-290000-0015</v>
      </c>
      <c r="D358" s="60" t="str">
        <f>'3 priedo 1 lentele'!C358</f>
        <v>Viešosios erdvės Užkalnių kaime sutvarkymas ir pritaikymas gyventojų poilsiui ir sportui</v>
      </c>
      <c r="E358" s="12">
        <f>'3 priedo 1 lentele'!I358</f>
        <v>0</v>
      </c>
      <c r="F358" s="12">
        <f>'3 priedo 1 lentele'!J358</f>
        <v>0</v>
      </c>
      <c r="G358" s="12">
        <f>'3 priedo 1 lentele'!K358</f>
        <v>0</v>
      </c>
      <c r="H358" s="391"/>
      <c r="I358" s="23" t="str">
        <f>'3 priedo 2 lentele'!D358</f>
        <v>7.2.1.</v>
      </c>
      <c r="J358" s="23" t="str">
        <f>'3 priedo 2 lentele'!E358</f>
        <v>Veiksmų, kuriais remiamos investicijos į mažos apimties infrastruktūrą, skaičius</v>
      </c>
      <c r="K358" s="148">
        <f>'3 priedo 2 lentele'!F358</f>
        <v>1</v>
      </c>
      <c r="L358" s="433">
        <v>1</v>
      </c>
      <c r="M358" s="391"/>
      <c r="N358" s="23" t="str">
        <f>'3 priedo 2 lentele'!G358</f>
        <v>7.2.2.</v>
      </c>
      <c r="O358" s="23" t="str">
        <f>'3 priedo 2 lentele'!H358</f>
        <v>Gyventojų, kurie naudojasi geresnėmis paslaugomis / infrastruktūra, skaičius</v>
      </c>
      <c r="P358" s="148">
        <f>'3 priedo 2 lentele'!I358</f>
        <v>263</v>
      </c>
      <c r="Q358" s="435">
        <v>263</v>
      </c>
      <c r="R358" s="391"/>
      <c r="S358" s="23" t="str">
        <f>'3 priedo 2 lentele'!J358</f>
        <v>7.2.3.</v>
      </c>
      <c r="T358" s="23" t="str">
        <f>'3 priedo 2 lentele'!K358</f>
        <v>Regioninio planavimo būdu įgyvendintų mažos apimties infrastruktūros projektų skaičius</v>
      </c>
      <c r="U358" s="148">
        <f>'3 priedo 2 lentele'!L358</f>
        <v>1</v>
      </c>
      <c r="V358" s="435">
        <v>1</v>
      </c>
      <c r="W358" s="391"/>
      <c r="X358" s="23">
        <f>'3 priedo 2 lentele'!M358</f>
        <v>0</v>
      </c>
      <c r="Y358" s="23">
        <f>'3 priedo 2 lentele'!N358</f>
        <v>0</v>
      </c>
      <c r="Z358" s="148">
        <f>'3 priedo 2 lentele'!O358</f>
        <v>0</v>
      </c>
      <c r="AA358" s="458"/>
      <c r="AB358" s="391"/>
      <c r="AC358" s="23">
        <f>'3 priedo 2 lentele'!P358</f>
        <v>0</v>
      </c>
      <c r="AD358" s="23">
        <f>'3 priedo 2 lentele'!Q358</f>
        <v>0</v>
      </c>
      <c r="AE358" s="148">
        <f>'3 priedo 2 lentele'!R358</f>
        <v>0</v>
      </c>
      <c r="AF358" s="458"/>
      <c r="AG358" s="391"/>
      <c r="AH358" s="23">
        <f>'3 priedo 2 lentele'!S358</f>
        <v>0</v>
      </c>
      <c r="AI358" s="23">
        <f>'3 priedo 2 lentele'!T358</f>
        <v>0</v>
      </c>
      <c r="AJ358" s="148">
        <f>'3 priedo 2 lentele'!U358</f>
        <v>0</v>
      </c>
      <c r="AK358" s="391"/>
      <c r="AL358" s="391"/>
    </row>
    <row r="359" spans="2:38" ht="108" x14ac:dyDescent="0.25">
      <c r="B359" s="183" t="str">
        <f>'3 priedo 1 lentele'!A359</f>
        <v>2.6.1.2.16</v>
      </c>
      <c r="C359" s="160" t="str">
        <f>'3 priedo 1 lentele'!B359</f>
        <v>R02ZM07-290000-0016</v>
      </c>
      <c r="D359" s="60" t="str">
        <f>'3 priedo 1 lentele'!C359</f>
        <v>Kalnųjų miestelio viešosios erdvės atnaujinimas ir pritaikymas visuomenės poreikiams</v>
      </c>
      <c r="E359" s="12">
        <f>'3 priedo 1 lentele'!I359</f>
        <v>0</v>
      </c>
      <c r="F359" s="12">
        <f>'3 priedo 1 lentele'!J359</f>
        <v>0</v>
      </c>
      <c r="G359" s="12">
        <f>'3 priedo 1 lentele'!K359</f>
        <v>0</v>
      </c>
      <c r="H359" s="391"/>
      <c r="I359" s="23" t="str">
        <f>'3 priedo 2 lentele'!D359</f>
        <v>7.2.1.</v>
      </c>
      <c r="J359" s="23" t="str">
        <f>'3 priedo 2 lentele'!E359</f>
        <v>Veiksmų, kuriais remiamos investicijos į mažos apimties infrastruktūrą, skaičius</v>
      </c>
      <c r="K359" s="148">
        <f>'3 priedo 2 lentele'!F359</f>
        <v>1</v>
      </c>
      <c r="L359" s="433">
        <v>1</v>
      </c>
      <c r="M359" s="391"/>
      <c r="N359" s="23" t="str">
        <f>'3 priedo 2 lentele'!G359</f>
        <v>7.2.2.</v>
      </c>
      <c r="O359" s="23" t="str">
        <f>'3 priedo 2 lentele'!H359</f>
        <v>Gyventojų, kurie naudojasi geresnėmis paslaugomis / infrastruktūra, skaičius</v>
      </c>
      <c r="P359" s="148">
        <f>'3 priedo 2 lentele'!I359</f>
        <v>402</v>
      </c>
      <c r="Q359" s="435">
        <v>402</v>
      </c>
      <c r="R359" s="391"/>
      <c r="S359" s="23" t="str">
        <f>'3 priedo 2 lentele'!J359</f>
        <v>7.2.3.</v>
      </c>
      <c r="T359" s="23" t="str">
        <f>'3 priedo 2 lentele'!K359</f>
        <v>Regioninio planavimo būdu įgyvendintų mažos apimties infrastruktūros projektų skaičius</v>
      </c>
      <c r="U359" s="148">
        <f>'3 priedo 2 lentele'!L359</f>
        <v>1</v>
      </c>
      <c r="V359" s="435">
        <v>1</v>
      </c>
      <c r="W359" s="391"/>
      <c r="X359" s="23">
        <f>'3 priedo 2 lentele'!M359</f>
        <v>0</v>
      </c>
      <c r="Y359" s="23">
        <f>'3 priedo 2 lentele'!N359</f>
        <v>0</v>
      </c>
      <c r="Z359" s="148">
        <f>'3 priedo 2 lentele'!O359</f>
        <v>0</v>
      </c>
      <c r="AA359" s="458"/>
      <c r="AB359" s="391"/>
      <c r="AC359" s="23">
        <f>'3 priedo 2 lentele'!P359</f>
        <v>0</v>
      </c>
      <c r="AD359" s="23">
        <f>'3 priedo 2 lentele'!Q359</f>
        <v>0</v>
      </c>
      <c r="AE359" s="148">
        <f>'3 priedo 2 lentele'!R359</f>
        <v>0</v>
      </c>
      <c r="AF359" s="458"/>
      <c r="AG359" s="391"/>
      <c r="AH359" s="23">
        <f>'3 priedo 2 lentele'!S359</f>
        <v>0</v>
      </c>
      <c r="AI359" s="23">
        <f>'3 priedo 2 lentele'!T359</f>
        <v>0</v>
      </c>
      <c r="AJ359" s="148">
        <f>'3 priedo 2 lentele'!U359</f>
        <v>0</v>
      </c>
      <c r="AK359" s="391"/>
      <c r="AL359" s="391"/>
    </row>
    <row r="360" spans="2:38" ht="108" x14ac:dyDescent="0.25">
      <c r="B360" s="183" t="str">
        <f>'3 priedo 1 lentele'!A360</f>
        <v>2.6.1.2.17</v>
      </c>
      <c r="C360" s="160" t="str">
        <f>'3 priedo 1 lentele'!B360</f>
        <v>R02ZM07-290000-0017</v>
      </c>
      <c r="D360" s="60" t="str">
        <f>'3 priedo 1 lentele'!C360</f>
        <v>Viešosios poilsio zonos įrengimas Norgėlų kaime</v>
      </c>
      <c r="E360" s="12">
        <f>'3 priedo 1 lentele'!I360</f>
        <v>0</v>
      </c>
      <c r="F360" s="12">
        <f>'3 priedo 1 lentele'!J360</f>
        <v>0</v>
      </c>
      <c r="G360" s="12">
        <f>'3 priedo 1 lentele'!K360</f>
        <v>0</v>
      </c>
      <c r="H360" s="391"/>
      <c r="I360" s="23" t="str">
        <f>'3 priedo 2 lentele'!D360</f>
        <v>7.2.2.</v>
      </c>
      <c r="J360" s="23" t="str">
        <f>'3 priedo 2 lentele'!E360</f>
        <v>Gyventojų, kurie naudojasi geresnėmis paslaugomis / infrastruktūra, skaičius</v>
      </c>
      <c r="K360" s="24">
        <f>'3 priedo 2 lentele'!F360</f>
        <v>653</v>
      </c>
      <c r="L360" s="435">
        <v>653</v>
      </c>
      <c r="M360" s="391"/>
      <c r="N360" s="23" t="str">
        <f>'3 priedo 2 lentele'!G360</f>
        <v>7.2.3.</v>
      </c>
      <c r="O360" s="23" t="str">
        <f>'3 priedo 2 lentele'!H360</f>
        <v>Regioninio planavimo būdu įgyvendintų mažos apimties infrastruktūros projektų skaičius</v>
      </c>
      <c r="P360" s="24">
        <f>'3 priedo 2 lentele'!I360</f>
        <v>1</v>
      </c>
      <c r="Q360" s="435">
        <v>1</v>
      </c>
      <c r="R360" s="391"/>
      <c r="S360" s="23">
        <f>'3 priedo 2 lentele'!J360</f>
        <v>0</v>
      </c>
      <c r="T360" s="23">
        <f>'3 priedo 2 lentele'!K360</f>
        <v>0</v>
      </c>
      <c r="U360" s="24">
        <f>'3 priedo 2 lentele'!L360</f>
        <v>0</v>
      </c>
      <c r="V360" s="435"/>
      <c r="W360" s="391"/>
      <c r="X360" s="23">
        <f>'3 priedo 2 lentele'!M360</f>
        <v>0</v>
      </c>
      <c r="Y360" s="23">
        <f>'3 priedo 2 lentele'!N360</f>
        <v>0</v>
      </c>
      <c r="Z360" s="24">
        <f>'3 priedo 2 lentele'!O360</f>
        <v>0</v>
      </c>
      <c r="AA360" s="458"/>
      <c r="AB360" s="391"/>
      <c r="AC360" s="23">
        <f>'3 priedo 2 lentele'!P360</f>
        <v>0</v>
      </c>
      <c r="AD360" s="23">
        <f>'3 priedo 2 lentele'!Q360</f>
        <v>0</v>
      </c>
      <c r="AE360" s="24">
        <f>'3 priedo 2 lentele'!R360</f>
        <v>0</v>
      </c>
      <c r="AF360" s="458"/>
      <c r="AG360" s="391"/>
      <c r="AH360" s="23">
        <f>'3 priedo 2 lentele'!S360</f>
        <v>0</v>
      </c>
      <c r="AI360" s="23">
        <f>'3 priedo 2 lentele'!T360</f>
        <v>0</v>
      </c>
      <c r="AJ360" s="24">
        <f>'3 priedo 2 lentele'!U360</f>
        <v>0</v>
      </c>
      <c r="AK360" s="391"/>
      <c r="AL360" s="391"/>
    </row>
    <row r="361" spans="2:38" ht="108" x14ac:dyDescent="0.25">
      <c r="B361" s="183" t="str">
        <f>'3 priedo 1 lentele'!A361</f>
        <v>2.6.1.2.18</v>
      </c>
      <c r="C361" s="160" t="str">
        <f>'3 priedo 1 lentele'!B361</f>
        <v>R02ZM07-290000-0018</v>
      </c>
      <c r="D361" s="58" t="str">
        <f>'3 priedo 1 lentele'!C361</f>
        <v>Poilsio zonos įrengimas prie Žaiginio tvenkinio</v>
      </c>
      <c r="E361" s="12">
        <f>'3 priedo 1 lentele'!I361</f>
        <v>0</v>
      </c>
      <c r="F361" s="12">
        <f>'3 priedo 1 lentele'!J361</f>
        <v>0</v>
      </c>
      <c r="G361" s="12">
        <f>'3 priedo 1 lentele'!K361</f>
        <v>0</v>
      </c>
      <c r="H361" s="391"/>
      <c r="I361" s="23" t="str">
        <f>'3 priedo 2 lentele'!D361</f>
        <v>7.2.1.</v>
      </c>
      <c r="J361" s="23" t="str">
        <f>'3 priedo 2 lentele'!E361</f>
        <v>Veiksmų, kuriais remiamos investicijos į mažos apimties infrastruktūrą, skaičius</v>
      </c>
      <c r="K361" s="148">
        <f>'3 priedo 2 lentele'!F361</f>
        <v>1</v>
      </c>
      <c r="L361" s="433">
        <v>1</v>
      </c>
      <c r="M361" s="391"/>
      <c r="N361" s="23" t="str">
        <f>'3 priedo 2 lentele'!G361</f>
        <v>7.2.2.</v>
      </c>
      <c r="O361" s="23" t="str">
        <f>'3 priedo 2 lentele'!H361</f>
        <v>Gyventojų, kurie naudojasi geresnėmis paslaugomis / infrastruktūra, skaičius</v>
      </c>
      <c r="P361" s="148">
        <f>'3 priedo 2 lentele'!I361</f>
        <v>335</v>
      </c>
      <c r="Q361" s="435">
        <v>335</v>
      </c>
      <c r="R361" s="391"/>
      <c r="S361" s="23" t="str">
        <f>'3 priedo 2 lentele'!J361</f>
        <v>7.2.3.</v>
      </c>
      <c r="T361" s="23" t="str">
        <f>'3 priedo 2 lentele'!K361</f>
        <v>Regioninio planavimo būdu įgyvendintų mažos apimties infrastruktūros projektų skaičius</v>
      </c>
      <c r="U361" s="148">
        <f>'3 priedo 2 lentele'!L361</f>
        <v>1</v>
      </c>
      <c r="V361" s="435">
        <v>1</v>
      </c>
      <c r="W361" s="391"/>
      <c r="X361" s="23">
        <f>'3 priedo 2 lentele'!M361</f>
        <v>0</v>
      </c>
      <c r="Y361" s="23">
        <f>'3 priedo 2 lentele'!N361</f>
        <v>0</v>
      </c>
      <c r="Z361" s="148">
        <f>'3 priedo 2 lentele'!O361</f>
        <v>0</v>
      </c>
      <c r="AA361" s="458"/>
      <c r="AB361" s="391"/>
      <c r="AC361" s="23">
        <f>'3 priedo 2 lentele'!P361</f>
        <v>0</v>
      </c>
      <c r="AD361" s="23">
        <f>'3 priedo 2 lentele'!Q361</f>
        <v>0</v>
      </c>
      <c r="AE361" s="148">
        <f>'3 priedo 2 lentele'!R361</f>
        <v>0</v>
      </c>
      <c r="AF361" s="458"/>
      <c r="AG361" s="391"/>
      <c r="AH361" s="23">
        <f>'3 priedo 2 lentele'!S361</f>
        <v>0</v>
      </c>
      <c r="AI361" s="23">
        <f>'3 priedo 2 lentele'!T361</f>
        <v>0</v>
      </c>
      <c r="AJ361" s="148">
        <f>'3 priedo 2 lentele'!U361</f>
        <v>0</v>
      </c>
      <c r="AK361" s="391"/>
      <c r="AL361" s="391"/>
    </row>
    <row r="362" spans="2:38" ht="108" x14ac:dyDescent="0.25">
      <c r="B362" s="183" t="str">
        <f>'3 priedo 1 lentele'!A362</f>
        <v>2.6.1.2.19</v>
      </c>
      <c r="C362" s="160" t="str">
        <f>'3 priedo 1 lentele'!B362</f>
        <v>R02ZM07-290000-0019</v>
      </c>
      <c r="D362" s="58" t="str">
        <f>'3 priedo 1 lentele'!C362</f>
        <v>Gėluvos kaimo viešosios erdvės sutvarkymas ir pritaikymas gyventojų poreikiams</v>
      </c>
      <c r="E362" s="12">
        <f>'3 priedo 1 lentele'!I362</f>
        <v>0</v>
      </c>
      <c r="F362" s="12">
        <f>'3 priedo 1 lentele'!J362</f>
        <v>0</v>
      </c>
      <c r="G362" s="12">
        <f>'3 priedo 1 lentele'!K362</f>
        <v>0</v>
      </c>
      <c r="H362" s="391"/>
      <c r="I362" s="23" t="str">
        <f>'3 priedo 2 lentele'!D362</f>
        <v>7.2.1.</v>
      </c>
      <c r="J362" s="23" t="str">
        <f>'3 priedo 2 lentele'!E362</f>
        <v>Veiksmų, kuriais remiamos investicijos į mažos apimties infrastruktūrą, skaičius</v>
      </c>
      <c r="K362" s="148">
        <f>'3 priedo 2 lentele'!F362</f>
        <v>1</v>
      </c>
      <c r="L362" s="433">
        <v>1</v>
      </c>
      <c r="M362" s="391"/>
      <c r="N362" s="23" t="str">
        <f>'3 priedo 2 lentele'!G362</f>
        <v>7.2.2.</v>
      </c>
      <c r="O362" s="23" t="str">
        <f>'3 priedo 2 lentele'!H362</f>
        <v>Gyventojų, kurie naudojasi geresnėmis paslaugomis / infrastruktūra, skaičius</v>
      </c>
      <c r="P362" s="148">
        <f>'3 priedo 2 lentele'!I362</f>
        <v>410</v>
      </c>
      <c r="Q362" s="435">
        <v>410</v>
      </c>
      <c r="R362" s="391"/>
      <c r="S362" s="23" t="str">
        <f>'3 priedo 2 lentele'!J362</f>
        <v>7.2.3.</v>
      </c>
      <c r="T362" s="23" t="str">
        <f>'3 priedo 2 lentele'!K362</f>
        <v>Regioninio planavimo būdu įgyvendintų mažos apimties infrastruktūros projektų skaičius</v>
      </c>
      <c r="U362" s="148">
        <f>'3 priedo 2 lentele'!L362</f>
        <v>1</v>
      </c>
      <c r="V362" s="435">
        <v>1</v>
      </c>
      <c r="W362" s="391"/>
      <c r="X362" s="23">
        <f>'3 priedo 2 lentele'!M362</f>
        <v>0</v>
      </c>
      <c r="Y362" s="23">
        <f>'3 priedo 2 lentele'!N362</f>
        <v>0</v>
      </c>
      <c r="Z362" s="148">
        <f>'3 priedo 2 lentele'!O362</f>
        <v>0</v>
      </c>
      <c r="AA362" s="458"/>
      <c r="AB362" s="391"/>
      <c r="AC362" s="23">
        <f>'3 priedo 2 lentele'!P362</f>
        <v>0</v>
      </c>
      <c r="AD362" s="23">
        <f>'3 priedo 2 lentele'!Q362</f>
        <v>0</v>
      </c>
      <c r="AE362" s="148">
        <f>'3 priedo 2 lentele'!R362</f>
        <v>0</v>
      </c>
      <c r="AF362" s="458"/>
      <c r="AG362" s="391"/>
      <c r="AH362" s="23">
        <f>'3 priedo 2 lentele'!S362</f>
        <v>0</v>
      </c>
      <c r="AI362" s="23">
        <f>'3 priedo 2 lentele'!T362</f>
        <v>0</v>
      </c>
      <c r="AJ362" s="148">
        <f>'3 priedo 2 lentele'!U362</f>
        <v>0</v>
      </c>
      <c r="AK362" s="391"/>
      <c r="AL362" s="391"/>
    </row>
    <row r="363" spans="2:38" ht="108" x14ac:dyDescent="0.25">
      <c r="B363" s="183" t="str">
        <f>'3 priedo 1 lentele'!A363</f>
        <v>2.6.1.2.20</v>
      </c>
      <c r="C363" s="160" t="str">
        <f>'3 priedo 1 lentele'!B363</f>
        <v>R02ZM07-290000-0020</v>
      </c>
      <c r="D363" s="58" t="str">
        <f>'3 priedo 1 lentele'!C363</f>
        <v>Butkiškės kaimo viešosios erdvės sutvarkymas ir pritaikymas gyventojų poreikiams</v>
      </c>
      <c r="E363" s="12">
        <f>'3 priedo 1 lentele'!I363</f>
        <v>0</v>
      </c>
      <c r="F363" s="12">
        <f>'3 priedo 1 lentele'!J363</f>
        <v>0</v>
      </c>
      <c r="G363" s="12">
        <f>'3 priedo 1 lentele'!K363</f>
        <v>0</v>
      </c>
      <c r="H363" s="391"/>
      <c r="I363" s="23" t="str">
        <f>'3 priedo 2 lentele'!D363</f>
        <v>7.2.1.</v>
      </c>
      <c r="J363" s="23" t="str">
        <f>'3 priedo 2 lentele'!E363</f>
        <v>Veiksmų, kuriais remiamos investicijos į mažos apimties infrastruktūrą, skaičius</v>
      </c>
      <c r="K363" s="148">
        <f>'3 priedo 2 lentele'!F363</f>
        <v>1</v>
      </c>
      <c r="L363" s="433">
        <v>1</v>
      </c>
      <c r="M363" s="391"/>
      <c r="N363" s="23" t="str">
        <f>'3 priedo 2 lentele'!G363</f>
        <v>7.2.2.</v>
      </c>
      <c r="O363" s="23" t="str">
        <f>'3 priedo 2 lentele'!H363</f>
        <v>Gyventojų, kurie naudojasi geresnėmis paslaugomis / infrastruktūra, skaičius</v>
      </c>
      <c r="P363" s="148">
        <f>'3 priedo 2 lentele'!I363</f>
        <v>392</v>
      </c>
      <c r="Q363" s="435">
        <v>392</v>
      </c>
      <c r="R363" s="391"/>
      <c r="S363" s="23" t="str">
        <f>'3 priedo 2 lentele'!J363</f>
        <v>7.2.3.</v>
      </c>
      <c r="T363" s="23" t="str">
        <f>'3 priedo 2 lentele'!K363</f>
        <v>Regioninio planavimo būdu įgyvendintų mažos apimties infrastruktūros projektų skaičius</v>
      </c>
      <c r="U363" s="148">
        <f>'3 priedo 2 lentele'!L363</f>
        <v>1</v>
      </c>
      <c r="V363" s="435">
        <v>1</v>
      </c>
      <c r="W363" s="391"/>
      <c r="X363" s="23">
        <f>'3 priedo 2 lentele'!M363</f>
        <v>0</v>
      </c>
      <c r="Y363" s="23">
        <f>'3 priedo 2 lentele'!N363</f>
        <v>0</v>
      </c>
      <c r="Z363" s="148">
        <f>'3 priedo 2 lentele'!O363</f>
        <v>0</v>
      </c>
      <c r="AA363" s="458"/>
      <c r="AB363" s="391"/>
      <c r="AC363" s="23">
        <f>'3 priedo 2 lentele'!P363</f>
        <v>0</v>
      </c>
      <c r="AD363" s="23">
        <f>'3 priedo 2 lentele'!Q363</f>
        <v>0</v>
      </c>
      <c r="AE363" s="148">
        <f>'3 priedo 2 lentele'!R363</f>
        <v>0</v>
      </c>
      <c r="AF363" s="458"/>
      <c r="AG363" s="391"/>
      <c r="AH363" s="23">
        <f>'3 priedo 2 lentele'!S363</f>
        <v>0</v>
      </c>
      <c r="AI363" s="23">
        <f>'3 priedo 2 lentele'!T363</f>
        <v>0</v>
      </c>
      <c r="AJ363" s="148">
        <f>'3 priedo 2 lentele'!U363</f>
        <v>0</v>
      </c>
      <c r="AK363" s="391"/>
      <c r="AL363" s="391"/>
    </row>
    <row r="364" spans="2:38" ht="108" x14ac:dyDescent="0.25">
      <c r="B364" s="183" t="str">
        <f>'3 priedo 1 lentele'!A364</f>
        <v>2.6.1.2.21</v>
      </c>
      <c r="C364" s="160" t="str">
        <f>'3 priedo 1 lentele'!B364</f>
        <v>R02ZM07-290000-0021</v>
      </c>
      <c r="D364" s="58" t="str">
        <f>'3 priedo 1 lentele'!C364</f>
        <v>Kaulakių kaimo viešosios infrastruktūros sutvarkymas ir pritaikymas gyventojų poreikiams</v>
      </c>
      <c r="E364" s="12">
        <f>'3 priedo 1 lentele'!I364</f>
        <v>0</v>
      </c>
      <c r="F364" s="12">
        <f>'3 priedo 1 lentele'!J364</f>
        <v>0</v>
      </c>
      <c r="G364" s="12">
        <f>'3 priedo 1 lentele'!K364</f>
        <v>0</v>
      </c>
      <c r="H364" s="391"/>
      <c r="I364" s="23" t="str">
        <f>'3 priedo 2 lentele'!D364</f>
        <v>7.2.1.</v>
      </c>
      <c r="J364" s="23" t="str">
        <f>'3 priedo 2 lentele'!E364</f>
        <v>Veiksmų, kuriais remiamos investicijos į mažos apimties infrastruktūrą, skaičius</v>
      </c>
      <c r="K364" s="148">
        <f>'3 priedo 2 lentele'!F364</f>
        <v>1</v>
      </c>
      <c r="L364" s="433">
        <v>1</v>
      </c>
      <c r="M364" s="391"/>
      <c r="N364" s="23" t="str">
        <f>'3 priedo 2 lentele'!G364</f>
        <v>7.2.2.</v>
      </c>
      <c r="O364" s="23" t="str">
        <f>'3 priedo 2 lentele'!H364</f>
        <v>Gyventojų, kurie naudojasi geresnėmis paslaugomis / infrastruktūra, skaičius</v>
      </c>
      <c r="P364" s="148">
        <f>'3 priedo 2 lentele'!I364</f>
        <v>406</v>
      </c>
      <c r="Q364" s="435">
        <v>406</v>
      </c>
      <c r="R364" s="391"/>
      <c r="S364" s="23" t="str">
        <f>'3 priedo 2 lentele'!J364</f>
        <v>7.2.3.</v>
      </c>
      <c r="T364" s="23" t="str">
        <f>'3 priedo 2 lentele'!K364</f>
        <v>Regioninio planavimo būdu įgyvendintų mažos apimties infrastruktūros projektų skaičius</v>
      </c>
      <c r="U364" s="148">
        <f>'3 priedo 2 lentele'!L364</f>
        <v>1</v>
      </c>
      <c r="V364" s="435">
        <v>1</v>
      </c>
      <c r="W364" s="391"/>
      <c r="X364" s="23">
        <f>'3 priedo 2 lentele'!M364</f>
        <v>0</v>
      </c>
      <c r="Y364" s="23">
        <f>'3 priedo 2 lentele'!N364</f>
        <v>0</v>
      </c>
      <c r="Z364" s="148">
        <f>'3 priedo 2 lentele'!O364</f>
        <v>0</v>
      </c>
      <c r="AA364" s="458"/>
      <c r="AB364" s="391"/>
      <c r="AC364" s="23">
        <f>'3 priedo 2 lentele'!P364</f>
        <v>0</v>
      </c>
      <c r="AD364" s="23">
        <f>'3 priedo 2 lentele'!Q364</f>
        <v>0</v>
      </c>
      <c r="AE364" s="148">
        <f>'3 priedo 2 lentele'!R364</f>
        <v>0</v>
      </c>
      <c r="AF364" s="458"/>
      <c r="AG364" s="391"/>
      <c r="AH364" s="23">
        <f>'3 priedo 2 lentele'!S364</f>
        <v>0</v>
      </c>
      <c r="AI364" s="23">
        <f>'3 priedo 2 lentele'!T364</f>
        <v>0</v>
      </c>
      <c r="AJ364" s="148">
        <f>'3 priedo 2 lentele'!U364</f>
        <v>0</v>
      </c>
      <c r="AK364" s="391"/>
      <c r="AL364" s="391"/>
    </row>
    <row r="365" spans="2:38" ht="108" x14ac:dyDescent="0.25">
      <c r="B365" s="183" t="str">
        <f>'3 priedo 1 lentele'!A365</f>
        <v>2.6.1.2.22</v>
      </c>
      <c r="C365" s="160" t="str">
        <f>'3 priedo 1 lentele'!B365</f>
        <v>R02ZM07-330000-0022</v>
      </c>
      <c r="D365" s="58" t="str">
        <f>'3 priedo 1 lentele'!C365</f>
        <v>Stakliškių kultūros ir laisvalaikio centro kapitalinis remontas</v>
      </c>
      <c r="E365" s="12">
        <f>'3 priedo 1 lentele'!I365</f>
        <v>0</v>
      </c>
      <c r="F365" s="12">
        <f>'3 priedo 1 lentele'!J365</f>
        <v>0</v>
      </c>
      <c r="G365" s="12">
        <f>'3 priedo 1 lentele'!K365</f>
        <v>0</v>
      </c>
      <c r="H365" s="391"/>
      <c r="I365" s="23" t="str">
        <f>'3 priedo 2 lentele'!D365</f>
        <v>7.2.1.</v>
      </c>
      <c r="J365" s="23" t="str">
        <f>'3 priedo 2 lentele'!E365</f>
        <v>Veiksmų, kuriais remiamos investicijos į mažos apimties infrastruktūrą, skaičius</v>
      </c>
      <c r="K365" s="148">
        <f>'3 priedo 2 lentele'!F365</f>
        <v>1</v>
      </c>
      <c r="L365" s="433">
        <v>1</v>
      </c>
      <c r="M365" s="391"/>
      <c r="N365" s="23" t="str">
        <f>'3 priedo 2 lentele'!G365</f>
        <v>7.2.2.</v>
      </c>
      <c r="O365" s="23" t="str">
        <f>'3 priedo 2 lentele'!H365</f>
        <v>Gyventojų, kurie naudojasi geresnėmis paslaugomis / infrastruktūra, skaičius</v>
      </c>
      <c r="P365" s="148">
        <f>'3 priedo 2 lentele'!I365</f>
        <v>747</v>
      </c>
      <c r="Q365" s="435">
        <v>747</v>
      </c>
      <c r="R365" s="391"/>
      <c r="S365" s="23" t="str">
        <f>'3 priedo 2 lentele'!J365</f>
        <v>7.2.3.</v>
      </c>
      <c r="T365" s="23" t="str">
        <f>'3 priedo 2 lentele'!K365</f>
        <v>Regioninio planavimo būdu įgyvendintų mažos apimties infrastruktūros projektų skaičius</v>
      </c>
      <c r="U365" s="148">
        <f>'3 priedo 2 lentele'!L365</f>
        <v>4</v>
      </c>
      <c r="V365" s="435">
        <v>4</v>
      </c>
      <c r="W365" s="391"/>
      <c r="X365" s="23">
        <f>'3 priedo 2 lentele'!M365</f>
        <v>0</v>
      </c>
      <c r="Y365" s="23">
        <f>'3 priedo 2 lentele'!N365</f>
        <v>0</v>
      </c>
      <c r="Z365" s="148">
        <f>'3 priedo 2 lentele'!O365</f>
        <v>0</v>
      </c>
      <c r="AA365" s="458"/>
      <c r="AB365" s="391"/>
      <c r="AC365" s="23">
        <f>'3 priedo 2 lentele'!P365</f>
        <v>0</v>
      </c>
      <c r="AD365" s="23">
        <f>'3 priedo 2 lentele'!Q365</f>
        <v>0</v>
      </c>
      <c r="AE365" s="148">
        <f>'3 priedo 2 lentele'!R365</f>
        <v>0</v>
      </c>
      <c r="AF365" s="458"/>
      <c r="AG365" s="391"/>
      <c r="AH365" s="23">
        <f>'3 priedo 2 lentele'!S365</f>
        <v>0</v>
      </c>
      <c r="AI365" s="23">
        <f>'3 priedo 2 lentele'!T365</f>
        <v>0</v>
      </c>
      <c r="AJ365" s="148">
        <f>'3 priedo 2 lentele'!U365</f>
        <v>0</v>
      </c>
      <c r="AK365" s="391"/>
      <c r="AL365" s="391"/>
    </row>
    <row r="366" spans="2:38" ht="108" x14ac:dyDescent="0.25">
      <c r="B366" s="183" t="str">
        <f>'3 priedo 1 lentele'!A366</f>
        <v>2.6.1.2.23</v>
      </c>
      <c r="C366" s="160" t="str">
        <f>'3 priedo 1 lentele'!B366</f>
        <v>R02ZM07-330000-0023</v>
      </c>
      <c r="D366" s="58" t="str">
        <f>'3 priedo 1 lentele'!C366</f>
        <v>Veiverių kultūros ir laisvalaikio centro Skriaudžiuose kapitalinis remontas</v>
      </c>
      <c r="E366" s="12">
        <f>'3 priedo 1 lentele'!I366</f>
        <v>0</v>
      </c>
      <c r="F366" s="12">
        <f>'3 priedo 1 lentele'!J366</f>
        <v>0</v>
      </c>
      <c r="G366" s="12">
        <f>'3 priedo 1 lentele'!K366</f>
        <v>0</v>
      </c>
      <c r="H366" s="391"/>
      <c r="I366" s="23" t="str">
        <f>'3 priedo 2 lentele'!D366</f>
        <v>7.2.1.</v>
      </c>
      <c r="J366" s="23" t="str">
        <f>'3 priedo 2 lentele'!E366</f>
        <v>Veiksmų, kuriais remiamos investicijos į mažos apimties infrastruktūrą, skaičius</v>
      </c>
      <c r="K366" s="148">
        <f>'3 priedo 2 lentele'!F366</f>
        <v>1</v>
      </c>
      <c r="L366" s="433">
        <v>1</v>
      </c>
      <c r="M366" s="391"/>
      <c r="N366" s="23" t="str">
        <f>'3 priedo 2 lentele'!G366</f>
        <v>7.2.2.</v>
      </c>
      <c r="O366" s="23" t="str">
        <f>'3 priedo 2 lentele'!H366</f>
        <v>Gyventojų, kurie naudojasi geresnėmis paslaugomis / infrastruktūra, skaičius</v>
      </c>
      <c r="P366" s="148">
        <f>'3 priedo 2 lentele'!I366</f>
        <v>637</v>
      </c>
      <c r="Q366" s="435">
        <v>637</v>
      </c>
      <c r="R366" s="391"/>
      <c r="S366" s="23" t="str">
        <f>'3 priedo 2 lentele'!J366</f>
        <v>7.2.3.</v>
      </c>
      <c r="T366" s="23" t="str">
        <f>'3 priedo 2 lentele'!K366</f>
        <v>Regioninio planavimo būdu įgyvendintų mažos apimties infrastruktūros projektų skaičius</v>
      </c>
      <c r="U366" s="148">
        <f>'3 priedo 2 lentele'!L366</f>
        <v>4</v>
      </c>
      <c r="V366" s="435">
        <v>4</v>
      </c>
      <c r="W366" s="391"/>
      <c r="X366" s="23">
        <f>'3 priedo 2 lentele'!M366</f>
        <v>0</v>
      </c>
      <c r="Y366" s="23">
        <f>'3 priedo 2 lentele'!N366</f>
        <v>0</v>
      </c>
      <c r="Z366" s="148">
        <f>'3 priedo 2 lentele'!O366</f>
        <v>0</v>
      </c>
      <c r="AA366" s="458"/>
      <c r="AB366" s="391"/>
      <c r="AC366" s="23">
        <f>'3 priedo 2 lentele'!P366</f>
        <v>0</v>
      </c>
      <c r="AD366" s="23">
        <f>'3 priedo 2 lentele'!Q366</f>
        <v>0</v>
      </c>
      <c r="AE366" s="148">
        <f>'3 priedo 2 lentele'!R366</f>
        <v>0</v>
      </c>
      <c r="AF366" s="458"/>
      <c r="AG366" s="391"/>
      <c r="AH366" s="23">
        <f>'3 priedo 2 lentele'!S366</f>
        <v>0</v>
      </c>
      <c r="AI366" s="23">
        <f>'3 priedo 2 lentele'!T366</f>
        <v>0</v>
      </c>
      <c r="AJ366" s="148">
        <f>'3 priedo 2 lentele'!U366</f>
        <v>0</v>
      </c>
      <c r="AK366" s="391"/>
      <c r="AL366" s="391"/>
    </row>
    <row r="367" spans="2:38" ht="108" x14ac:dyDescent="0.25">
      <c r="B367" s="183" t="str">
        <f>'3 priedo 1 lentele'!A367</f>
        <v>2.6.1.2.24</v>
      </c>
      <c r="C367" s="160" t="str">
        <f>'3 priedo 1 lentele'!B367</f>
        <v>R02ZM07-500000-0024</v>
      </c>
      <c r="D367" s="58" t="str">
        <f>'3 priedo 1 lentele'!C367</f>
        <v>Geriamojo vandens tiekimo sistemos Vėžionių kaime įrengimas</v>
      </c>
      <c r="E367" s="12">
        <f>'3 priedo 1 lentele'!I367</f>
        <v>0</v>
      </c>
      <c r="F367" s="12">
        <f>'3 priedo 1 lentele'!J367</f>
        <v>0</v>
      </c>
      <c r="G367" s="12">
        <f>'3 priedo 1 lentele'!K367</f>
        <v>0</v>
      </c>
      <c r="H367" s="391"/>
      <c r="I367" s="23" t="str">
        <f>'3 priedo 2 lentele'!D367</f>
        <v>7.2.2.</v>
      </c>
      <c r="J367" s="23" t="str">
        <f>'3 priedo 2 lentele'!E367</f>
        <v>Gyventojų, kurie naudojasi geresnėmis paslaugomis / infrastruktūra, skaičius</v>
      </c>
      <c r="K367" s="148">
        <f>'3 priedo 2 lentele'!F367</f>
        <v>48</v>
      </c>
      <c r="L367" s="433">
        <v>48</v>
      </c>
      <c r="M367" s="391"/>
      <c r="N367" s="23" t="str">
        <f>'3 priedo 2 lentele'!G367</f>
        <v>7.2.3.</v>
      </c>
      <c r="O367" s="23" t="str">
        <f>'3 priedo 2 lentele'!H367</f>
        <v>Regioninio planavimo būdu įgyvendintų mažos apimties infrastruktūros projektų skaičius</v>
      </c>
      <c r="P367" s="148">
        <f>'3 priedo 2 lentele'!I367</f>
        <v>4</v>
      </c>
      <c r="Q367" s="435">
        <v>4</v>
      </c>
      <c r="R367" s="391"/>
      <c r="S367" s="23">
        <f>'3 priedo 2 lentele'!J367</f>
        <v>0</v>
      </c>
      <c r="T367" s="23">
        <f>'3 priedo 2 lentele'!K367</f>
        <v>0</v>
      </c>
      <c r="U367" s="148">
        <f>'3 priedo 2 lentele'!L367</f>
        <v>0</v>
      </c>
      <c r="V367" s="435"/>
      <c r="W367" s="391"/>
      <c r="X367" s="23">
        <f>'3 priedo 2 lentele'!M367</f>
        <v>0</v>
      </c>
      <c r="Y367" s="23">
        <f>'3 priedo 2 lentele'!N367</f>
        <v>0</v>
      </c>
      <c r="Z367" s="148">
        <f>'3 priedo 2 lentele'!O367</f>
        <v>0</v>
      </c>
      <c r="AA367" s="458"/>
      <c r="AB367" s="391"/>
      <c r="AC367" s="23">
        <f>'3 priedo 2 lentele'!P367</f>
        <v>0</v>
      </c>
      <c r="AD367" s="23">
        <f>'3 priedo 2 lentele'!Q367</f>
        <v>0</v>
      </c>
      <c r="AE367" s="148">
        <f>'3 priedo 2 lentele'!R367</f>
        <v>0</v>
      </c>
      <c r="AF367" s="458"/>
      <c r="AG367" s="391"/>
      <c r="AH367" s="23">
        <f>'3 priedo 2 lentele'!S367</f>
        <v>0</v>
      </c>
      <c r="AI367" s="23">
        <f>'3 priedo 2 lentele'!T367</f>
        <v>0</v>
      </c>
      <c r="AJ367" s="148">
        <f>'3 priedo 2 lentele'!U367</f>
        <v>0</v>
      </c>
      <c r="AK367" s="391"/>
      <c r="AL367" s="391"/>
    </row>
    <row r="368" spans="2:38" ht="108" x14ac:dyDescent="0.25">
      <c r="B368" s="183" t="str">
        <f>'3 priedo 1 lentele'!A368</f>
        <v>2.6.1.2.25</v>
      </c>
      <c r="C368" s="160" t="str">
        <f>'3 priedo 1 lentele'!B368</f>
        <v>R02ZM07-500000-0025</v>
      </c>
      <c r="D368" s="58" t="str">
        <f>'3 priedo 1 lentele'!C368</f>
        <v>Prienų r. Stakliškių gimnazijos ikimokyklinio ugdymo skyriaus modernizavimas</v>
      </c>
      <c r="E368" s="12">
        <f>'3 priedo 1 lentele'!I368</f>
        <v>0</v>
      </c>
      <c r="F368" s="12">
        <f>'3 priedo 1 lentele'!J368</f>
        <v>0</v>
      </c>
      <c r="G368" s="12">
        <f>'3 priedo 1 lentele'!K368</f>
        <v>0</v>
      </c>
      <c r="H368" s="391"/>
      <c r="I368" s="25" t="str">
        <f>'3 priedo 2 lentele'!D368</f>
        <v>7.2.2.</v>
      </c>
      <c r="J368" s="23" t="str">
        <f>'3 priedo 2 lentele'!E368</f>
        <v>Gyventojų, kurie naudojasi geresnėmis paslaugomis / infrastruktūra, skaičius</v>
      </c>
      <c r="K368" s="148">
        <f>'3 priedo 2 lentele'!F368</f>
        <v>747</v>
      </c>
      <c r="L368" s="433">
        <v>747</v>
      </c>
      <c r="M368" s="391"/>
      <c r="N368" s="25" t="str">
        <f>'3 priedo 2 lentele'!G368</f>
        <v>7.2.3.</v>
      </c>
      <c r="O368" s="23" t="str">
        <f>'3 priedo 2 lentele'!H368</f>
        <v>Regioninio planavimo būdu įgyvendintų mažos apimties infrastruktūros projektų skaičius</v>
      </c>
      <c r="P368" s="148">
        <f>'3 priedo 2 lentele'!I368</f>
        <v>4</v>
      </c>
      <c r="Q368" s="435">
        <v>4</v>
      </c>
      <c r="R368" s="391"/>
      <c r="S368" s="25">
        <f>'3 priedo 2 lentele'!J368</f>
        <v>0</v>
      </c>
      <c r="T368" s="23">
        <f>'3 priedo 2 lentele'!K368</f>
        <v>0</v>
      </c>
      <c r="U368" s="148">
        <f>'3 priedo 2 lentele'!L368</f>
        <v>0</v>
      </c>
      <c r="V368" s="435"/>
      <c r="W368" s="391"/>
      <c r="X368" s="25">
        <f>'3 priedo 2 lentele'!M368</f>
        <v>0</v>
      </c>
      <c r="Y368" s="23">
        <f>'3 priedo 2 lentele'!N368</f>
        <v>0</v>
      </c>
      <c r="Z368" s="148">
        <f>'3 priedo 2 lentele'!O368</f>
        <v>0</v>
      </c>
      <c r="AA368" s="458"/>
      <c r="AB368" s="391"/>
      <c r="AC368" s="25">
        <f>'3 priedo 2 lentele'!P368</f>
        <v>0</v>
      </c>
      <c r="AD368" s="23">
        <f>'3 priedo 2 lentele'!Q368</f>
        <v>0</v>
      </c>
      <c r="AE368" s="148">
        <f>'3 priedo 2 lentele'!R368</f>
        <v>0</v>
      </c>
      <c r="AF368" s="458"/>
      <c r="AG368" s="391"/>
      <c r="AH368" s="25">
        <f>'3 priedo 2 lentele'!S368</f>
        <v>0</v>
      </c>
      <c r="AI368" s="23">
        <f>'3 priedo 2 lentele'!T368</f>
        <v>0</v>
      </c>
      <c r="AJ368" s="148">
        <f>'3 priedo 2 lentele'!U368</f>
        <v>0</v>
      </c>
      <c r="AK368" s="391"/>
      <c r="AL368" s="391"/>
    </row>
    <row r="369" spans="2:38" ht="108" x14ac:dyDescent="0.25">
      <c r="B369" s="183" t="str">
        <f>'3 priedo 1 lentele'!A369</f>
        <v>2.6.1.2.26</v>
      </c>
      <c r="C369" s="160" t="str">
        <f>'3 priedo 1 lentele'!B369</f>
        <v>R02ZM07-290000-0026</v>
      </c>
      <c r="D369" s="58" t="str">
        <f>'3 priedo 1 lentele'!C369</f>
        <v>Šiluvos miestelio viešosios infrastruktūros sutvarkymas</v>
      </c>
      <c r="E369" s="12">
        <f>'3 priedo 1 lentele'!I369</f>
        <v>0</v>
      </c>
      <c r="F369" s="12">
        <f>'3 priedo 1 lentele'!J369</f>
        <v>0</v>
      </c>
      <c r="G369" s="12">
        <f>'3 priedo 1 lentele'!K369</f>
        <v>0</v>
      </c>
      <c r="H369" s="391"/>
      <c r="I369" s="23" t="str">
        <f>'3 priedo 2 lentele'!D369</f>
        <v>7.2.1.</v>
      </c>
      <c r="J369" s="23" t="str">
        <f>'3 priedo 2 lentele'!E369</f>
        <v>Veiksmų, kuriais remiamos investicijos į mažos apimties infrastruktūrą, skaičius</v>
      </c>
      <c r="K369" s="148">
        <f>'3 priedo 2 lentele'!F369</f>
        <v>1</v>
      </c>
      <c r="L369" s="433">
        <v>1</v>
      </c>
      <c r="M369" s="391"/>
      <c r="N369" s="23" t="str">
        <f>'3 priedo 2 lentele'!G369</f>
        <v>7.2.2.</v>
      </c>
      <c r="O369" s="23" t="str">
        <f>'3 priedo 2 lentele'!H369</f>
        <v>Gyventojų, kurie naudojasi geresnėmis paslaugomis / infrastruktūra, skaičius</v>
      </c>
      <c r="P369" s="148">
        <f>'3 priedo 2 lentele'!I369</f>
        <v>635</v>
      </c>
      <c r="Q369" s="435">
        <v>635</v>
      </c>
      <c r="R369" s="391"/>
      <c r="S369" s="23" t="str">
        <f>'3 priedo 2 lentele'!J369</f>
        <v>7.2.3.</v>
      </c>
      <c r="T369" s="23" t="str">
        <f>'3 priedo 2 lentele'!K369</f>
        <v>Regioninio planavimo būdu įgyvendintų mažos apimties infrastruktūros projektų skaičius</v>
      </c>
      <c r="U369" s="148">
        <f>'3 priedo 2 lentele'!L369</f>
        <v>1</v>
      </c>
      <c r="V369" s="435">
        <v>1</v>
      </c>
      <c r="W369" s="391"/>
      <c r="X369" s="23">
        <f>'3 priedo 2 lentele'!M369</f>
        <v>0</v>
      </c>
      <c r="Y369" s="23">
        <f>'3 priedo 2 lentele'!N369</f>
        <v>0</v>
      </c>
      <c r="Z369" s="148">
        <f>'3 priedo 2 lentele'!O369</f>
        <v>0</v>
      </c>
      <c r="AA369" s="458"/>
      <c r="AB369" s="391"/>
      <c r="AC369" s="23">
        <f>'3 priedo 2 lentele'!P369</f>
        <v>0</v>
      </c>
      <c r="AD369" s="23">
        <f>'3 priedo 2 lentele'!Q369</f>
        <v>0</v>
      </c>
      <c r="AE369" s="148">
        <f>'3 priedo 2 lentele'!R369</f>
        <v>0</v>
      </c>
      <c r="AF369" s="458"/>
      <c r="AG369" s="391"/>
      <c r="AH369" s="23">
        <f>'3 priedo 2 lentele'!S369</f>
        <v>0</v>
      </c>
      <c r="AI369" s="23">
        <f>'3 priedo 2 lentele'!T369</f>
        <v>0</v>
      </c>
      <c r="AJ369" s="148">
        <f>'3 priedo 2 lentele'!U369</f>
        <v>0</v>
      </c>
      <c r="AK369" s="391"/>
      <c r="AL369" s="391"/>
    </row>
    <row r="370" spans="2:38" ht="96" x14ac:dyDescent="0.25">
      <c r="B370" s="183" t="str">
        <f>'3 priedo 1 lentele'!A370</f>
        <v>2.6.1.2.27</v>
      </c>
      <c r="C370" s="160" t="str">
        <f>'3 priedo 1 lentele'!B370</f>
        <v>R029908-340000-0010</v>
      </c>
      <c r="D370" s="58" t="str">
        <f>'3 priedo 1 lentele'!C370</f>
        <v>Kompleksiškas Vilainių kaimo viešųjų erdvių sutvarkymas</v>
      </c>
      <c r="E370" s="12">
        <f>'3 priedo 1 lentele'!I370</f>
        <v>0</v>
      </c>
      <c r="F370" s="12">
        <f>'3 priedo 1 lentele'!J370</f>
        <v>0</v>
      </c>
      <c r="G370" s="12">
        <f>'3 priedo 1 lentele'!K370</f>
        <v>0</v>
      </c>
      <c r="H370" s="391"/>
      <c r="I370" s="23" t="str">
        <f>'3 priedo 2 lentele'!D370</f>
        <v>P.S.364</v>
      </c>
      <c r="J370" s="23" t="str">
        <f>'3 priedo 2 lentele'!E370</f>
        <v>Naujos atviros erdvės vietovėse nuo 1 iki 6 tūkst. gyv. (išskyrus savivaldybių centrus)(kv.m)</v>
      </c>
      <c r="K370" s="148">
        <f>'3 priedo 2 lentele'!F370</f>
        <v>77618</v>
      </c>
      <c r="L370" s="148">
        <v>77618</v>
      </c>
      <c r="M370" s="391"/>
      <c r="N370" s="23" t="str">
        <f>'3 priedo 2 lentele'!G370</f>
        <v>P.S.365</v>
      </c>
      <c r="O370" s="23" t="str">
        <f>'3 priedo 2 lentele'!H370</f>
        <v>Atnaujinti ir (ar) pritaikyti naujai paskirčiai pastatai ir statiniai kaimo vietovėse (kv.m)</v>
      </c>
      <c r="P370" s="148">
        <f>'3 priedo 2 lentele'!I370</f>
        <v>15</v>
      </c>
      <c r="Q370" s="148">
        <v>15</v>
      </c>
      <c r="R370" s="391"/>
      <c r="S370" s="23">
        <f>'3 priedo 2 lentele'!J370</f>
        <v>0</v>
      </c>
      <c r="T370" s="23">
        <f>'3 priedo 2 lentele'!K370</f>
        <v>0</v>
      </c>
      <c r="U370" s="148">
        <f>'3 priedo 2 lentele'!L370</f>
        <v>0</v>
      </c>
      <c r="V370" s="435"/>
      <c r="W370" s="391"/>
      <c r="X370" s="23">
        <f>'3 priedo 2 lentele'!M370</f>
        <v>0</v>
      </c>
      <c r="Y370" s="23">
        <f>'3 priedo 2 lentele'!N370</f>
        <v>0</v>
      </c>
      <c r="Z370" s="148">
        <f>'3 priedo 2 lentele'!O370</f>
        <v>0</v>
      </c>
      <c r="AA370" s="458"/>
      <c r="AB370" s="391"/>
      <c r="AC370" s="23">
        <f>'3 priedo 2 lentele'!P370</f>
        <v>0</v>
      </c>
      <c r="AD370" s="23">
        <f>'3 priedo 2 lentele'!Q370</f>
        <v>0</v>
      </c>
      <c r="AE370" s="148">
        <f>'3 priedo 2 lentele'!R370</f>
        <v>0</v>
      </c>
      <c r="AF370" s="458"/>
      <c r="AG370" s="391"/>
      <c r="AH370" s="23">
        <f>'3 priedo 2 lentele'!S370</f>
        <v>0</v>
      </c>
      <c r="AI370" s="23">
        <f>'3 priedo 2 lentele'!T370</f>
        <v>0</v>
      </c>
      <c r="AJ370" s="148">
        <f>'3 priedo 2 lentele'!U370</f>
        <v>0</v>
      </c>
      <c r="AK370" s="391"/>
      <c r="AL370" s="391"/>
    </row>
    <row r="371" spans="2:38" ht="108" x14ac:dyDescent="0.25">
      <c r="B371" s="183" t="str">
        <f>'3 priedo 1 lentele'!A371</f>
        <v>2.6.1.2.28</v>
      </c>
      <c r="C371" s="160" t="str">
        <f>'3 priedo 1 lentele'!B371</f>
        <v>R02ZM07-120000-0027</v>
      </c>
      <c r="D371" s="58" t="str">
        <f>'3 priedo 1 lentele'!C371</f>
        <v>Vietinės reikšmės kelio BR-27 rekonstravimas</v>
      </c>
      <c r="E371" s="12">
        <f>'3 priedo 1 lentele'!I371</f>
        <v>0</v>
      </c>
      <c r="F371" s="12">
        <f>'3 priedo 1 lentele'!J371</f>
        <v>0</v>
      </c>
      <c r="G371" s="12">
        <f>'3 priedo 1 lentele'!K371</f>
        <v>0</v>
      </c>
      <c r="H371" s="391"/>
      <c r="I371" s="23" t="str">
        <f>'3 priedo 2 lentele'!D371</f>
        <v>7.2.1.</v>
      </c>
      <c r="J371" s="23" t="str">
        <f>'3 priedo 2 lentele'!E371</f>
        <v>Veiksmų, kuriais remiamos investicijos į mažos apimties infrastruktūrą, skaičius</v>
      </c>
      <c r="K371" s="148">
        <f>'3 priedo 2 lentele'!F371</f>
        <v>1</v>
      </c>
      <c r="L371" s="433">
        <v>1</v>
      </c>
      <c r="M371" s="391"/>
      <c r="N371" s="23" t="str">
        <f>'3 priedo 2 lentele'!G371</f>
        <v>7.2.2.</v>
      </c>
      <c r="O371" s="23" t="str">
        <f>'3 priedo 2 lentele'!H371</f>
        <v>Gyventojų, kurie naudojasi geresnėmis paslaugomis / infrastruktūra, skaičius</v>
      </c>
      <c r="P371" s="148">
        <f>'3 priedo 2 lentele'!I371</f>
        <v>140</v>
      </c>
      <c r="Q371" s="435">
        <v>140</v>
      </c>
      <c r="R371" s="391"/>
      <c r="S371" s="23" t="str">
        <f>'3 priedo 2 lentele'!J371</f>
        <v>7.2.3.</v>
      </c>
      <c r="T371" s="23" t="str">
        <f>'3 priedo 2 lentele'!K371</f>
        <v>Regioninio planavimo būdu įgyvendintų mažos apimties infrastruktūros projektų skaičius</v>
      </c>
      <c r="U371" s="148">
        <f>'3 priedo 2 lentele'!L371</f>
        <v>1</v>
      </c>
      <c r="V371" s="435">
        <v>1</v>
      </c>
      <c r="W371" s="391"/>
      <c r="X371" s="23">
        <f>'3 priedo 2 lentele'!M371</f>
        <v>0</v>
      </c>
      <c r="Y371" s="23">
        <f>'3 priedo 2 lentele'!N371</f>
        <v>0</v>
      </c>
      <c r="Z371" s="148">
        <f>'3 priedo 2 lentele'!O371</f>
        <v>0</v>
      </c>
      <c r="AA371" s="458"/>
      <c r="AB371" s="391"/>
      <c r="AC371" s="23">
        <f>'3 priedo 2 lentele'!P371</f>
        <v>0</v>
      </c>
      <c r="AD371" s="23">
        <f>'3 priedo 2 lentele'!Q371</f>
        <v>0</v>
      </c>
      <c r="AE371" s="148">
        <f>'3 priedo 2 lentele'!R371</f>
        <v>0</v>
      </c>
      <c r="AF371" s="458"/>
      <c r="AG371" s="391"/>
      <c r="AH371" s="23">
        <f>'3 priedo 2 lentele'!S371</f>
        <v>0</v>
      </c>
      <c r="AI371" s="23">
        <f>'3 priedo 2 lentele'!T371</f>
        <v>0</v>
      </c>
      <c r="AJ371" s="148">
        <f>'3 priedo 2 lentele'!U371</f>
        <v>0</v>
      </c>
      <c r="AK371" s="391"/>
      <c r="AL371" s="391"/>
    </row>
    <row r="372" spans="2:38" ht="108" x14ac:dyDescent="0.25">
      <c r="B372" s="183" t="str">
        <f>'3 priedo 1 lentele'!A372</f>
        <v>2.6.1.2.29</v>
      </c>
      <c r="C372" s="160" t="str">
        <f>'3 priedo 1 lentele'!B372</f>
        <v>R02ZM07-070000-0028</v>
      </c>
      <c r="D372" s="58" t="str">
        <f>'3 priedo 1 lentele'!C372</f>
        <v>Vandens tiekimo infrastruktūros plėtra Birštono savivaldybės kaimiškose teritorijose</v>
      </c>
      <c r="E372" s="12">
        <f>'3 priedo 1 lentele'!I372</f>
        <v>0</v>
      </c>
      <c r="F372" s="12">
        <f>'3 priedo 1 lentele'!J372</f>
        <v>0</v>
      </c>
      <c r="G372" s="12">
        <f>'3 priedo 1 lentele'!K372</f>
        <v>0</v>
      </c>
      <c r="H372" s="391"/>
      <c r="I372" s="23" t="str">
        <f>'3 priedo 2 lentele'!D372</f>
        <v>7.2.1.</v>
      </c>
      <c r="J372" s="23" t="str">
        <f>'3 priedo 2 lentele'!E372</f>
        <v>Veiksmų, kuriais remiamos investicijos į mažos apimties infrastruktūrą, skaičius</v>
      </c>
      <c r="K372" s="148">
        <f>'3 priedo 2 lentele'!F372</f>
        <v>1</v>
      </c>
      <c r="L372" s="433">
        <v>1</v>
      </c>
      <c r="M372" s="391"/>
      <c r="N372" s="23" t="str">
        <f>'3 priedo 2 lentele'!G372</f>
        <v>7.2.2.</v>
      </c>
      <c r="O372" s="23" t="str">
        <f>'3 priedo 2 lentele'!H372</f>
        <v>Gyventojų, kurie naudojasi geresnėmis paslaugomis / infrastruktūra, skaičius</v>
      </c>
      <c r="P372" s="148">
        <f>'3 priedo 2 lentele'!I372</f>
        <v>65</v>
      </c>
      <c r="Q372" s="435">
        <v>65</v>
      </c>
      <c r="R372" s="391"/>
      <c r="S372" s="23" t="str">
        <f>'3 priedo 2 lentele'!J372</f>
        <v>7.2.3.</v>
      </c>
      <c r="T372" s="23" t="str">
        <f>'3 priedo 2 lentele'!K372</f>
        <v>Regioninio planavimo būdu įgyvendintų mažos apimties infrastruktūros projektų skaičius</v>
      </c>
      <c r="U372" s="148">
        <f>'3 priedo 2 lentele'!L372</f>
        <v>1</v>
      </c>
      <c r="V372" s="435">
        <v>1</v>
      </c>
      <c r="W372" s="391"/>
      <c r="X372" s="23">
        <f>'3 priedo 2 lentele'!M372</f>
        <v>0</v>
      </c>
      <c r="Y372" s="23">
        <f>'3 priedo 2 lentele'!N372</f>
        <v>0</v>
      </c>
      <c r="Z372" s="148">
        <f>'3 priedo 2 lentele'!O372</f>
        <v>0</v>
      </c>
      <c r="AA372" s="458"/>
      <c r="AB372" s="391"/>
      <c r="AC372" s="23">
        <f>'3 priedo 2 lentele'!P372</f>
        <v>0</v>
      </c>
      <c r="AD372" s="23">
        <f>'3 priedo 2 lentele'!Q372</f>
        <v>0</v>
      </c>
      <c r="AE372" s="148">
        <f>'3 priedo 2 lentele'!R372</f>
        <v>0</v>
      </c>
      <c r="AF372" s="458"/>
      <c r="AG372" s="391"/>
      <c r="AH372" s="23">
        <f>'3 priedo 2 lentele'!S372</f>
        <v>0</v>
      </c>
      <c r="AI372" s="23">
        <f>'3 priedo 2 lentele'!T372</f>
        <v>0</v>
      </c>
      <c r="AJ372" s="148">
        <f>'3 priedo 2 lentele'!U372</f>
        <v>0</v>
      </c>
      <c r="AK372" s="391"/>
      <c r="AL372" s="391"/>
    </row>
    <row r="373" spans="2:38" ht="108" x14ac:dyDescent="0.25">
      <c r="B373" s="183" t="str">
        <f>'3 priedo 1 lentele'!A373</f>
        <v>2.6.1.2.30</v>
      </c>
      <c r="C373" s="160" t="str">
        <f>'3 priedo 1 lentele'!B373</f>
        <v>R02ZM07-290000-0029</v>
      </c>
      <c r="D373" s="58" t="str">
        <f>'3 priedo 1 lentele'!C373</f>
        <v>Apšvietimo inžinerinių tinklų atnaujinimas arba plėtra Kėdainių rajono Dotnuvos seniūnijoje</v>
      </c>
      <c r="E373" s="12">
        <f>'3 priedo 1 lentele'!I373</f>
        <v>0</v>
      </c>
      <c r="F373" s="12">
        <f>'3 priedo 1 lentele'!J373</f>
        <v>0</v>
      </c>
      <c r="G373" s="12">
        <f>'3 priedo 1 lentele'!K373</f>
        <v>0</v>
      </c>
      <c r="H373" s="391"/>
      <c r="I373" s="23" t="str">
        <f>'3 priedo 2 lentele'!D373</f>
        <v>7.2.1.</v>
      </c>
      <c r="J373" s="23" t="str">
        <f>'3 priedo 2 lentele'!E373</f>
        <v>Veiksmų, kuriais remiamos investicijos į mažos apimties infrastruktūrą, skaičius</v>
      </c>
      <c r="K373" s="148">
        <f>'3 priedo 2 lentele'!F373</f>
        <v>2</v>
      </c>
      <c r="L373" s="433">
        <v>2</v>
      </c>
      <c r="M373" s="391"/>
      <c r="N373" s="23" t="str">
        <f>'3 priedo 2 lentele'!G373</f>
        <v>7.2.2.</v>
      </c>
      <c r="O373" s="23" t="str">
        <f>'3 priedo 2 lentele'!H373</f>
        <v>Gyventojų, kurie naudojasi geresnėmis paslaugomis / infrastruktūra, skaičius</v>
      </c>
      <c r="P373" s="148">
        <f>'3 priedo 2 lentele'!I373</f>
        <v>857</v>
      </c>
      <c r="Q373" s="435">
        <v>857</v>
      </c>
      <c r="R373" s="391"/>
      <c r="S373" s="23" t="str">
        <f>'3 priedo 2 lentele'!J373</f>
        <v>7.2.3.</v>
      </c>
      <c r="T373" s="23" t="str">
        <f>'3 priedo 2 lentele'!K373</f>
        <v>Regioninio planavimo būdu įgyvendintų mažos apimties infrastruktūros projektų skaičius</v>
      </c>
      <c r="U373" s="148">
        <f>'3 priedo 2 lentele'!L373</f>
        <v>1</v>
      </c>
      <c r="V373" s="435">
        <v>1</v>
      </c>
      <c r="W373" s="391"/>
      <c r="X373" s="23">
        <f>'3 priedo 2 lentele'!M373</f>
        <v>0</v>
      </c>
      <c r="Y373" s="23">
        <f>'3 priedo 2 lentele'!N373</f>
        <v>0</v>
      </c>
      <c r="Z373" s="148">
        <f>'3 priedo 2 lentele'!O373</f>
        <v>0</v>
      </c>
      <c r="AA373" s="458"/>
      <c r="AB373" s="391"/>
      <c r="AC373" s="23">
        <f>'3 priedo 2 lentele'!P373</f>
        <v>0</v>
      </c>
      <c r="AD373" s="23">
        <f>'3 priedo 2 lentele'!Q373</f>
        <v>0</v>
      </c>
      <c r="AE373" s="148">
        <f>'3 priedo 2 lentele'!R373</f>
        <v>0</v>
      </c>
      <c r="AF373" s="458"/>
      <c r="AG373" s="391"/>
      <c r="AH373" s="23">
        <f>'3 priedo 2 lentele'!S373</f>
        <v>0</v>
      </c>
      <c r="AI373" s="23">
        <f>'3 priedo 2 lentele'!T373</f>
        <v>0</v>
      </c>
      <c r="AJ373" s="148">
        <f>'3 priedo 2 lentele'!U373</f>
        <v>0</v>
      </c>
      <c r="AK373" s="391"/>
      <c r="AL373" s="391"/>
    </row>
    <row r="374" spans="2:38" ht="108" x14ac:dyDescent="0.25">
      <c r="B374" s="183" t="str">
        <f>'3 priedo 1 lentele'!A374</f>
        <v>2.6.1.2.31</v>
      </c>
      <c r="C374" s="160" t="str">
        <f>'3 priedo 1 lentele'!B374</f>
        <v>R02ZM07-290000-0030</v>
      </c>
      <c r="D374" s="58" t="str">
        <f>'3 priedo 1 lentele'!C374</f>
        <v>Apšvietimo inžinerinių tinklų atnaujinimas arba plėtra Kėdainių rajono Pelėdnagių seniūnijoje</v>
      </c>
      <c r="E374" s="12">
        <f>'3 priedo 1 lentele'!I374</f>
        <v>0</v>
      </c>
      <c r="F374" s="12">
        <f>'3 priedo 1 lentele'!J374</f>
        <v>0</v>
      </c>
      <c r="G374" s="12">
        <f>'3 priedo 1 lentele'!K374</f>
        <v>0</v>
      </c>
      <c r="H374" s="391"/>
      <c r="I374" s="23" t="str">
        <f>'3 priedo 2 lentele'!D374</f>
        <v>7.2.1.</v>
      </c>
      <c r="J374" s="23" t="str">
        <f>'3 priedo 2 lentele'!E374</f>
        <v>Veiksmų, kuriais remiamos investicijos į mažos apimties infrastruktūrą, skaičius</v>
      </c>
      <c r="K374" s="148">
        <f>'3 priedo 2 lentele'!F374</f>
        <v>1</v>
      </c>
      <c r="L374" s="433">
        <v>1</v>
      </c>
      <c r="M374" s="391"/>
      <c r="N374" s="23" t="str">
        <f>'3 priedo 2 lentele'!G374</f>
        <v>7.2.2.</v>
      </c>
      <c r="O374" s="23" t="str">
        <f>'3 priedo 2 lentele'!H374</f>
        <v>Gyventojų, kurie naudojasi geresnėmis paslaugomis / infrastruktūra, skaičius</v>
      </c>
      <c r="P374" s="148">
        <f>'3 priedo 2 lentele'!I374</f>
        <v>747</v>
      </c>
      <c r="Q374" s="435">
        <v>747</v>
      </c>
      <c r="R374" s="391"/>
      <c r="S374" s="23" t="str">
        <f>'3 priedo 2 lentele'!J374</f>
        <v>7.2.3.</v>
      </c>
      <c r="T374" s="23" t="str">
        <f>'3 priedo 2 lentele'!K374</f>
        <v>Regioninio planavimo būdu įgyvendintų mažos apimties infrastruktūros projektų skaičius</v>
      </c>
      <c r="U374" s="148">
        <f>'3 priedo 2 lentele'!L374</f>
        <v>1</v>
      </c>
      <c r="V374" s="435">
        <v>1</v>
      </c>
      <c r="W374" s="391"/>
      <c r="X374" s="23">
        <f>'3 priedo 2 lentele'!M374</f>
        <v>0</v>
      </c>
      <c r="Y374" s="23">
        <f>'3 priedo 2 lentele'!N374</f>
        <v>0</v>
      </c>
      <c r="Z374" s="148">
        <f>'3 priedo 2 lentele'!O374</f>
        <v>0</v>
      </c>
      <c r="AA374" s="458"/>
      <c r="AB374" s="391"/>
      <c r="AC374" s="23">
        <f>'3 priedo 2 lentele'!P374</f>
        <v>0</v>
      </c>
      <c r="AD374" s="23">
        <f>'3 priedo 2 lentele'!Q374</f>
        <v>0</v>
      </c>
      <c r="AE374" s="148">
        <f>'3 priedo 2 lentele'!R374</f>
        <v>0</v>
      </c>
      <c r="AF374" s="458"/>
      <c r="AG374" s="391"/>
      <c r="AH374" s="23">
        <f>'3 priedo 2 lentele'!S374</f>
        <v>0</v>
      </c>
      <c r="AI374" s="23">
        <f>'3 priedo 2 lentele'!T374</f>
        <v>0</v>
      </c>
      <c r="AJ374" s="148">
        <f>'3 priedo 2 lentele'!U374</f>
        <v>0</v>
      </c>
      <c r="AK374" s="391"/>
      <c r="AL374" s="391"/>
    </row>
    <row r="375" spans="2:38" ht="108" x14ac:dyDescent="0.25">
      <c r="B375" s="183" t="str">
        <f>'3 priedo 1 lentele'!A375</f>
        <v>2.6.1.2.32</v>
      </c>
      <c r="C375" s="160" t="str">
        <f>'3 priedo 1 lentele'!B375</f>
        <v>R02ZM07-290000-0031</v>
      </c>
      <c r="D375" s="58" t="str">
        <f>'3 priedo 1 lentele'!C375</f>
        <v>Apšvietimo inžinerinių tinklų atnaujinimas arba plėtra Kėdainių rajono Truskavos ir Josvainių seniūnijose</v>
      </c>
      <c r="E375" s="12">
        <f>'3 priedo 1 lentele'!I375</f>
        <v>0</v>
      </c>
      <c r="F375" s="12">
        <f>'3 priedo 1 lentele'!J375</f>
        <v>0</v>
      </c>
      <c r="G375" s="12">
        <f>'3 priedo 1 lentele'!K375</f>
        <v>0</v>
      </c>
      <c r="H375" s="391"/>
      <c r="I375" s="23" t="str">
        <f>'3 priedo 2 lentele'!D375</f>
        <v>7.2.1.</v>
      </c>
      <c r="J375" s="23" t="str">
        <f>'3 priedo 2 lentele'!E375</f>
        <v>Veiksmų, kuriais remiamos investicijos į mažos apimties infrastruktūrą, skaičius</v>
      </c>
      <c r="K375" s="148">
        <f>'3 priedo 2 lentele'!F375</f>
        <v>7</v>
      </c>
      <c r="L375" s="433">
        <v>7</v>
      </c>
      <c r="M375" s="391"/>
      <c r="N375" s="23" t="str">
        <f>'3 priedo 2 lentele'!G375</f>
        <v>7.2.2.</v>
      </c>
      <c r="O375" s="23" t="str">
        <f>'3 priedo 2 lentele'!H375</f>
        <v>Gyventojų, kurie naudojasi geresnėmis paslaugomis / infrastruktūra, skaičius</v>
      </c>
      <c r="P375" s="148">
        <f>'3 priedo 2 lentele'!I375</f>
        <v>882</v>
      </c>
      <c r="Q375" s="435">
        <v>882</v>
      </c>
      <c r="R375" s="391"/>
      <c r="S375" s="23" t="str">
        <f>'3 priedo 2 lentele'!J375</f>
        <v>7.2.3.</v>
      </c>
      <c r="T375" s="23" t="str">
        <f>'3 priedo 2 lentele'!K375</f>
        <v>Regioninio planavimo būdu įgyvendintų mažos apimties infrastruktūros projektų skaičius</v>
      </c>
      <c r="U375" s="148">
        <f>'3 priedo 2 lentele'!L375</f>
        <v>1</v>
      </c>
      <c r="V375" s="435">
        <v>1</v>
      </c>
      <c r="W375" s="391"/>
      <c r="X375" s="23">
        <f>'3 priedo 2 lentele'!M375</f>
        <v>0</v>
      </c>
      <c r="Y375" s="23">
        <f>'3 priedo 2 lentele'!N375</f>
        <v>0</v>
      </c>
      <c r="Z375" s="148">
        <f>'3 priedo 2 lentele'!O375</f>
        <v>0</v>
      </c>
      <c r="AA375" s="458"/>
      <c r="AB375" s="391"/>
      <c r="AC375" s="23">
        <f>'3 priedo 2 lentele'!P375</f>
        <v>0</v>
      </c>
      <c r="AD375" s="23">
        <f>'3 priedo 2 lentele'!Q375</f>
        <v>0</v>
      </c>
      <c r="AE375" s="148">
        <f>'3 priedo 2 lentele'!R375</f>
        <v>0</v>
      </c>
      <c r="AF375" s="458"/>
      <c r="AG375" s="391"/>
      <c r="AH375" s="23">
        <f>'3 priedo 2 lentele'!S375</f>
        <v>0</v>
      </c>
      <c r="AI375" s="23">
        <f>'3 priedo 2 lentele'!T375</f>
        <v>0</v>
      </c>
      <c r="AJ375" s="148">
        <f>'3 priedo 2 lentele'!U375</f>
        <v>0</v>
      </c>
      <c r="AK375" s="391"/>
      <c r="AL375" s="391"/>
    </row>
    <row r="376" spans="2:38" ht="108" x14ac:dyDescent="0.25">
      <c r="B376" s="183" t="str">
        <f>'3 priedo 1 lentele'!A376</f>
        <v>2.6.1.2.33</v>
      </c>
      <c r="C376" s="160" t="str">
        <f>'3 priedo 1 lentele'!B376</f>
        <v>R02ZM07-290000-0032</v>
      </c>
      <c r="D376" s="58" t="str">
        <f>'3 priedo 1 lentele'!C376</f>
        <v>Apšvietimo inžinerinių tinklų atnaujinimas arba plėtra Kėdainių rajono Pernaravos, Gudžiūnų, Vilainių, Krakių ir Surviliškio seniūnijose</v>
      </c>
      <c r="E376" s="12">
        <f>'3 priedo 1 lentele'!I376</f>
        <v>0</v>
      </c>
      <c r="F376" s="12">
        <f>'3 priedo 1 lentele'!J376</f>
        <v>0</v>
      </c>
      <c r="G376" s="12">
        <f>'3 priedo 1 lentele'!K376</f>
        <v>0</v>
      </c>
      <c r="H376" s="391"/>
      <c r="I376" s="23" t="str">
        <f>'3 priedo 2 lentele'!D376</f>
        <v>7.2.1.</v>
      </c>
      <c r="J376" s="23" t="str">
        <f>'3 priedo 2 lentele'!E376</f>
        <v>Veiksmų, kuriais remiamos investicijos į mažos apimties infrastruktūrą, skaičius</v>
      </c>
      <c r="K376" s="148">
        <f>'3 priedo 2 lentele'!F376</f>
        <v>14</v>
      </c>
      <c r="L376" s="433">
        <v>14</v>
      </c>
      <c r="M376" s="391"/>
      <c r="N376" s="23" t="str">
        <f>'3 priedo 2 lentele'!G376</f>
        <v>7.2.2.</v>
      </c>
      <c r="O376" s="23" t="str">
        <f>'3 priedo 2 lentele'!H376</f>
        <v>Gyventojų, kurie naudojasi geresnėmis paslaugomis / infrastruktūra, skaičius</v>
      </c>
      <c r="P376" s="148">
        <f>'3 priedo 2 lentele'!I376</f>
        <v>859</v>
      </c>
      <c r="Q376" s="435">
        <v>859</v>
      </c>
      <c r="R376" s="391"/>
      <c r="S376" s="23" t="str">
        <f>'3 priedo 2 lentele'!J376</f>
        <v>7.2.3.</v>
      </c>
      <c r="T376" s="23" t="str">
        <f>'3 priedo 2 lentele'!K376</f>
        <v>Regioninio planavimo būdu įgyvendintų mažos apimties infrastruktūros projektų skaičius</v>
      </c>
      <c r="U376" s="148">
        <f>'3 priedo 2 lentele'!L376</f>
        <v>1</v>
      </c>
      <c r="V376" s="435">
        <v>1</v>
      </c>
      <c r="W376" s="391"/>
      <c r="X376" s="23">
        <f>'3 priedo 2 lentele'!M376</f>
        <v>0</v>
      </c>
      <c r="Y376" s="23">
        <f>'3 priedo 2 lentele'!N376</f>
        <v>0</v>
      </c>
      <c r="Z376" s="148">
        <f>'3 priedo 2 lentele'!O376</f>
        <v>0</v>
      </c>
      <c r="AA376" s="458"/>
      <c r="AB376" s="391"/>
      <c r="AC376" s="23">
        <f>'3 priedo 2 lentele'!P376</f>
        <v>0</v>
      </c>
      <c r="AD376" s="23">
        <f>'3 priedo 2 lentele'!Q376</f>
        <v>0</v>
      </c>
      <c r="AE376" s="148">
        <f>'3 priedo 2 lentele'!R376</f>
        <v>0</v>
      </c>
      <c r="AF376" s="458"/>
      <c r="AG376" s="391"/>
      <c r="AH376" s="23">
        <f>'3 priedo 2 lentele'!S376</f>
        <v>0</v>
      </c>
      <c r="AI376" s="23">
        <f>'3 priedo 2 lentele'!T376</f>
        <v>0</v>
      </c>
      <c r="AJ376" s="148">
        <f>'3 priedo 2 lentele'!U376</f>
        <v>0</v>
      </c>
      <c r="AK376" s="391"/>
      <c r="AL376" s="391"/>
    </row>
    <row r="377" spans="2:38" ht="108" x14ac:dyDescent="0.25">
      <c r="B377" s="183" t="str">
        <f>'3 priedo 1 lentele'!A377</f>
        <v>2.6.1.2.34</v>
      </c>
      <c r="C377" s="160" t="str">
        <f>'3 priedo 1 lentele'!B377</f>
        <v>R02ZM07-290000-0033</v>
      </c>
      <c r="D377" s="58" t="str">
        <f>'3 priedo 1 lentele'!C377</f>
        <v>Apšvietimo inžinerinių tinklų atnaujinimas arba plėtra Šėtos seniūnijoje</v>
      </c>
      <c r="E377" s="12">
        <f>'3 priedo 1 lentele'!I377</f>
        <v>0</v>
      </c>
      <c r="F377" s="12">
        <f>'3 priedo 1 lentele'!J377</f>
        <v>0</v>
      </c>
      <c r="G377" s="12">
        <f>'3 priedo 1 lentele'!K377</f>
        <v>0</v>
      </c>
      <c r="H377" s="391"/>
      <c r="I377" s="23" t="str">
        <f>'3 priedo 2 lentele'!D377</f>
        <v>7.2.1.</v>
      </c>
      <c r="J377" s="23" t="str">
        <f>'3 priedo 2 lentele'!E377</f>
        <v>Veiksmų, kuriais remiamos investicijos į mažos apimties infrastruktūrą, skaičius</v>
      </c>
      <c r="K377" s="148">
        <f>'3 priedo 2 lentele'!F377</f>
        <v>5</v>
      </c>
      <c r="L377" s="433">
        <v>5</v>
      </c>
      <c r="M377" s="391"/>
      <c r="N377" s="23" t="str">
        <f>'3 priedo 2 lentele'!G377</f>
        <v>7.2.2.</v>
      </c>
      <c r="O377" s="23" t="str">
        <f>'3 priedo 2 lentele'!H377</f>
        <v>Gyventojų, kurie naudojasi geresnėmis paslaugomis / infrastruktūra, skaičius</v>
      </c>
      <c r="P377" s="148">
        <f>'3 priedo 2 lentele'!I377</f>
        <v>823</v>
      </c>
      <c r="Q377" s="435">
        <v>823</v>
      </c>
      <c r="R377" s="391"/>
      <c r="S377" s="23" t="str">
        <f>'3 priedo 2 lentele'!J377</f>
        <v>7.2.3.</v>
      </c>
      <c r="T377" s="23" t="str">
        <f>'3 priedo 2 lentele'!K377</f>
        <v>Regioninio planavimo būdu įgyvendintų mažos apimties infrastruktūros projektų skaičius</v>
      </c>
      <c r="U377" s="148">
        <f>'3 priedo 2 lentele'!L377</f>
        <v>1</v>
      </c>
      <c r="V377" s="435">
        <v>1</v>
      </c>
      <c r="W377" s="391"/>
      <c r="X377" s="23">
        <f>'3 priedo 2 lentele'!M377</f>
        <v>0</v>
      </c>
      <c r="Y377" s="23">
        <f>'3 priedo 2 lentele'!N377</f>
        <v>0</v>
      </c>
      <c r="Z377" s="148">
        <f>'3 priedo 2 lentele'!O377</f>
        <v>0</v>
      </c>
      <c r="AA377" s="458"/>
      <c r="AB377" s="391"/>
      <c r="AC377" s="23">
        <f>'3 priedo 2 lentele'!P377</f>
        <v>0</v>
      </c>
      <c r="AD377" s="23">
        <f>'3 priedo 2 lentele'!Q377</f>
        <v>0</v>
      </c>
      <c r="AE377" s="148">
        <f>'3 priedo 2 lentele'!R377</f>
        <v>0</v>
      </c>
      <c r="AF377" s="458"/>
      <c r="AG377" s="391"/>
      <c r="AH377" s="23">
        <f>'3 priedo 2 lentele'!S377</f>
        <v>0</v>
      </c>
      <c r="AI377" s="23">
        <f>'3 priedo 2 lentele'!T377</f>
        <v>0</v>
      </c>
      <c r="AJ377" s="148">
        <f>'3 priedo 2 lentele'!U377</f>
        <v>0</v>
      </c>
      <c r="AK377" s="391"/>
      <c r="AL377" s="391"/>
    </row>
    <row r="378" spans="2:38" ht="108" x14ac:dyDescent="0.25">
      <c r="B378" s="183" t="str">
        <f>'3 priedo 1 lentele'!A378</f>
        <v>2.6.1.2.35</v>
      </c>
      <c r="C378" s="160" t="str">
        <f>'3 priedo 1 lentele'!B378</f>
        <v>R02ZM07-290000-0034</v>
      </c>
      <c r="D378" s="58" t="str">
        <f>'3 priedo 1 lentele'!C378</f>
        <v>Atvirų viešųjų erdvių sutvarkymas arba sukūrimas Kėdainių rajono Surviliškio seniūnijoje, pritaikant jas kaimo bendruomenės poreikiams bei laisvalaikiui</v>
      </c>
      <c r="E378" s="12">
        <f>'3 priedo 1 lentele'!I378</f>
        <v>0</v>
      </c>
      <c r="F378" s="12">
        <f>'3 priedo 1 lentele'!J378</f>
        <v>0</v>
      </c>
      <c r="G378" s="12">
        <f>'3 priedo 1 lentele'!K378</f>
        <v>0</v>
      </c>
      <c r="H378" s="391"/>
      <c r="I378" s="23" t="str">
        <f>'3 priedo 2 lentele'!D378</f>
        <v>7.2.1.</v>
      </c>
      <c r="J378" s="23" t="str">
        <f>'3 priedo 2 lentele'!E378</f>
        <v>Veiksmų, kuriais remiamos investicijos į mažos apimties infrastruktūrą, skaičius</v>
      </c>
      <c r="K378" s="148">
        <f>'3 priedo 2 lentele'!F378</f>
        <v>2</v>
      </c>
      <c r="L378" s="433">
        <v>2</v>
      </c>
      <c r="M378" s="391"/>
      <c r="N378" s="23" t="str">
        <f>'3 priedo 2 lentele'!G378</f>
        <v>7.2.2.</v>
      </c>
      <c r="O378" s="23" t="str">
        <f>'3 priedo 2 lentele'!H378</f>
        <v>Gyventojų, kurie naudojasi geresnėmis paslaugomis / infrastruktūra, skaičius</v>
      </c>
      <c r="P378" s="148">
        <f>'3 priedo 2 lentele'!I378</f>
        <v>644</v>
      </c>
      <c r="Q378" s="435">
        <v>644</v>
      </c>
      <c r="R378" s="391"/>
      <c r="S378" s="23" t="str">
        <f>'3 priedo 2 lentele'!J378</f>
        <v>7.2.3.</v>
      </c>
      <c r="T378" s="23" t="str">
        <f>'3 priedo 2 lentele'!K378</f>
        <v>Regioninio planavimo būdu įgyvendintų mažos apimties infrastruktūros projektų skaičius</v>
      </c>
      <c r="U378" s="148">
        <f>'3 priedo 2 lentele'!L378</f>
        <v>1</v>
      </c>
      <c r="V378" s="435">
        <v>1</v>
      </c>
      <c r="W378" s="391"/>
      <c r="X378" s="23">
        <f>'3 priedo 2 lentele'!M378</f>
        <v>0</v>
      </c>
      <c r="Y378" s="23">
        <f>'3 priedo 2 lentele'!N378</f>
        <v>0</v>
      </c>
      <c r="Z378" s="148">
        <f>'3 priedo 2 lentele'!O378</f>
        <v>0</v>
      </c>
      <c r="AA378" s="458"/>
      <c r="AB378" s="391"/>
      <c r="AC378" s="23">
        <f>'3 priedo 2 lentele'!P378</f>
        <v>0</v>
      </c>
      <c r="AD378" s="23">
        <f>'3 priedo 2 lentele'!Q378</f>
        <v>0</v>
      </c>
      <c r="AE378" s="148">
        <f>'3 priedo 2 lentele'!R378</f>
        <v>0</v>
      </c>
      <c r="AF378" s="458"/>
      <c r="AG378" s="391"/>
      <c r="AH378" s="23">
        <f>'3 priedo 2 lentele'!S378</f>
        <v>0</v>
      </c>
      <c r="AI378" s="23">
        <f>'3 priedo 2 lentele'!T378</f>
        <v>0</v>
      </c>
      <c r="AJ378" s="148">
        <f>'3 priedo 2 lentele'!U378</f>
        <v>0</v>
      </c>
      <c r="AK378" s="391"/>
      <c r="AL378" s="391"/>
    </row>
    <row r="379" spans="2:38" ht="108" x14ac:dyDescent="0.25">
      <c r="B379" s="183" t="str">
        <f>'3 priedo 1 lentele'!A379</f>
        <v>2.6.1.2.36</v>
      </c>
      <c r="C379" s="160" t="str">
        <f>'3 priedo 1 lentele'!B379</f>
        <v>R02ZM07-290000-0035</v>
      </c>
      <c r="D379" s="58" t="str">
        <f>'3 priedo 1 lentele'!C379</f>
        <v>Atvirų viešųjų erdvių sutvarkymas arba sukūrimas Kėdainių rajono Šėtos miestelyje, pritaikant jas kaimo bendruomenės poreikiams bei laisvalaikiui</v>
      </c>
      <c r="E379" s="12">
        <f>'3 priedo 1 lentele'!I379</f>
        <v>0</v>
      </c>
      <c r="F379" s="12">
        <f>'3 priedo 1 lentele'!J379</f>
        <v>0</v>
      </c>
      <c r="G379" s="12">
        <f>'3 priedo 1 lentele'!K379</f>
        <v>0</v>
      </c>
      <c r="H379" s="391"/>
      <c r="I379" s="23" t="str">
        <f>'3 priedo 2 lentele'!D379</f>
        <v>7.2.1.</v>
      </c>
      <c r="J379" s="23" t="str">
        <f>'3 priedo 2 lentele'!E379</f>
        <v>Veiksmų, kuriais remiamos investicijos į mažos apimties infrastruktūrą, skaičius</v>
      </c>
      <c r="K379" s="148">
        <f>'3 priedo 2 lentele'!F379</f>
        <v>1</v>
      </c>
      <c r="L379" s="433">
        <v>1</v>
      </c>
      <c r="M379" s="391"/>
      <c r="N379" s="23" t="str">
        <f>'3 priedo 2 lentele'!G379</f>
        <v>7.2.2.</v>
      </c>
      <c r="O379" s="23" t="str">
        <f>'3 priedo 2 lentele'!H379</f>
        <v>Gyventojų, kurie naudojasi geresnėmis paslaugomis / infrastruktūra, skaičius</v>
      </c>
      <c r="P379" s="148">
        <f>'3 priedo 2 lentele'!I379</f>
        <v>935</v>
      </c>
      <c r="Q379" s="435">
        <v>935</v>
      </c>
      <c r="R379" s="391"/>
      <c r="S379" s="23" t="str">
        <f>'3 priedo 2 lentele'!J379</f>
        <v>7.2.3.</v>
      </c>
      <c r="T379" s="23" t="str">
        <f>'3 priedo 2 lentele'!K379</f>
        <v>Regioninio planavimo būdu įgyvendintų mažos apimties infrastruktūros projektų skaičius</v>
      </c>
      <c r="U379" s="148">
        <f>'3 priedo 2 lentele'!L379</f>
        <v>1</v>
      </c>
      <c r="V379" s="435">
        <v>1</v>
      </c>
      <c r="W379" s="391"/>
      <c r="X379" s="23">
        <f>'3 priedo 2 lentele'!M379</f>
        <v>0</v>
      </c>
      <c r="Y379" s="23">
        <f>'3 priedo 2 lentele'!N379</f>
        <v>0</v>
      </c>
      <c r="Z379" s="148">
        <f>'3 priedo 2 lentele'!O379</f>
        <v>0</v>
      </c>
      <c r="AA379" s="458"/>
      <c r="AB379" s="391"/>
      <c r="AC379" s="23">
        <f>'3 priedo 2 lentele'!P379</f>
        <v>0</v>
      </c>
      <c r="AD379" s="23">
        <f>'3 priedo 2 lentele'!Q379</f>
        <v>0</v>
      </c>
      <c r="AE379" s="148">
        <f>'3 priedo 2 lentele'!R379</f>
        <v>0</v>
      </c>
      <c r="AF379" s="458"/>
      <c r="AG379" s="391"/>
      <c r="AH379" s="23">
        <f>'3 priedo 2 lentele'!S379</f>
        <v>0</v>
      </c>
      <c r="AI379" s="23">
        <f>'3 priedo 2 lentele'!T379</f>
        <v>0</v>
      </c>
      <c r="AJ379" s="148">
        <f>'3 priedo 2 lentele'!U379</f>
        <v>0</v>
      </c>
      <c r="AK379" s="391"/>
      <c r="AL379" s="391"/>
    </row>
    <row r="380" spans="2:38" ht="108" x14ac:dyDescent="0.25">
      <c r="B380" s="183" t="str">
        <f>'3 priedo 1 lentele'!A380</f>
        <v>2.6.1.2.37</v>
      </c>
      <c r="C380" s="160" t="str">
        <f>'3 priedo 1 lentele'!B380</f>
        <v>R02ZM07-290000-0036</v>
      </c>
      <c r="D380" s="58" t="str">
        <f>'3 priedo 1 lentele'!C380</f>
        <v>Atvirų viešųjų erdvių sutvarkymas arba sukūrimas Kėdainių rajono Gudžiūnų seniūnijoje, pritaikant jas kaimo bendruomenės poreikiams bei laisvalaikiui</v>
      </c>
      <c r="E380" s="12">
        <f>'3 priedo 1 lentele'!I380</f>
        <v>0</v>
      </c>
      <c r="F380" s="12">
        <f>'3 priedo 1 lentele'!J380</f>
        <v>0</v>
      </c>
      <c r="G380" s="12">
        <f>'3 priedo 1 lentele'!K380</f>
        <v>0</v>
      </c>
      <c r="H380" s="391"/>
      <c r="I380" s="23" t="str">
        <f>'3 priedo 2 lentele'!D380</f>
        <v>7.2.1.</v>
      </c>
      <c r="J380" s="23" t="str">
        <f>'3 priedo 2 lentele'!E380</f>
        <v>Veiksmų, kuriais remiamos investicijos į mažos apimties infrastruktūrą, skaičius</v>
      </c>
      <c r="K380" s="148">
        <f>'3 priedo 2 lentele'!F380</f>
        <v>3</v>
      </c>
      <c r="L380" s="433">
        <v>3</v>
      </c>
      <c r="M380" s="391"/>
      <c r="N380" s="23" t="str">
        <f>'3 priedo 2 lentele'!G380</f>
        <v>7.2.2.</v>
      </c>
      <c r="O380" s="23" t="str">
        <f>'3 priedo 2 lentele'!H380</f>
        <v>Gyventojų, kurie naudojasi geresnėmis paslaugomis / infrastruktūra, skaičius</v>
      </c>
      <c r="P380" s="148">
        <f>'3 priedo 2 lentele'!I380</f>
        <v>995</v>
      </c>
      <c r="Q380" s="435">
        <v>995</v>
      </c>
      <c r="R380" s="391"/>
      <c r="S380" s="23" t="str">
        <f>'3 priedo 2 lentele'!J380</f>
        <v>7.2.3.</v>
      </c>
      <c r="T380" s="23" t="str">
        <f>'3 priedo 2 lentele'!K380</f>
        <v>Regioninio planavimo būdu įgyvendintų mažos apimties infrastruktūros projektų skaičius</v>
      </c>
      <c r="U380" s="148">
        <f>'3 priedo 2 lentele'!L380</f>
        <v>1</v>
      </c>
      <c r="V380" s="435">
        <v>1</v>
      </c>
      <c r="W380" s="391"/>
      <c r="X380" s="23">
        <f>'3 priedo 2 lentele'!M380</f>
        <v>0</v>
      </c>
      <c r="Y380" s="23">
        <f>'3 priedo 2 lentele'!N380</f>
        <v>0</v>
      </c>
      <c r="Z380" s="148">
        <f>'3 priedo 2 lentele'!O380</f>
        <v>0</v>
      </c>
      <c r="AA380" s="458"/>
      <c r="AB380" s="391"/>
      <c r="AC380" s="23">
        <f>'3 priedo 2 lentele'!P380</f>
        <v>0</v>
      </c>
      <c r="AD380" s="23">
        <f>'3 priedo 2 lentele'!Q380</f>
        <v>0</v>
      </c>
      <c r="AE380" s="148">
        <f>'3 priedo 2 lentele'!R380</f>
        <v>0</v>
      </c>
      <c r="AF380" s="458"/>
      <c r="AG380" s="391"/>
      <c r="AH380" s="23">
        <f>'3 priedo 2 lentele'!S380</f>
        <v>0</v>
      </c>
      <c r="AI380" s="23">
        <f>'3 priedo 2 lentele'!T380</f>
        <v>0</v>
      </c>
      <c r="AJ380" s="148">
        <f>'3 priedo 2 lentele'!U380</f>
        <v>0</v>
      </c>
      <c r="AK380" s="391"/>
      <c r="AL380" s="391"/>
    </row>
    <row r="381" spans="2:38" ht="108" x14ac:dyDescent="0.25">
      <c r="B381" s="183" t="str">
        <f>'3 priedo 1 lentele'!A381</f>
        <v>2.6.1.2.38</v>
      </c>
      <c r="C381" s="160" t="str">
        <f>'3 priedo 1 lentele'!B381</f>
        <v>R02ZM07-290000-0037</v>
      </c>
      <c r="D381" s="58" t="str">
        <f>'3 priedo 1 lentele'!C381</f>
        <v>Atvirų viešųjų erdvių sutvarkymas arba sukūrimas Kėdainių rajono Dotnuvos seniūnijoje, pritaikant jas kaimo bendruomenės poreikiams bei laisvalaikiui</v>
      </c>
      <c r="E381" s="12">
        <f>'3 priedo 1 lentele'!I381</f>
        <v>0</v>
      </c>
      <c r="F381" s="12">
        <f>'3 priedo 1 lentele'!J381</f>
        <v>0</v>
      </c>
      <c r="G381" s="12">
        <f>'3 priedo 1 lentele'!K381</f>
        <v>0</v>
      </c>
      <c r="H381" s="391"/>
      <c r="I381" s="23" t="str">
        <f>'3 priedo 2 lentele'!D381</f>
        <v>7.2.1.</v>
      </c>
      <c r="J381" s="23" t="str">
        <f>'3 priedo 2 lentele'!E381</f>
        <v>Veiksmų, kuriais remiamos investicijos į mažos apimties infrastruktūrą, skaičius</v>
      </c>
      <c r="K381" s="148">
        <f>'3 priedo 2 lentele'!F381</f>
        <v>2</v>
      </c>
      <c r="L381" s="433">
        <v>2</v>
      </c>
      <c r="M381" s="391"/>
      <c r="N381" s="23" t="str">
        <f>'3 priedo 2 lentele'!G381</f>
        <v>7.2.2.</v>
      </c>
      <c r="O381" s="23" t="str">
        <f>'3 priedo 2 lentele'!H381</f>
        <v>Gyventojų, kurie naudojasi geresnėmis paslaugomis / infrastruktūra, skaičius</v>
      </c>
      <c r="P381" s="148">
        <f>'3 priedo 2 lentele'!I381</f>
        <v>795</v>
      </c>
      <c r="Q381" s="435">
        <v>795</v>
      </c>
      <c r="R381" s="391"/>
      <c r="S381" s="23" t="str">
        <f>'3 priedo 2 lentele'!J381</f>
        <v>7.2.3.</v>
      </c>
      <c r="T381" s="23" t="str">
        <f>'3 priedo 2 lentele'!K381</f>
        <v>Regioninio planavimo būdu įgyvendintų mažos apimties infrastruktūros projektų skaičius</v>
      </c>
      <c r="U381" s="148">
        <f>'3 priedo 2 lentele'!L381</f>
        <v>1</v>
      </c>
      <c r="V381" s="435">
        <v>1</v>
      </c>
      <c r="W381" s="391"/>
      <c r="X381" s="23">
        <f>'3 priedo 2 lentele'!M381</f>
        <v>0</v>
      </c>
      <c r="Y381" s="23">
        <f>'3 priedo 2 lentele'!N381</f>
        <v>0</v>
      </c>
      <c r="Z381" s="148">
        <f>'3 priedo 2 lentele'!O381</f>
        <v>0</v>
      </c>
      <c r="AA381" s="458"/>
      <c r="AB381" s="391"/>
      <c r="AC381" s="23">
        <f>'3 priedo 2 lentele'!P381</f>
        <v>0</v>
      </c>
      <c r="AD381" s="23">
        <f>'3 priedo 2 lentele'!Q381</f>
        <v>0</v>
      </c>
      <c r="AE381" s="148">
        <f>'3 priedo 2 lentele'!R381</f>
        <v>0</v>
      </c>
      <c r="AF381" s="458"/>
      <c r="AG381" s="391"/>
      <c r="AH381" s="23">
        <f>'3 priedo 2 lentele'!S381</f>
        <v>0</v>
      </c>
      <c r="AI381" s="23">
        <f>'3 priedo 2 lentele'!T381</f>
        <v>0</v>
      </c>
      <c r="AJ381" s="148">
        <f>'3 priedo 2 lentele'!U381</f>
        <v>0</v>
      </c>
      <c r="AK381" s="391"/>
      <c r="AL381" s="391"/>
    </row>
    <row r="382" spans="2:38" ht="108" x14ac:dyDescent="0.25">
      <c r="B382" s="183" t="str">
        <f>'3 priedo 1 lentele'!A382</f>
        <v>2.6.1.2.39</v>
      </c>
      <c r="C382" s="160" t="str">
        <f>'3 priedo 1 lentele'!B382</f>
        <v>R02ZM07-290000-0038</v>
      </c>
      <c r="D382" s="58" t="str">
        <f>'3 priedo 1 lentele'!C382</f>
        <v>Atvirų viešųjų erdvių sutvarkymas arba sukūrimas Kėdainių rajono Josvainių ir Krakių seniūnijose, pritaikant jas kaimo bendruomenės poreikiams bei laisvalaikiui</v>
      </c>
      <c r="E382" s="12">
        <f>'3 priedo 1 lentele'!I382</f>
        <v>0</v>
      </c>
      <c r="F382" s="12">
        <f>'3 priedo 1 lentele'!J382</f>
        <v>0</v>
      </c>
      <c r="G382" s="12">
        <f>'3 priedo 1 lentele'!K382</f>
        <v>0</v>
      </c>
      <c r="H382" s="391"/>
      <c r="I382" s="23" t="str">
        <f>'3 priedo 2 lentele'!D382</f>
        <v>7.2.1.</v>
      </c>
      <c r="J382" s="23" t="str">
        <f>'3 priedo 2 lentele'!E382</f>
        <v>Veiksmų, kuriais remiamos investicijos į mažos apimties infrastruktūrą, skaičius</v>
      </c>
      <c r="K382" s="148">
        <f>'3 priedo 2 lentele'!F382</f>
        <v>3</v>
      </c>
      <c r="L382" s="433">
        <v>3</v>
      </c>
      <c r="M382" s="391"/>
      <c r="N382" s="23" t="str">
        <f>'3 priedo 2 lentele'!G382</f>
        <v>7.2.2.</v>
      </c>
      <c r="O382" s="23" t="str">
        <f>'3 priedo 2 lentele'!H382</f>
        <v>Gyventojų, kurie naudojasi geresnėmis paslaugomis / infrastruktūra, skaičius</v>
      </c>
      <c r="P382" s="148">
        <f>'3 priedo 2 lentele'!I382</f>
        <v>728</v>
      </c>
      <c r="Q382" s="435">
        <v>728</v>
      </c>
      <c r="R382" s="391"/>
      <c r="S382" s="23" t="str">
        <f>'3 priedo 2 lentele'!J382</f>
        <v>7.2.3.</v>
      </c>
      <c r="T382" s="23" t="str">
        <f>'3 priedo 2 lentele'!K382</f>
        <v>Regioninio planavimo būdu įgyvendintų mažos apimties infrastruktūros projektų skaičius</v>
      </c>
      <c r="U382" s="148">
        <f>'3 priedo 2 lentele'!L382</f>
        <v>1</v>
      </c>
      <c r="V382" s="435">
        <v>1</v>
      </c>
      <c r="W382" s="391"/>
      <c r="X382" s="23">
        <f>'3 priedo 2 lentele'!M382</f>
        <v>0</v>
      </c>
      <c r="Y382" s="23">
        <f>'3 priedo 2 lentele'!N382</f>
        <v>0</v>
      </c>
      <c r="Z382" s="148">
        <f>'3 priedo 2 lentele'!O382</f>
        <v>0</v>
      </c>
      <c r="AA382" s="458"/>
      <c r="AB382" s="391"/>
      <c r="AC382" s="23">
        <f>'3 priedo 2 lentele'!P382</f>
        <v>0</v>
      </c>
      <c r="AD382" s="23">
        <f>'3 priedo 2 lentele'!Q382</f>
        <v>0</v>
      </c>
      <c r="AE382" s="148">
        <f>'3 priedo 2 lentele'!R382</f>
        <v>0</v>
      </c>
      <c r="AF382" s="458"/>
      <c r="AG382" s="391"/>
      <c r="AH382" s="23">
        <f>'3 priedo 2 lentele'!S382</f>
        <v>0</v>
      </c>
      <c r="AI382" s="23">
        <f>'3 priedo 2 lentele'!T382</f>
        <v>0</v>
      </c>
      <c r="AJ382" s="148">
        <f>'3 priedo 2 lentele'!U382</f>
        <v>0</v>
      </c>
      <c r="AK382" s="391"/>
      <c r="AL382" s="391"/>
    </row>
    <row r="383" spans="2:38" ht="108" x14ac:dyDescent="0.25">
      <c r="B383" s="183" t="str">
        <f>'3 priedo 1 lentele'!A383</f>
        <v>2.6.1.2.40</v>
      </c>
      <c r="C383" s="160" t="str">
        <f>'3 priedo 1 lentele'!B383</f>
        <v>R02ZM07-290000-0039</v>
      </c>
      <c r="D383" s="58" t="str">
        <f>'3 priedo 1 lentele'!C383</f>
        <v>Atvirų viešųjų erdvių sutvarkymas arba sukūrimas Kėdainių rajono Pernaravos, Pelėdnagių, Vilainių ir Truskavos seniūnijose, pritaikant jas kaimo bendruomenės poreikiams bei laisvalaikiui</v>
      </c>
      <c r="E383" s="12">
        <f>'3 priedo 1 lentele'!I383</f>
        <v>0</v>
      </c>
      <c r="F383" s="12">
        <f>'3 priedo 1 lentele'!J383</f>
        <v>0</v>
      </c>
      <c r="G383" s="12">
        <f>'3 priedo 1 lentele'!K383</f>
        <v>0</v>
      </c>
      <c r="H383" s="391"/>
      <c r="I383" s="23" t="str">
        <f>'3 priedo 2 lentele'!D383</f>
        <v>7.2.1.</v>
      </c>
      <c r="J383" s="23" t="str">
        <f>'3 priedo 2 lentele'!E383</f>
        <v>Veiksmų, kuriais remiamos investicijos į mažos apimties infrastruktūrą, skaičius</v>
      </c>
      <c r="K383" s="148">
        <f>'3 priedo 2 lentele'!F383</f>
        <v>5</v>
      </c>
      <c r="L383" s="433">
        <v>5</v>
      </c>
      <c r="M383" s="391"/>
      <c r="N383" s="23" t="str">
        <f>'3 priedo 2 lentele'!G383</f>
        <v>7.2.2.</v>
      </c>
      <c r="O383" s="23" t="str">
        <f>'3 priedo 2 lentele'!H383</f>
        <v>Gyventojų, kurie naudojasi geresnėmis paslaugomis / infrastruktūra, skaičius</v>
      </c>
      <c r="P383" s="148">
        <f>'3 priedo 2 lentele'!I383</f>
        <v>926</v>
      </c>
      <c r="Q383" s="435">
        <v>926</v>
      </c>
      <c r="R383" s="391"/>
      <c r="S383" s="23" t="str">
        <f>'3 priedo 2 lentele'!J383</f>
        <v>7.2.3.</v>
      </c>
      <c r="T383" s="23" t="str">
        <f>'3 priedo 2 lentele'!K383</f>
        <v>Regioninio planavimo būdu įgyvendintų mažos apimties infrastruktūros projektų skaičius</v>
      </c>
      <c r="U383" s="148">
        <f>'3 priedo 2 lentele'!L383</f>
        <v>1</v>
      </c>
      <c r="V383" s="435">
        <v>1</v>
      </c>
      <c r="W383" s="391"/>
      <c r="X383" s="23">
        <f>'3 priedo 2 lentele'!M383</f>
        <v>0</v>
      </c>
      <c r="Y383" s="23">
        <f>'3 priedo 2 lentele'!N383</f>
        <v>0</v>
      </c>
      <c r="Z383" s="148">
        <f>'3 priedo 2 lentele'!O383</f>
        <v>0</v>
      </c>
      <c r="AA383" s="458"/>
      <c r="AB383" s="391"/>
      <c r="AC383" s="23">
        <f>'3 priedo 2 lentele'!P383</f>
        <v>0</v>
      </c>
      <c r="AD383" s="23">
        <f>'3 priedo 2 lentele'!Q383</f>
        <v>0</v>
      </c>
      <c r="AE383" s="148">
        <f>'3 priedo 2 lentele'!R383</f>
        <v>0</v>
      </c>
      <c r="AF383" s="458"/>
      <c r="AG383" s="391"/>
      <c r="AH383" s="23">
        <f>'3 priedo 2 lentele'!S383</f>
        <v>0</v>
      </c>
      <c r="AI383" s="23">
        <f>'3 priedo 2 lentele'!T383</f>
        <v>0</v>
      </c>
      <c r="AJ383" s="148">
        <f>'3 priedo 2 lentele'!U383</f>
        <v>0</v>
      </c>
      <c r="AK383" s="391"/>
      <c r="AL383" s="391"/>
    </row>
    <row r="384" spans="2:38" ht="108" x14ac:dyDescent="0.25">
      <c r="B384" s="183" t="str">
        <f>'3 priedo 1 lentele'!A384</f>
        <v>2.6.1.2.41</v>
      </c>
      <c r="C384" s="160" t="str">
        <f>'3 priedo 1 lentele'!B384</f>
        <v>R02ZM07-330000-0040</v>
      </c>
      <c r="D384" s="58" t="str">
        <f>'3 priedo 1 lentele'!C384</f>
        <v>Kėdainių rajono Krakių miestelio kultūros centro kapitalinis remontas, pritaikant jį kaimo bendruomenės poreikiams</v>
      </c>
      <c r="E384" s="12">
        <f>'3 priedo 1 lentele'!I384</f>
        <v>0</v>
      </c>
      <c r="F384" s="12">
        <f>'3 priedo 1 lentele'!J384</f>
        <v>0</v>
      </c>
      <c r="G384" s="12">
        <f>'3 priedo 1 lentele'!K384</f>
        <v>0</v>
      </c>
      <c r="H384" s="391"/>
      <c r="I384" s="23" t="str">
        <f>'3 priedo 2 lentele'!D384</f>
        <v>7.2.1.</v>
      </c>
      <c r="J384" s="23" t="str">
        <f>'3 priedo 2 lentele'!E384</f>
        <v>Veiksmų, kuriais remiamos investicijos į mažos apimties infrastruktūrą, skaičius</v>
      </c>
      <c r="K384" s="148">
        <f>'3 priedo 2 lentele'!F384</f>
        <v>1</v>
      </c>
      <c r="L384" s="433">
        <v>1</v>
      </c>
      <c r="M384" s="391"/>
      <c r="N384" s="23" t="str">
        <f>'3 priedo 2 lentele'!G384</f>
        <v>7.2.2.</v>
      </c>
      <c r="O384" s="23" t="str">
        <f>'3 priedo 2 lentele'!H384</f>
        <v>Gyventojų, kurie naudojasi geresnėmis paslaugomis / infrastruktūra, skaičius</v>
      </c>
      <c r="P384" s="148">
        <f>'3 priedo 2 lentele'!I384</f>
        <v>841</v>
      </c>
      <c r="Q384" s="435">
        <v>841</v>
      </c>
      <c r="R384" s="391"/>
      <c r="S384" s="23" t="str">
        <f>'3 priedo 2 lentele'!J384</f>
        <v>7.2.3.</v>
      </c>
      <c r="T384" s="23" t="str">
        <f>'3 priedo 2 lentele'!K384</f>
        <v>Regioninio planavimo būdu įgyvendintų mažos apimties infrastruktūros projektų skaičius</v>
      </c>
      <c r="U384" s="148">
        <f>'3 priedo 2 lentele'!L384</f>
        <v>1</v>
      </c>
      <c r="V384" s="435">
        <v>1</v>
      </c>
      <c r="W384" s="391"/>
      <c r="X384" s="23">
        <f>'3 priedo 2 lentele'!M384</f>
        <v>0</v>
      </c>
      <c r="Y384" s="23">
        <f>'3 priedo 2 lentele'!N384</f>
        <v>0</v>
      </c>
      <c r="Z384" s="148">
        <f>'3 priedo 2 lentele'!O384</f>
        <v>0</v>
      </c>
      <c r="AA384" s="458"/>
      <c r="AB384" s="391"/>
      <c r="AC384" s="23">
        <f>'3 priedo 2 lentele'!P384</f>
        <v>0</v>
      </c>
      <c r="AD384" s="23">
        <f>'3 priedo 2 lentele'!Q384</f>
        <v>0</v>
      </c>
      <c r="AE384" s="148">
        <f>'3 priedo 2 lentele'!R384</f>
        <v>0</v>
      </c>
      <c r="AF384" s="458"/>
      <c r="AG384" s="391"/>
      <c r="AH384" s="23">
        <f>'3 priedo 2 lentele'!S384</f>
        <v>0</v>
      </c>
      <c r="AI384" s="23">
        <f>'3 priedo 2 lentele'!T384</f>
        <v>0</v>
      </c>
      <c r="AJ384" s="148">
        <f>'3 priedo 2 lentele'!U384</f>
        <v>0</v>
      </c>
      <c r="AK384" s="391"/>
      <c r="AL384" s="391"/>
    </row>
    <row r="385" spans="2:38" ht="108" x14ac:dyDescent="0.25">
      <c r="B385" s="183" t="str">
        <f>'3 priedo 1 lentele'!A385</f>
        <v>2.6.1.2.42</v>
      </c>
      <c r="C385" s="160" t="str">
        <f>'3 priedo 1 lentele'!B385</f>
        <v>R02ZM07-320000-0041</v>
      </c>
      <c r="D385" s="58" t="str">
        <f>'3 priedo 1 lentele'!C385</f>
        <v>Kėdainių rajono Dotnuvos seniūnijos Akademijos miestelio visuomeninės paskirties pastato atnaujinimas (modernizavimas), pritaikant jį kaimo bendruomenės poreikiams</v>
      </c>
      <c r="E385" s="12">
        <f>'3 priedo 1 lentele'!I385</f>
        <v>0</v>
      </c>
      <c r="F385" s="12">
        <f>'3 priedo 1 lentele'!J385</f>
        <v>0</v>
      </c>
      <c r="G385" s="12">
        <f>'3 priedo 1 lentele'!K385</f>
        <v>0</v>
      </c>
      <c r="H385" s="391"/>
      <c r="I385" s="23" t="str">
        <f>'3 priedo 2 lentele'!D385</f>
        <v>7.2.1.</v>
      </c>
      <c r="J385" s="23" t="str">
        <f>'3 priedo 2 lentele'!E385</f>
        <v>Veiksmų, kuriais remiamos investicijos į mažos apimties infrastruktūrą, skaičius</v>
      </c>
      <c r="K385" s="148">
        <f>'3 priedo 2 lentele'!F385</f>
        <v>1</v>
      </c>
      <c r="L385" s="433">
        <v>1</v>
      </c>
      <c r="M385" s="391"/>
      <c r="N385" s="23" t="str">
        <f>'3 priedo 2 lentele'!G385</f>
        <v>7.2.2.</v>
      </c>
      <c r="O385" s="23" t="str">
        <f>'3 priedo 2 lentele'!H385</f>
        <v>Gyventojų, kurie naudojasi geresnėmis paslaugomis / infrastruktūra, skaičius</v>
      </c>
      <c r="P385" s="148">
        <f>'3 priedo 2 lentele'!I385</f>
        <v>752</v>
      </c>
      <c r="Q385" s="435">
        <v>752</v>
      </c>
      <c r="R385" s="391"/>
      <c r="S385" s="23" t="str">
        <f>'3 priedo 2 lentele'!J385</f>
        <v>7.2.3.</v>
      </c>
      <c r="T385" s="23" t="str">
        <f>'3 priedo 2 lentele'!K385</f>
        <v>Regioninio planavimo būdu įgyvendintų mažos apimties infrastruktūros projektų skaičius</v>
      </c>
      <c r="U385" s="148">
        <f>'3 priedo 2 lentele'!L385</f>
        <v>1</v>
      </c>
      <c r="V385" s="435">
        <v>1</v>
      </c>
      <c r="W385" s="391"/>
      <c r="X385" s="23">
        <f>'3 priedo 2 lentele'!M385</f>
        <v>0</v>
      </c>
      <c r="Y385" s="23">
        <f>'3 priedo 2 lentele'!N385</f>
        <v>0</v>
      </c>
      <c r="Z385" s="148">
        <f>'3 priedo 2 lentele'!O385</f>
        <v>0</v>
      </c>
      <c r="AA385" s="458"/>
      <c r="AB385" s="391"/>
      <c r="AC385" s="23">
        <f>'3 priedo 2 lentele'!P385</f>
        <v>0</v>
      </c>
      <c r="AD385" s="23">
        <f>'3 priedo 2 lentele'!Q385</f>
        <v>0</v>
      </c>
      <c r="AE385" s="148">
        <f>'3 priedo 2 lentele'!R385</f>
        <v>0</v>
      </c>
      <c r="AF385" s="458"/>
      <c r="AG385" s="391"/>
      <c r="AH385" s="23">
        <f>'3 priedo 2 lentele'!S385</f>
        <v>0</v>
      </c>
      <c r="AI385" s="23">
        <f>'3 priedo 2 lentele'!T385</f>
        <v>0</v>
      </c>
      <c r="AJ385" s="148">
        <f>'3 priedo 2 lentele'!U385</f>
        <v>0</v>
      </c>
      <c r="AK385" s="391"/>
      <c r="AL385" s="391"/>
    </row>
    <row r="386" spans="2:38" ht="108" x14ac:dyDescent="0.25">
      <c r="B386" s="183" t="str">
        <f>'3 priedo 1 lentele'!A386</f>
        <v>2.6.1.2.43</v>
      </c>
      <c r="C386" s="160" t="str">
        <f>'3 priedo 1 lentele'!B386</f>
        <v>R02ZM07-330000-0042</v>
      </c>
      <c r="D386" s="58" t="str">
        <f>'3 priedo 1 lentele'!C386</f>
        <v>Kėdainių rajono Truskavos seniūnijos pastato išplėtimas, pritaikant jį kaimo bendruomenės poreikiams bei kultūrinei veiklai</v>
      </c>
      <c r="E386" s="12">
        <f>'3 priedo 1 lentele'!I386</f>
        <v>0</v>
      </c>
      <c r="F386" s="12">
        <f>'3 priedo 1 lentele'!J386</f>
        <v>0</v>
      </c>
      <c r="G386" s="12">
        <f>'3 priedo 1 lentele'!K386</f>
        <v>0</v>
      </c>
      <c r="H386" s="391"/>
      <c r="I386" s="23" t="str">
        <f>'3 priedo 2 lentele'!D386</f>
        <v>7.2.1.</v>
      </c>
      <c r="J386" s="23" t="str">
        <f>'3 priedo 2 lentele'!E386</f>
        <v>Veiksmų, kuriais remiamos investicijos į mažos apimties infrastruktūrą, skaičius</v>
      </c>
      <c r="K386" s="148">
        <f>'3 priedo 2 lentele'!F386</f>
        <v>1</v>
      </c>
      <c r="L386" s="433">
        <v>1</v>
      </c>
      <c r="M386" s="391"/>
      <c r="N386" s="23" t="str">
        <f>'3 priedo 2 lentele'!G386</f>
        <v>7.2.2.</v>
      </c>
      <c r="O386" s="23" t="str">
        <f>'3 priedo 2 lentele'!H386</f>
        <v>Gyventojų, kurie naudojasi geresnėmis paslaugomis / infrastruktūra, skaičius</v>
      </c>
      <c r="P386" s="148">
        <f>'3 priedo 2 lentele'!I386</f>
        <v>279</v>
      </c>
      <c r="Q386" s="435">
        <v>279</v>
      </c>
      <c r="R386" s="391"/>
      <c r="S386" s="23" t="str">
        <f>'3 priedo 2 lentele'!J386</f>
        <v>7.2.3.</v>
      </c>
      <c r="T386" s="23" t="str">
        <f>'3 priedo 2 lentele'!K386</f>
        <v>Regioninio planavimo būdu įgyvendintų mažos apimties infrastruktūros projektų skaičius</v>
      </c>
      <c r="U386" s="148">
        <f>'3 priedo 2 lentele'!L386</f>
        <v>1</v>
      </c>
      <c r="V386" s="435">
        <v>1</v>
      </c>
      <c r="W386" s="391"/>
      <c r="X386" s="23">
        <f>'3 priedo 2 lentele'!M386</f>
        <v>0</v>
      </c>
      <c r="Y386" s="23">
        <f>'3 priedo 2 lentele'!N386</f>
        <v>0</v>
      </c>
      <c r="Z386" s="148">
        <f>'3 priedo 2 lentele'!O386</f>
        <v>0</v>
      </c>
      <c r="AA386" s="458"/>
      <c r="AB386" s="391"/>
      <c r="AC386" s="23">
        <f>'3 priedo 2 lentele'!P386</f>
        <v>0</v>
      </c>
      <c r="AD386" s="23">
        <f>'3 priedo 2 lentele'!Q386</f>
        <v>0</v>
      </c>
      <c r="AE386" s="148">
        <f>'3 priedo 2 lentele'!R386</f>
        <v>0</v>
      </c>
      <c r="AF386" s="458"/>
      <c r="AG386" s="391"/>
      <c r="AH386" s="23">
        <f>'3 priedo 2 lentele'!S386</f>
        <v>0</v>
      </c>
      <c r="AI386" s="23">
        <f>'3 priedo 2 lentele'!T386</f>
        <v>0</v>
      </c>
      <c r="AJ386" s="148">
        <f>'3 priedo 2 lentele'!U386</f>
        <v>0</v>
      </c>
      <c r="AK386" s="391"/>
      <c r="AL386" s="391"/>
    </row>
    <row r="387" spans="2:38" ht="108" x14ac:dyDescent="0.25">
      <c r="B387" s="183" t="str">
        <f>'3 priedo 1 lentele'!A387</f>
        <v>2.6.1.2.44</v>
      </c>
      <c r="C387" s="160" t="str">
        <f>'3 priedo 1 lentele'!B387</f>
        <v>R02ZM07-330000-0043</v>
      </c>
      <c r="D387" s="58" t="str">
        <f>'3 priedo 1 lentele'!C387</f>
        <v>Kėdainių rajono Krakių seniūnijos Ažytėnų kaimo visuomeninės paskirties pastato atnaujinimas (modernizavimas), pritaikant jį kaimo bendruomenės poreikiams</v>
      </c>
      <c r="E387" s="12">
        <f>'3 priedo 1 lentele'!I387</f>
        <v>0</v>
      </c>
      <c r="F387" s="12">
        <f>'3 priedo 1 lentele'!J387</f>
        <v>0</v>
      </c>
      <c r="G387" s="12">
        <f>'3 priedo 1 lentele'!K387</f>
        <v>0</v>
      </c>
      <c r="H387" s="391"/>
      <c r="I387" s="23" t="str">
        <f>'3 priedo 2 lentele'!D387</f>
        <v>7.2.1.</v>
      </c>
      <c r="J387" s="23" t="str">
        <f>'3 priedo 2 lentele'!E387</f>
        <v>Veiksmų, kuriais remiamos investicijos į mažos apimties infrastruktūrą, skaičius</v>
      </c>
      <c r="K387" s="148">
        <f>'3 priedo 2 lentele'!F387</f>
        <v>1</v>
      </c>
      <c r="L387" s="433">
        <v>1</v>
      </c>
      <c r="M387" s="391"/>
      <c r="N387" s="23" t="str">
        <f>'3 priedo 2 lentele'!G387</f>
        <v>7.2.2.</v>
      </c>
      <c r="O387" s="23" t="str">
        <f>'3 priedo 2 lentele'!H387</f>
        <v>Gyventojų, kurie naudojasi geresnėmis paslaugomis / infrastruktūra, skaičius</v>
      </c>
      <c r="P387" s="148">
        <f>'3 priedo 2 lentele'!I387</f>
        <v>239</v>
      </c>
      <c r="Q387" s="435">
        <v>239</v>
      </c>
      <c r="R387" s="391"/>
      <c r="S387" s="23" t="str">
        <f>'3 priedo 2 lentele'!J387</f>
        <v>7.2.3.</v>
      </c>
      <c r="T387" s="23" t="str">
        <f>'3 priedo 2 lentele'!K387</f>
        <v>Regioninio planavimo būdu įgyvendintų mažos apimties infrastruktūros projektų skaičius</v>
      </c>
      <c r="U387" s="148">
        <f>'3 priedo 2 lentele'!L387</f>
        <v>1</v>
      </c>
      <c r="V387" s="435">
        <v>1</v>
      </c>
      <c r="W387" s="391"/>
      <c r="X387" s="23">
        <f>'3 priedo 2 lentele'!M387</f>
        <v>0</v>
      </c>
      <c r="Y387" s="23">
        <f>'3 priedo 2 lentele'!N387</f>
        <v>0</v>
      </c>
      <c r="Z387" s="148">
        <f>'3 priedo 2 lentele'!O387</f>
        <v>0</v>
      </c>
      <c r="AA387" s="458"/>
      <c r="AB387" s="391"/>
      <c r="AC387" s="23">
        <f>'3 priedo 2 lentele'!P387</f>
        <v>0</v>
      </c>
      <c r="AD387" s="23">
        <f>'3 priedo 2 lentele'!Q387</f>
        <v>0</v>
      </c>
      <c r="AE387" s="148">
        <f>'3 priedo 2 lentele'!R387</f>
        <v>0</v>
      </c>
      <c r="AF387" s="458"/>
      <c r="AG387" s="391"/>
      <c r="AH387" s="23">
        <f>'3 priedo 2 lentele'!S387</f>
        <v>0</v>
      </c>
      <c r="AI387" s="23">
        <f>'3 priedo 2 lentele'!T387</f>
        <v>0</v>
      </c>
      <c r="AJ387" s="148">
        <f>'3 priedo 2 lentele'!U387</f>
        <v>0</v>
      </c>
      <c r="AK387" s="391"/>
      <c r="AL387" s="391"/>
    </row>
    <row r="388" spans="2:38" ht="108" x14ac:dyDescent="0.25">
      <c r="B388" s="183" t="str">
        <f>'3 priedo 1 lentele'!A388</f>
        <v>2.6.1.2.45</v>
      </c>
      <c r="C388" s="160" t="str">
        <f>'3 priedo 1 lentele'!B388</f>
        <v>R02ZM07-500000-0044</v>
      </c>
      <c r="D388" s="58" t="str">
        <f>'3 priedo 1 lentele'!C388</f>
        <v>Geriamojo vandens geležies šalinimo sistemų nauja statyba ir (arba) rekonstrukcija, artezinio gręžinio įrengimas Kasčiukiškių kaime</v>
      </c>
      <c r="E388" s="12">
        <f>'3 priedo 1 lentele'!I388</f>
        <v>0</v>
      </c>
      <c r="F388" s="12">
        <f>'3 priedo 1 lentele'!J388</f>
        <v>0</v>
      </c>
      <c r="G388" s="12">
        <f>'3 priedo 1 lentele'!K388</f>
        <v>0</v>
      </c>
      <c r="H388" s="391"/>
      <c r="I388" s="23" t="str">
        <f>'3 priedo 2 lentele'!D388</f>
        <v>7.2.1.</v>
      </c>
      <c r="J388" s="23" t="str">
        <f>'3 priedo 2 lentele'!E388</f>
        <v>Veiksmų, kuriais remiamos investicijos į mažos apimties infrastruktūrą, skaičius</v>
      </c>
      <c r="K388" s="148">
        <f>'3 priedo 2 lentele'!F388</f>
        <v>1</v>
      </c>
      <c r="L388" s="433">
        <v>1</v>
      </c>
      <c r="M388" s="391"/>
      <c r="N388" s="23" t="str">
        <f>'3 priedo 2 lentele'!G388</f>
        <v>7.2.2.</v>
      </c>
      <c r="O388" s="23" t="str">
        <f>'3 priedo 2 lentele'!H388</f>
        <v>Gyventojų, kurie naudojasi geresnėmis paslaugomis / infrastruktūra, skaičius</v>
      </c>
      <c r="P388" s="148">
        <f>'3 priedo 2 lentele'!I388</f>
        <v>157</v>
      </c>
      <c r="Q388" s="435">
        <v>157</v>
      </c>
      <c r="R388" s="391"/>
      <c r="S388" s="23" t="str">
        <f>'3 priedo 2 lentele'!J388</f>
        <v>7.2.3.</v>
      </c>
      <c r="T388" s="23" t="str">
        <f>'3 priedo 2 lentele'!K388</f>
        <v>Regioninio planavimo būdu įgyvendintų mažos apimties infrastruktūros projektų skaičius</v>
      </c>
      <c r="U388" s="148">
        <f>'3 priedo 2 lentele'!L388</f>
        <v>1</v>
      </c>
      <c r="V388" s="435">
        <v>1</v>
      </c>
      <c r="W388" s="391"/>
      <c r="X388" s="23">
        <f>'3 priedo 2 lentele'!M388</f>
        <v>0</v>
      </c>
      <c r="Y388" s="23">
        <f>'3 priedo 2 lentele'!N388</f>
        <v>0</v>
      </c>
      <c r="Z388" s="148">
        <f>'3 priedo 2 lentele'!O388</f>
        <v>0</v>
      </c>
      <c r="AA388" s="458"/>
      <c r="AB388" s="391"/>
      <c r="AC388" s="23">
        <f>'3 priedo 2 lentele'!P388</f>
        <v>0</v>
      </c>
      <c r="AD388" s="23">
        <f>'3 priedo 2 lentele'!Q388</f>
        <v>0</v>
      </c>
      <c r="AE388" s="148">
        <f>'3 priedo 2 lentele'!R388</f>
        <v>0</v>
      </c>
      <c r="AF388" s="458"/>
      <c r="AG388" s="391"/>
      <c r="AH388" s="23">
        <f>'3 priedo 2 lentele'!S388</f>
        <v>0</v>
      </c>
      <c r="AI388" s="23">
        <f>'3 priedo 2 lentele'!T388</f>
        <v>0</v>
      </c>
      <c r="AJ388" s="148">
        <f>'3 priedo 2 lentele'!U388</f>
        <v>0</v>
      </c>
      <c r="AK388" s="391"/>
      <c r="AL388" s="391"/>
    </row>
    <row r="389" spans="2:38" ht="108" x14ac:dyDescent="0.25">
      <c r="B389" s="183" t="str">
        <f>'3 priedo 1 lentele'!A389</f>
        <v>2.6.1.2.46</v>
      </c>
      <c r="C389" s="160" t="str">
        <f>'3 priedo 1 lentele'!B389</f>
        <v>R02ZM07-500000-0045</v>
      </c>
      <c r="D389" s="58" t="str">
        <f>'3 priedo 1 lentele'!C389</f>
        <v>Geriamojo vandens geležies šalinimo sistemų nauja statyba ir (arba) rekonstrukcija, artezinio gręžinio įrengimas Neprėkštos kaime</v>
      </c>
      <c r="E389" s="12">
        <f>'3 priedo 1 lentele'!I389</f>
        <v>0</v>
      </c>
      <c r="F389" s="12">
        <f>'3 priedo 1 lentele'!J389</f>
        <v>0</v>
      </c>
      <c r="G389" s="12">
        <f>'3 priedo 1 lentele'!K389</f>
        <v>0</v>
      </c>
      <c r="H389" s="391"/>
      <c r="I389" s="23" t="str">
        <f>'3 priedo 2 lentele'!D389</f>
        <v>7.2.1.</v>
      </c>
      <c r="J389" s="23" t="str">
        <f>'3 priedo 2 lentele'!E389</f>
        <v>Veiksmų, kuriais remiamos investicijos į mažos apimties infrastruktūrą, skaičius</v>
      </c>
      <c r="K389" s="148">
        <f>'3 priedo 2 lentele'!F389</f>
        <v>1</v>
      </c>
      <c r="L389" s="433">
        <v>1</v>
      </c>
      <c r="M389" s="391"/>
      <c r="N389" s="23" t="str">
        <f>'3 priedo 2 lentele'!G389</f>
        <v>7.2.2.</v>
      </c>
      <c r="O389" s="23" t="str">
        <f>'3 priedo 2 lentele'!H389</f>
        <v>Gyventojų, kurie naudojasi geresnėmis paslaugomis / infrastruktūra, skaičius</v>
      </c>
      <c r="P389" s="148">
        <f>'3 priedo 2 lentele'!I389</f>
        <v>156</v>
      </c>
      <c r="Q389" s="435">
        <v>156</v>
      </c>
      <c r="R389" s="391"/>
      <c r="S389" s="23" t="str">
        <f>'3 priedo 2 lentele'!J389</f>
        <v>7.2.3.</v>
      </c>
      <c r="T389" s="23" t="str">
        <f>'3 priedo 2 lentele'!K389</f>
        <v>Regioninio planavimo būdu įgyvendintų mažos apimties infrastruktūros projektų skaičius</v>
      </c>
      <c r="U389" s="148">
        <f>'3 priedo 2 lentele'!L389</f>
        <v>1</v>
      </c>
      <c r="V389" s="435">
        <v>1</v>
      </c>
      <c r="W389" s="391"/>
      <c r="X389" s="23">
        <f>'3 priedo 2 lentele'!M389</f>
        <v>0</v>
      </c>
      <c r="Y389" s="23">
        <f>'3 priedo 2 lentele'!N389</f>
        <v>0</v>
      </c>
      <c r="Z389" s="148">
        <f>'3 priedo 2 lentele'!O389</f>
        <v>0</v>
      </c>
      <c r="AA389" s="458"/>
      <c r="AB389" s="391"/>
      <c r="AC389" s="23">
        <f>'3 priedo 2 lentele'!P389</f>
        <v>0</v>
      </c>
      <c r="AD389" s="23">
        <f>'3 priedo 2 lentele'!Q389</f>
        <v>0</v>
      </c>
      <c r="AE389" s="148">
        <f>'3 priedo 2 lentele'!R389</f>
        <v>0</v>
      </c>
      <c r="AF389" s="458"/>
      <c r="AG389" s="391"/>
      <c r="AH389" s="23">
        <f>'3 priedo 2 lentele'!S389</f>
        <v>0</v>
      </c>
      <c r="AI389" s="23">
        <f>'3 priedo 2 lentele'!T389</f>
        <v>0</v>
      </c>
      <c r="AJ389" s="148">
        <f>'3 priedo 2 lentele'!U389</f>
        <v>0</v>
      </c>
      <c r="AK389" s="391"/>
      <c r="AL389" s="391"/>
    </row>
    <row r="390" spans="2:38" ht="108" x14ac:dyDescent="0.25">
      <c r="B390" s="183" t="str">
        <f>'3 priedo 1 lentele'!A390</f>
        <v>2.6.1.2.47</v>
      </c>
      <c r="C390" s="160" t="str">
        <f>'3 priedo 1 lentele'!B390</f>
        <v>R02ZM07-500000-0046</v>
      </c>
      <c r="D390" s="58" t="str">
        <f>'3 priedo 1 lentele'!C390</f>
        <v>Geriamojo vandens geležies šalinimo sistemų nauja statyba ir (arba) rekonstrukcija, artezinio gręžinio įrengimas Nemaitonių kaime</v>
      </c>
      <c r="E390" s="12">
        <f>'3 priedo 1 lentele'!I390</f>
        <v>0</v>
      </c>
      <c r="F390" s="12">
        <f>'3 priedo 1 lentele'!J390</f>
        <v>0</v>
      </c>
      <c r="G390" s="12">
        <f>'3 priedo 1 lentele'!K390</f>
        <v>0</v>
      </c>
      <c r="H390" s="391"/>
      <c r="I390" s="23" t="str">
        <f>'3 priedo 2 lentele'!D390</f>
        <v>7.2.1.</v>
      </c>
      <c r="J390" s="23" t="str">
        <f>'3 priedo 2 lentele'!E390</f>
        <v>Veiksmų, kuriais remiamos investicijos į mažos apimties infrastruktūrą, skaičius</v>
      </c>
      <c r="K390" s="148">
        <f>'3 priedo 2 lentele'!F390</f>
        <v>1</v>
      </c>
      <c r="L390" s="433">
        <v>1</v>
      </c>
      <c r="M390" s="391"/>
      <c r="N390" s="23" t="str">
        <f>'3 priedo 2 lentele'!G390</f>
        <v>7.2.2.</v>
      </c>
      <c r="O390" s="23" t="str">
        <f>'3 priedo 2 lentele'!H390</f>
        <v>Gyventojų, kurie naudojasi geresnėmis paslaugomis / infrastruktūra, skaičius</v>
      </c>
      <c r="P390" s="148">
        <f>'3 priedo 2 lentele'!I390</f>
        <v>82</v>
      </c>
      <c r="Q390" s="435">
        <v>82</v>
      </c>
      <c r="R390" s="391"/>
      <c r="S390" s="23" t="str">
        <f>'3 priedo 2 lentele'!J390</f>
        <v>7.2.3.</v>
      </c>
      <c r="T390" s="23" t="str">
        <f>'3 priedo 2 lentele'!K390</f>
        <v>Regioninio planavimo būdu įgyvendintų mažos apimties infrastruktūros projektų skaičius</v>
      </c>
      <c r="U390" s="148">
        <f>'3 priedo 2 lentele'!L390</f>
        <v>1</v>
      </c>
      <c r="V390" s="435">
        <v>1</v>
      </c>
      <c r="W390" s="391"/>
      <c r="X390" s="23">
        <f>'3 priedo 2 lentele'!M390</f>
        <v>0</v>
      </c>
      <c r="Y390" s="23">
        <f>'3 priedo 2 lentele'!N390</f>
        <v>0</v>
      </c>
      <c r="Z390" s="148">
        <f>'3 priedo 2 lentele'!O390</f>
        <v>0</v>
      </c>
      <c r="AA390" s="458"/>
      <c r="AB390" s="391"/>
      <c r="AC390" s="23">
        <f>'3 priedo 2 lentele'!P390</f>
        <v>0</v>
      </c>
      <c r="AD390" s="23">
        <f>'3 priedo 2 lentele'!Q390</f>
        <v>0</v>
      </c>
      <c r="AE390" s="148">
        <f>'3 priedo 2 lentele'!R390</f>
        <v>0</v>
      </c>
      <c r="AF390" s="458"/>
      <c r="AG390" s="391"/>
      <c r="AH390" s="23">
        <f>'3 priedo 2 lentele'!S390</f>
        <v>0</v>
      </c>
      <c r="AI390" s="23">
        <f>'3 priedo 2 lentele'!T390</f>
        <v>0</v>
      </c>
      <c r="AJ390" s="148">
        <f>'3 priedo 2 lentele'!U390</f>
        <v>0</v>
      </c>
      <c r="AK390" s="391"/>
      <c r="AL390" s="391"/>
    </row>
    <row r="391" spans="2:38" ht="108" x14ac:dyDescent="0.25">
      <c r="B391" s="183" t="str">
        <f>'3 priedo 1 lentele'!A391</f>
        <v>2.6.1.2.48</v>
      </c>
      <c r="C391" s="160" t="str">
        <f>'3 priedo 1 lentele'!B391</f>
        <v>R02ZM07-500000-0047</v>
      </c>
      <c r="D391" s="58" t="str">
        <f>'3 priedo 1 lentele'!C391</f>
        <v>Geriamojo vandens geležies šalinimo sistemų nauja statyba ir (arba) rekonstrukcija, artezinio gręžinio įrengimas Vilūnų kaime</v>
      </c>
      <c r="E391" s="12">
        <f>'3 priedo 1 lentele'!I391</f>
        <v>0</v>
      </c>
      <c r="F391" s="12">
        <f>'3 priedo 1 lentele'!J391</f>
        <v>0</v>
      </c>
      <c r="G391" s="12">
        <f>'3 priedo 1 lentele'!K391</f>
        <v>0</v>
      </c>
      <c r="H391" s="391"/>
      <c r="I391" s="23" t="str">
        <f>'3 priedo 2 lentele'!D391</f>
        <v>7.2.1.</v>
      </c>
      <c r="J391" s="23" t="str">
        <f>'3 priedo 2 lentele'!E391</f>
        <v>Veiksmų, kuriais remiamos investicijos į mažos apimties infrastruktūrą, skaičius</v>
      </c>
      <c r="K391" s="148">
        <f>'3 priedo 2 lentele'!F391</f>
        <v>1</v>
      </c>
      <c r="L391" s="433">
        <v>1</v>
      </c>
      <c r="M391" s="391"/>
      <c r="N391" s="23" t="str">
        <f>'3 priedo 2 lentele'!G391</f>
        <v>7.2.2.</v>
      </c>
      <c r="O391" s="23" t="str">
        <f>'3 priedo 2 lentele'!H391</f>
        <v>Gyventojų, kurie naudojasi geresnėmis paslaugomis / infrastruktūra, skaičius</v>
      </c>
      <c r="P391" s="148">
        <f>'3 priedo 2 lentele'!I391</f>
        <v>166</v>
      </c>
      <c r="Q391" s="435">
        <v>166</v>
      </c>
      <c r="R391" s="391"/>
      <c r="S391" s="23" t="str">
        <f>'3 priedo 2 lentele'!J391</f>
        <v>7.2.3.</v>
      </c>
      <c r="T391" s="23" t="str">
        <f>'3 priedo 2 lentele'!K391</f>
        <v>Regioninio planavimo būdu įgyvendintų mažos apimties infrastruktūros projektų skaičius</v>
      </c>
      <c r="U391" s="148">
        <f>'3 priedo 2 lentele'!L391</f>
        <v>1</v>
      </c>
      <c r="V391" s="435">
        <v>1</v>
      </c>
      <c r="W391" s="391"/>
      <c r="X391" s="23">
        <f>'3 priedo 2 lentele'!M391</f>
        <v>0</v>
      </c>
      <c r="Y391" s="23">
        <f>'3 priedo 2 lentele'!N391</f>
        <v>0</v>
      </c>
      <c r="Z391" s="148">
        <f>'3 priedo 2 lentele'!O391</f>
        <v>0</v>
      </c>
      <c r="AA391" s="458"/>
      <c r="AB391" s="391"/>
      <c r="AC391" s="23">
        <f>'3 priedo 2 lentele'!P391</f>
        <v>0</v>
      </c>
      <c r="AD391" s="23">
        <f>'3 priedo 2 lentele'!Q391</f>
        <v>0</v>
      </c>
      <c r="AE391" s="148">
        <f>'3 priedo 2 lentele'!R391</f>
        <v>0</v>
      </c>
      <c r="AF391" s="458"/>
      <c r="AG391" s="391"/>
      <c r="AH391" s="23">
        <f>'3 priedo 2 lentele'!S391</f>
        <v>0</v>
      </c>
      <c r="AI391" s="23">
        <f>'3 priedo 2 lentele'!T391</f>
        <v>0</v>
      </c>
      <c r="AJ391" s="148">
        <f>'3 priedo 2 lentele'!U391</f>
        <v>0</v>
      </c>
      <c r="AK391" s="391"/>
      <c r="AL391" s="391"/>
    </row>
    <row r="392" spans="2:38" ht="108" x14ac:dyDescent="0.25">
      <c r="B392" s="183" t="str">
        <f>'3 priedo 1 lentele'!A392</f>
        <v>2.6.1.2.49</v>
      </c>
      <c r="C392" s="160" t="str">
        <f>'3 priedo 1 lentele'!B392</f>
        <v>R02ZM07-500000-0048</v>
      </c>
      <c r="D392" s="58" t="str">
        <f>'3 priedo 1 lentele'!C392</f>
        <v>Geriamojo vandens geležies šalinimo sistemų nauja statyba ir (arba) rekonstrukcija, artezinio gręžinio įrengimas Tauckūnų kaime</v>
      </c>
      <c r="E392" s="12">
        <f>'3 priedo 1 lentele'!I392</f>
        <v>0</v>
      </c>
      <c r="F392" s="12">
        <f>'3 priedo 1 lentele'!J392</f>
        <v>0</v>
      </c>
      <c r="G392" s="12">
        <f>'3 priedo 1 lentele'!K392</f>
        <v>0</v>
      </c>
      <c r="H392" s="391"/>
      <c r="I392" s="23" t="str">
        <f>'3 priedo 2 lentele'!D392</f>
        <v>7.2.1.</v>
      </c>
      <c r="J392" s="23" t="str">
        <f>'3 priedo 2 lentele'!E392</f>
        <v>Veiksmų, kuriais remiamos investicijos į mažos apimties infrastruktūrą, skaičius</v>
      </c>
      <c r="K392" s="148">
        <f>'3 priedo 2 lentele'!F392</f>
        <v>1</v>
      </c>
      <c r="L392" s="433">
        <v>1</v>
      </c>
      <c r="M392" s="391"/>
      <c r="N392" s="23" t="str">
        <f>'3 priedo 2 lentele'!G392</f>
        <v>7.2.2.</v>
      </c>
      <c r="O392" s="23" t="str">
        <f>'3 priedo 2 lentele'!H392</f>
        <v>Gyventojų, kurie naudojasi geresnėmis paslaugomis / infrastruktūra, skaičius</v>
      </c>
      <c r="P392" s="148">
        <f>'3 priedo 2 lentele'!I392</f>
        <v>156</v>
      </c>
      <c r="Q392" s="435">
        <v>156</v>
      </c>
      <c r="R392" s="391"/>
      <c r="S392" s="23" t="str">
        <f>'3 priedo 2 lentele'!J392</f>
        <v>7.2.3.</v>
      </c>
      <c r="T392" s="23" t="str">
        <f>'3 priedo 2 lentele'!K392</f>
        <v>Regioninio planavimo būdu įgyvendintų mažos apimties infrastruktūros projektų skaičius</v>
      </c>
      <c r="U392" s="148">
        <f>'3 priedo 2 lentele'!L392</f>
        <v>1</v>
      </c>
      <c r="V392" s="435">
        <v>1</v>
      </c>
      <c r="W392" s="391"/>
      <c r="X392" s="23">
        <f>'3 priedo 2 lentele'!M392</f>
        <v>0</v>
      </c>
      <c r="Y392" s="23">
        <f>'3 priedo 2 lentele'!N392</f>
        <v>0</v>
      </c>
      <c r="Z392" s="148">
        <f>'3 priedo 2 lentele'!O392</f>
        <v>0</v>
      </c>
      <c r="AA392" s="458"/>
      <c r="AB392" s="391"/>
      <c r="AC392" s="23">
        <f>'3 priedo 2 lentele'!P392</f>
        <v>0</v>
      </c>
      <c r="AD392" s="23">
        <f>'3 priedo 2 lentele'!Q392</f>
        <v>0</v>
      </c>
      <c r="AE392" s="148">
        <f>'3 priedo 2 lentele'!R392</f>
        <v>0</v>
      </c>
      <c r="AF392" s="458"/>
      <c r="AG392" s="391"/>
      <c r="AH392" s="23">
        <f>'3 priedo 2 lentele'!S392</f>
        <v>0</v>
      </c>
      <c r="AI392" s="23">
        <f>'3 priedo 2 lentele'!T392</f>
        <v>0</v>
      </c>
      <c r="AJ392" s="148">
        <f>'3 priedo 2 lentele'!U392</f>
        <v>0</v>
      </c>
      <c r="AK392" s="391"/>
      <c r="AL392" s="391"/>
    </row>
    <row r="393" spans="2:38" ht="108" x14ac:dyDescent="0.25">
      <c r="B393" s="183" t="str">
        <f>'3 priedo 1 lentele'!A393</f>
        <v>2.6.1.2.50</v>
      </c>
      <c r="C393" s="160" t="str">
        <f>'3 priedo 1 lentele'!B393</f>
        <v>R02ZM07-500000-0049</v>
      </c>
      <c r="D393" s="58" t="str">
        <f>'3 priedo 1 lentele'!C393</f>
        <v>Geriamojo vandens geležies šalinimo sistemų nauja statyba ir (arba) rekonstrukcija, artezinio gręžinio įrengimas Mikalaučiškių kaime</v>
      </c>
      <c r="E393" s="12">
        <f>'3 priedo 1 lentele'!I393</f>
        <v>0</v>
      </c>
      <c r="F393" s="12">
        <f>'3 priedo 1 lentele'!J393</f>
        <v>0</v>
      </c>
      <c r="G393" s="12">
        <f>'3 priedo 1 lentele'!K393</f>
        <v>0</v>
      </c>
      <c r="H393" s="391"/>
      <c r="I393" s="23" t="str">
        <f>'3 priedo 2 lentele'!D393</f>
        <v>7.2.1.</v>
      </c>
      <c r="J393" s="23" t="str">
        <f>'3 priedo 2 lentele'!E393</f>
        <v>Veiksmų, kuriais remiamos investicijos į mažos apimties infrastruktūrą, skaičius</v>
      </c>
      <c r="K393" s="148">
        <f>'3 priedo 2 lentele'!F393</f>
        <v>1</v>
      </c>
      <c r="L393" s="433">
        <v>1</v>
      </c>
      <c r="M393" s="391"/>
      <c r="N393" s="23" t="str">
        <f>'3 priedo 2 lentele'!G393</f>
        <v>7.2.2.</v>
      </c>
      <c r="O393" s="23" t="str">
        <f>'3 priedo 2 lentele'!H393</f>
        <v>Gyventojų, kurie naudojasi geresnėmis paslaugomis / infrastruktūra, skaičius</v>
      </c>
      <c r="P393" s="148">
        <f>'3 priedo 2 lentele'!I393</f>
        <v>130</v>
      </c>
      <c r="Q393" s="435">
        <v>130</v>
      </c>
      <c r="R393" s="391"/>
      <c r="S393" s="23" t="str">
        <f>'3 priedo 2 lentele'!J393</f>
        <v>7.2.3.</v>
      </c>
      <c r="T393" s="23" t="str">
        <f>'3 priedo 2 lentele'!K393</f>
        <v>Regioninio planavimo būdu įgyvendintų mažos apimties infrastruktūros projektų skaičius</v>
      </c>
      <c r="U393" s="148">
        <f>'3 priedo 2 lentele'!L393</f>
        <v>1</v>
      </c>
      <c r="V393" s="435">
        <v>1</v>
      </c>
      <c r="W393" s="391"/>
      <c r="X393" s="23">
        <f>'3 priedo 2 lentele'!M393</f>
        <v>0</v>
      </c>
      <c r="Y393" s="23">
        <f>'3 priedo 2 lentele'!N393</f>
        <v>0</v>
      </c>
      <c r="Z393" s="148">
        <f>'3 priedo 2 lentele'!O393</f>
        <v>0</v>
      </c>
      <c r="AA393" s="458"/>
      <c r="AB393" s="391"/>
      <c r="AC393" s="23">
        <f>'3 priedo 2 lentele'!P393</f>
        <v>0</v>
      </c>
      <c r="AD393" s="23">
        <f>'3 priedo 2 lentele'!Q393</f>
        <v>0</v>
      </c>
      <c r="AE393" s="148">
        <f>'3 priedo 2 lentele'!R393</f>
        <v>0</v>
      </c>
      <c r="AF393" s="458"/>
      <c r="AG393" s="391"/>
      <c r="AH393" s="23">
        <f>'3 priedo 2 lentele'!S393</f>
        <v>0</v>
      </c>
      <c r="AI393" s="23">
        <f>'3 priedo 2 lentele'!T393</f>
        <v>0</v>
      </c>
      <c r="AJ393" s="148">
        <f>'3 priedo 2 lentele'!U393</f>
        <v>0</v>
      </c>
      <c r="AK393" s="391"/>
      <c r="AL393" s="391"/>
    </row>
    <row r="394" spans="2:38" ht="108" x14ac:dyDescent="0.25">
      <c r="B394" s="183" t="str">
        <f>'3 priedo 1 lentele'!A394</f>
        <v>2.6.1.2.51</v>
      </c>
      <c r="C394" s="160" t="str">
        <f>'3 priedo 1 lentele'!B394</f>
        <v>R02ZM07-500000-0050</v>
      </c>
      <c r="D394" s="58" t="str">
        <f>'3 priedo 1 lentele'!C394</f>
        <v>Geriamojo vandens geležies šalinimo sistemų nauja statyba ir (arba) rekonstrukcija, artezinio gręžinio įrengimas Guronių (Žaslių gel. stotis) kaime</v>
      </c>
      <c r="E394" s="12">
        <f>'3 priedo 1 lentele'!I394</f>
        <v>0</v>
      </c>
      <c r="F394" s="12">
        <f>'3 priedo 1 lentele'!J394</f>
        <v>0</v>
      </c>
      <c r="G394" s="12">
        <f>'3 priedo 1 lentele'!K394</f>
        <v>0</v>
      </c>
      <c r="H394" s="391"/>
      <c r="I394" s="23" t="str">
        <f>'3 priedo 2 lentele'!D394</f>
        <v>7.2.1.</v>
      </c>
      <c r="J394" s="23" t="str">
        <f>'3 priedo 2 lentele'!E394</f>
        <v>Veiksmų, kuriais remiamos investicijos į mažos apimties infrastruktūrą, skaičius</v>
      </c>
      <c r="K394" s="148">
        <f>'3 priedo 2 lentele'!F394</f>
        <v>1</v>
      </c>
      <c r="L394" s="433">
        <v>1</v>
      </c>
      <c r="M394" s="391"/>
      <c r="N394" s="23" t="str">
        <f>'3 priedo 2 lentele'!G394</f>
        <v>7.2.2.</v>
      </c>
      <c r="O394" s="23" t="str">
        <f>'3 priedo 2 lentele'!H394</f>
        <v>Gyventojų, kurie naudojasi geresnėmis paslaugomis / infrastruktūra, skaičius</v>
      </c>
      <c r="P394" s="148">
        <f>'3 priedo 2 lentele'!I394</f>
        <v>503</v>
      </c>
      <c r="Q394" s="435">
        <v>503</v>
      </c>
      <c r="R394" s="391"/>
      <c r="S394" s="23" t="str">
        <f>'3 priedo 2 lentele'!J394</f>
        <v>7.2.3.</v>
      </c>
      <c r="T394" s="23" t="str">
        <f>'3 priedo 2 lentele'!K394</f>
        <v>Regioninio planavimo būdu įgyvendintų mažos apimties infrastruktūros projektų skaičius</v>
      </c>
      <c r="U394" s="148">
        <f>'3 priedo 2 lentele'!L394</f>
        <v>1</v>
      </c>
      <c r="V394" s="435">
        <v>1</v>
      </c>
      <c r="W394" s="391"/>
      <c r="X394" s="23">
        <f>'3 priedo 2 lentele'!M394</f>
        <v>0</v>
      </c>
      <c r="Y394" s="23">
        <f>'3 priedo 2 lentele'!N394</f>
        <v>0</v>
      </c>
      <c r="Z394" s="148">
        <f>'3 priedo 2 lentele'!O394</f>
        <v>0</v>
      </c>
      <c r="AA394" s="458"/>
      <c r="AB394" s="391"/>
      <c r="AC394" s="23">
        <f>'3 priedo 2 lentele'!P394</f>
        <v>0</v>
      </c>
      <c r="AD394" s="23">
        <f>'3 priedo 2 lentele'!Q394</f>
        <v>0</v>
      </c>
      <c r="AE394" s="148">
        <f>'3 priedo 2 lentele'!R394</f>
        <v>0</v>
      </c>
      <c r="AF394" s="458"/>
      <c r="AG394" s="391"/>
      <c r="AH394" s="23">
        <f>'3 priedo 2 lentele'!S394</f>
        <v>0</v>
      </c>
      <c r="AI394" s="23">
        <f>'3 priedo 2 lentele'!T394</f>
        <v>0</v>
      </c>
      <c r="AJ394" s="148">
        <f>'3 priedo 2 lentele'!U394</f>
        <v>0</v>
      </c>
      <c r="AK394" s="391"/>
      <c r="AL394" s="391"/>
    </row>
    <row r="395" spans="2:38" ht="108" x14ac:dyDescent="0.25">
      <c r="B395" s="183" t="str">
        <f>'3 priedo 1 lentele'!A395</f>
        <v>2.6.1.2.52</v>
      </c>
      <c r="C395" s="160" t="str">
        <f>'3 priedo 1 lentele'!B395</f>
        <v>R02ZM07-500000-0051</v>
      </c>
      <c r="D395" s="58" t="str">
        <f>'3 priedo 1 lentele'!C395</f>
        <v>Žaslių pagrindinės mokyklos dienos centro sporto aikštyno atnaujinimas</v>
      </c>
      <c r="E395" s="12">
        <f>'3 priedo 1 lentele'!I395</f>
        <v>0</v>
      </c>
      <c r="F395" s="12">
        <f>'3 priedo 1 lentele'!J395</f>
        <v>0</v>
      </c>
      <c r="G395" s="12">
        <f>'3 priedo 1 lentele'!K395</f>
        <v>0</v>
      </c>
      <c r="H395" s="391"/>
      <c r="I395" s="23" t="str">
        <f>'3 priedo 2 lentele'!D395</f>
        <v>7.2.1.</v>
      </c>
      <c r="J395" s="23" t="str">
        <f>'3 priedo 2 lentele'!E395</f>
        <v>Veiksmų, kuriais remiamos investicijos į mažos apimties infrastruktūrą, skaičius</v>
      </c>
      <c r="K395" s="148">
        <f>'3 priedo 2 lentele'!F395</f>
        <v>1</v>
      </c>
      <c r="L395" s="433">
        <v>1</v>
      </c>
      <c r="M395" s="391"/>
      <c r="N395" s="23" t="str">
        <f>'3 priedo 2 lentele'!G395</f>
        <v>7.2.2.</v>
      </c>
      <c r="O395" s="23" t="str">
        <f>'3 priedo 2 lentele'!H395</f>
        <v>Gyventojų, kurie naudojasi geresnėmis paslaugomis / infrastruktūra, skaičius</v>
      </c>
      <c r="P395" s="148">
        <f>'3 priedo 2 lentele'!I395</f>
        <v>1121</v>
      </c>
      <c r="Q395" s="435">
        <v>1121</v>
      </c>
      <c r="R395" s="391"/>
      <c r="S395" s="23" t="str">
        <f>'3 priedo 2 lentele'!J395</f>
        <v>7.2.3.</v>
      </c>
      <c r="T395" s="23" t="str">
        <f>'3 priedo 2 lentele'!K395</f>
        <v>Regioninio planavimo būdu įgyvendintų mažos apimties infrastruktūros projektų skaičius</v>
      </c>
      <c r="U395" s="148">
        <f>'3 priedo 2 lentele'!L395</f>
        <v>1</v>
      </c>
      <c r="V395" s="435">
        <v>1</v>
      </c>
      <c r="W395" s="391"/>
      <c r="X395" s="23">
        <f>'3 priedo 2 lentele'!M395</f>
        <v>0</v>
      </c>
      <c r="Y395" s="23">
        <f>'3 priedo 2 lentele'!N395</f>
        <v>0</v>
      </c>
      <c r="Z395" s="148">
        <f>'3 priedo 2 lentele'!O395</f>
        <v>0</v>
      </c>
      <c r="AA395" s="458"/>
      <c r="AB395" s="391"/>
      <c r="AC395" s="23">
        <f>'3 priedo 2 lentele'!P395</f>
        <v>0</v>
      </c>
      <c r="AD395" s="23">
        <f>'3 priedo 2 lentele'!Q395</f>
        <v>0</v>
      </c>
      <c r="AE395" s="148">
        <f>'3 priedo 2 lentele'!R395</f>
        <v>0</v>
      </c>
      <c r="AF395" s="458"/>
      <c r="AG395" s="391"/>
      <c r="AH395" s="23">
        <f>'3 priedo 2 lentele'!S395</f>
        <v>0</v>
      </c>
      <c r="AI395" s="23">
        <f>'3 priedo 2 lentele'!T395</f>
        <v>0</v>
      </c>
      <c r="AJ395" s="148">
        <f>'3 priedo 2 lentele'!U395</f>
        <v>0</v>
      </c>
      <c r="AK395" s="391"/>
      <c r="AL395" s="391"/>
    </row>
    <row r="396" spans="2:38" ht="108" x14ac:dyDescent="0.25">
      <c r="B396" s="183" t="str">
        <f>'3 priedo 1 lentele'!A396</f>
        <v>2.6.1.2.53</v>
      </c>
      <c r="C396" s="160" t="str">
        <f>'3 priedo 1 lentele'!B396</f>
        <v>R02ZM07-500000-0052</v>
      </c>
      <c r="D396" s="58" t="str">
        <f>'3 priedo 1 lentele'!C396</f>
        <v>Kaišiadorių r. Pravieniškių lopšelio-darželio „Ąžuoliukas“ gražios ir saugios lauko aplinkos sukūrimas</v>
      </c>
      <c r="E396" s="12">
        <f>'3 priedo 1 lentele'!I396</f>
        <v>0</v>
      </c>
      <c r="F396" s="12">
        <f>'3 priedo 1 lentele'!J396</f>
        <v>0</v>
      </c>
      <c r="G396" s="12">
        <f>'3 priedo 1 lentele'!K396</f>
        <v>0</v>
      </c>
      <c r="H396" s="391"/>
      <c r="I396" s="23" t="str">
        <f>'3 priedo 2 lentele'!D396</f>
        <v>7.2.1.</v>
      </c>
      <c r="J396" s="23" t="str">
        <f>'3 priedo 2 lentele'!E396</f>
        <v>Veiksmų, kuriais remiamos investicijos į mažos apimties infrastruktūrą, skaičius</v>
      </c>
      <c r="K396" s="148">
        <f>'3 priedo 2 lentele'!F396</f>
        <v>1</v>
      </c>
      <c r="L396" s="433">
        <v>1</v>
      </c>
      <c r="M396" s="391"/>
      <c r="N396" s="23" t="str">
        <f>'3 priedo 2 lentele'!G396</f>
        <v>7.2.2.</v>
      </c>
      <c r="O396" s="23" t="str">
        <f>'3 priedo 2 lentele'!H396</f>
        <v>Gyventojų, kurie naudojasi geresnėmis paslaugomis / infrastruktūra, skaičius</v>
      </c>
      <c r="P396" s="148">
        <f>'3 priedo 2 lentele'!I396</f>
        <v>1451</v>
      </c>
      <c r="Q396" s="435">
        <v>1451</v>
      </c>
      <c r="R396" s="391"/>
      <c r="S396" s="23" t="str">
        <f>'3 priedo 2 lentele'!J396</f>
        <v>7.2.3.</v>
      </c>
      <c r="T396" s="23" t="str">
        <f>'3 priedo 2 lentele'!K396</f>
        <v>Regioninio planavimo būdu įgyvendintų mažos apimties infrastruktūros projektų skaičius</v>
      </c>
      <c r="U396" s="148">
        <f>'3 priedo 2 lentele'!L396</f>
        <v>1</v>
      </c>
      <c r="V396" s="435">
        <v>1</v>
      </c>
      <c r="W396" s="391"/>
      <c r="X396" s="23">
        <f>'3 priedo 2 lentele'!M396</f>
        <v>0</v>
      </c>
      <c r="Y396" s="23">
        <f>'3 priedo 2 lentele'!N396</f>
        <v>0</v>
      </c>
      <c r="Z396" s="148">
        <f>'3 priedo 2 lentele'!O396</f>
        <v>0</v>
      </c>
      <c r="AA396" s="458"/>
      <c r="AB396" s="391"/>
      <c r="AC396" s="23">
        <f>'3 priedo 2 lentele'!P396</f>
        <v>0</v>
      </c>
      <c r="AD396" s="23">
        <f>'3 priedo 2 lentele'!Q396</f>
        <v>0</v>
      </c>
      <c r="AE396" s="148">
        <f>'3 priedo 2 lentele'!R396</f>
        <v>0</v>
      </c>
      <c r="AF396" s="458"/>
      <c r="AG396" s="391"/>
      <c r="AH396" s="23">
        <f>'3 priedo 2 lentele'!S396</f>
        <v>0</v>
      </c>
      <c r="AI396" s="23">
        <f>'3 priedo 2 lentele'!T396</f>
        <v>0</v>
      </c>
      <c r="AJ396" s="148">
        <f>'3 priedo 2 lentele'!U396</f>
        <v>0</v>
      </c>
      <c r="AK396" s="391"/>
      <c r="AL396" s="391"/>
    </row>
    <row r="397" spans="2:38" ht="108" x14ac:dyDescent="0.25">
      <c r="B397" s="183" t="str">
        <f>'3 priedo 1 lentele'!A397</f>
        <v>2.6.1.2.54</v>
      </c>
      <c r="C397" s="160" t="str">
        <f>'3 priedo 1 lentele'!B397</f>
        <v>R02ZM07-320000-0053</v>
      </c>
      <c r="D397" s="58" t="str">
        <f>'3 priedo 1 lentele'!C397</f>
        <v>Kauno r. Pabiržio kaimo viešosios infrastruktūros sutvarkymas ir pritaikymas aktyvaus laisvalaikio ir
kultūrinei veiklai</v>
      </c>
      <c r="E397" s="12">
        <f>'3 priedo 1 lentele'!I397</f>
        <v>0</v>
      </c>
      <c r="F397" s="12">
        <f>'3 priedo 1 lentele'!J397</f>
        <v>0</v>
      </c>
      <c r="G397" s="12">
        <f>'3 priedo 1 lentele'!K397</f>
        <v>0</v>
      </c>
      <c r="H397" s="391"/>
      <c r="I397" s="23" t="str">
        <f>'3 priedo 2 lentele'!D397</f>
        <v>7.2.1.</v>
      </c>
      <c r="J397" s="23" t="str">
        <f>'3 priedo 2 lentele'!E397</f>
        <v>Veiksmų, kuriais remiamos investicijos į mažos apimties infrastruktūrą, skaičius</v>
      </c>
      <c r="K397" s="148">
        <f>'3 priedo 2 lentele'!F397</f>
        <v>7</v>
      </c>
      <c r="L397" s="433">
        <v>7</v>
      </c>
      <c r="M397" s="391"/>
      <c r="N397" s="23" t="str">
        <f>'3 priedo 2 lentele'!G397</f>
        <v>7.2.2.</v>
      </c>
      <c r="O397" s="23" t="str">
        <f>'3 priedo 2 lentele'!H397</f>
        <v>Gyventojų, kurie naudojasi geresnėmis paslaugomis / infrastruktūra, skaičius</v>
      </c>
      <c r="P397" s="148">
        <f>'3 priedo 2 lentele'!I397</f>
        <v>273</v>
      </c>
      <c r="Q397" s="435">
        <v>273</v>
      </c>
      <c r="R397" s="391"/>
      <c r="S397" s="23" t="str">
        <f>'3 priedo 2 lentele'!J397</f>
        <v>7.2.3.</v>
      </c>
      <c r="T397" s="23" t="str">
        <f>'3 priedo 2 lentele'!K397</f>
        <v>Regioninio planavimo būdu įgyvendintų mažos apimties infrastruktūros projektų skaičius</v>
      </c>
      <c r="U397" s="148">
        <f>'3 priedo 2 lentele'!L397</f>
        <v>1</v>
      </c>
      <c r="V397" s="435">
        <v>1</v>
      </c>
      <c r="W397" s="391"/>
      <c r="X397" s="23">
        <f>'3 priedo 2 lentele'!M397</f>
        <v>0</v>
      </c>
      <c r="Y397" s="23">
        <f>'3 priedo 2 lentele'!N397</f>
        <v>0</v>
      </c>
      <c r="Z397" s="148">
        <f>'3 priedo 2 lentele'!O397</f>
        <v>0</v>
      </c>
      <c r="AA397" s="458"/>
      <c r="AB397" s="391"/>
      <c r="AC397" s="23">
        <f>'3 priedo 2 lentele'!P397</f>
        <v>0</v>
      </c>
      <c r="AD397" s="23">
        <f>'3 priedo 2 lentele'!Q397</f>
        <v>0</v>
      </c>
      <c r="AE397" s="148">
        <f>'3 priedo 2 lentele'!R397</f>
        <v>0</v>
      </c>
      <c r="AF397" s="458"/>
      <c r="AG397" s="391"/>
      <c r="AH397" s="23">
        <f>'3 priedo 2 lentele'!S397</f>
        <v>0</v>
      </c>
      <c r="AI397" s="23">
        <f>'3 priedo 2 lentele'!T397</f>
        <v>0</v>
      </c>
      <c r="AJ397" s="148">
        <f>'3 priedo 2 lentele'!U397</f>
        <v>0</v>
      </c>
      <c r="AK397" s="391"/>
      <c r="AL397" s="391"/>
    </row>
    <row r="398" spans="2:38" ht="108" x14ac:dyDescent="0.25">
      <c r="B398" s="183" t="str">
        <f>'3 priedo 1 lentele'!A398</f>
        <v>2.6.1.2.55</v>
      </c>
      <c r="C398" s="160" t="str">
        <f>'3 priedo 1 lentele'!B398</f>
        <v>R02ZM07-410000-0054</v>
      </c>
      <c r="D398" s="58" t="str">
        <f>'3 priedo 1 lentele'!C398</f>
        <v>Kauno r. Kačerginės miestelio viešosios infrastruktūros</v>
      </c>
      <c r="E398" s="12">
        <f>'3 priedo 1 lentele'!I398</f>
        <v>0</v>
      </c>
      <c r="F398" s="12">
        <f>'3 priedo 1 lentele'!J398</f>
        <v>0</v>
      </c>
      <c r="G398" s="12">
        <f>'3 priedo 1 lentele'!K398</f>
        <v>0</v>
      </c>
      <c r="H398" s="391"/>
      <c r="I398" s="23" t="str">
        <f>'3 priedo 2 lentele'!D398</f>
        <v>7.2.1.</v>
      </c>
      <c r="J398" s="23" t="str">
        <f>'3 priedo 2 lentele'!E398</f>
        <v>Veiksmų, kuriais remiamos investicijos į mažos apimties infrastruktūrą, skaičius</v>
      </c>
      <c r="K398" s="148">
        <f>'3 priedo 2 lentele'!F398</f>
        <v>1</v>
      </c>
      <c r="L398" s="433">
        <v>1</v>
      </c>
      <c r="M398" s="391"/>
      <c r="N398" s="23" t="str">
        <f>'3 priedo 2 lentele'!G398</f>
        <v>7.2.2.</v>
      </c>
      <c r="O398" s="23" t="str">
        <f>'3 priedo 2 lentele'!H398</f>
        <v>Gyventojų, kurie naudojasi geresnėmis paslaugomis / infrastruktūra, skaičius</v>
      </c>
      <c r="P398" s="148">
        <f>'3 priedo 2 lentele'!I398</f>
        <v>750</v>
      </c>
      <c r="Q398" s="435">
        <v>750</v>
      </c>
      <c r="R398" s="391"/>
      <c r="S398" s="23" t="str">
        <f>'3 priedo 2 lentele'!J398</f>
        <v>7.2.3.</v>
      </c>
      <c r="T398" s="23" t="str">
        <f>'3 priedo 2 lentele'!K398</f>
        <v>Regioninio planavimo būdu įgyvendintų mažos apimties infrastruktūros projektų skaičius</v>
      </c>
      <c r="U398" s="148">
        <f>'3 priedo 2 lentele'!L398</f>
        <v>1</v>
      </c>
      <c r="V398" s="435">
        <v>1</v>
      </c>
      <c r="W398" s="391"/>
      <c r="X398" s="23">
        <f>'3 priedo 2 lentele'!M398</f>
        <v>0</v>
      </c>
      <c r="Y398" s="23">
        <f>'3 priedo 2 lentele'!N398</f>
        <v>0</v>
      </c>
      <c r="Z398" s="148">
        <f>'3 priedo 2 lentele'!O398</f>
        <v>0</v>
      </c>
      <c r="AA398" s="458"/>
      <c r="AB398" s="391"/>
      <c r="AC398" s="23">
        <f>'3 priedo 2 lentele'!P398</f>
        <v>0</v>
      </c>
      <c r="AD398" s="23">
        <f>'3 priedo 2 lentele'!Q398</f>
        <v>0</v>
      </c>
      <c r="AE398" s="148">
        <f>'3 priedo 2 lentele'!R398</f>
        <v>0</v>
      </c>
      <c r="AF398" s="458"/>
      <c r="AG398" s="391"/>
      <c r="AH398" s="23">
        <f>'3 priedo 2 lentele'!S398</f>
        <v>0</v>
      </c>
      <c r="AI398" s="23">
        <f>'3 priedo 2 lentele'!T398</f>
        <v>0</v>
      </c>
      <c r="AJ398" s="148">
        <f>'3 priedo 2 lentele'!U398</f>
        <v>0</v>
      </c>
      <c r="AK398" s="391"/>
      <c r="AL398" s="391"/>
    </row>
    <row r="399" spans="2:38" ht="108" x14ac:dyDescent="0.25">
      <c r="B399" s="183" t="str">
        <f>'3 priedo 1 lentele'!A399</f>
        <v>2.6.1.2.56</v>
      </c>
      <c r="C399" s="160" t="str">
        <f>'3 priedo 1 lentele'!B399</f>
        <v>R02ZM07-232200-0055</v>
      </c>
      <c r="D399" s="58" t="str">
        <f>'3 priedo 1 lentele'!C399</f>
        <v>Kauno r. Ilgakiemio kaimo viešosios infrastruktūros sutvarkymas ir pritaikymas kaimo bendruomenės
poreikiams</v>
      </c>
      <c r="E399" s="12">
        <f>'3 priedo 1 lentele'!I399</f>
        <v>0</v>
      </c>
      <c r="F399" s="12">
        <f>'3 priedo 1 lentele'!J399</f>
        <v>0</v>
      </c>
      <c r="G399" s="12">
        <f>'3 priedo 1 lentele'!K399</f>
        <v>0</v>
      </c>
      <c r="H399" s="391"/>
      <c r="I399" s="23" t="str">
        <f>'3 priedo 2 lentele'!D399</f>
        <v>7.2.1.</v>
      </c>
      <c r="J399" s="23" t="str">
        <f>'3 priedo 2 lentele'!E399</f>
        <v>Veiksmų, kuriais remiamos investicijos į mažos apimties infrastruktūrą, skaičius</v>
      </c>
      <c r="K399" s="148">
        <f>'3 priedo 2 lentele'!F399</f>
        <v>1</v>
      </c>
      <c r="L399" s="433">
        <v>1</v>
      </c>
      <c r="M399" s="391"/>
      <c r="N399" s="23" t="str">
        <f>'3 priedo 2 lentele'!G399</f>
        <v>7.2.2.</v>
      </c>
      <c r="O399" s="23" t="str">
        <f>'3 priedo 2 lentele'!H399</f>
        <v>Gyventojų, kurie naudojasi geresnėmis paslaugomis / infrastruktūra, skaičius</v>
      </c>
      <c r="P399" s="148">
        <f>'3 priedo 2 lentele'!I399</f>
        <v>750</v>
      </c>
      <c r="Q399" s="435">
        <v>750</v>
      </c>
      <c r="R399" s="391"/>
      <c r="S399" s="23" t="str">
        <f>'3 priedo 2 lentele'!J399</f>
        <v>7.2.3.</v>
      </c>
      <c r="T399" s="23" t="str">
        <f>'3 priedo 2 lentele'!K399</f>
        <v>Regioninio planavimo būdu įgyvendintų mažos apimties infrastruktūros projektų skaičius</v>
      </c>
      <c r="U399" s="148">
        <f>'3 priedo 2 lentele'!L399</f>
        <v>1</v>
      </c>
      <c r="V399" s="435">
        <v>1</v>
      </c>
      <c r="W399" s="391"/>
      <c r="X399" s="23">
        <f>'3 priedo 2 lentele'!M399</f>
        <v>0</v>
      </c>
      <c r="Y399" s="23">
        <f>'3 priedo 2 lentele'!N399</f>
        <v>0</v>
      </c>
      <c r="Z399" s="148">
        <f>'3 priedo 2 lentele'!O399</f>
        <v>0</v>
      </c>
      <c r="AA399" s="458"/>
      <c r="AB399" s="391"/>
      <c r="AC399" s="23">
        <f>'3 priedo 2 lentele'!P399</f>
        <v>0</v>
      </c>
      <c r="AD399" s="23">
        <f>'3 priedo 2 lentele'!Q399</f>
        <v>0</v>
      </c>
      <c r="AE399" s="148">
        <f>'3 priedo 2 lentele'!R399</f>
        <v>0</v>
      </c>
      <c r="AF399" s="458"/>
      <c r="AG399" s="391"/>
      <c r="AH399" s="23">
        <f>'3 priedo 2 lentele'!S399</f>
        <v>0</v>
      </c>
      <c r="AI399" s="23">
        <f>'3 priedo 2 lentele'!T399</f>
        <v>0</v>
      </c>
      <c r="AJ399" s="148">
        <f>'3 priedo 2 lentele'!U399</f>
        <v>0</v>
      </c>
      <c r="AK399" s="391"/>
      <c r="AL399" s="391"/>
    </row>
    <row r="400" spans="2:38" ht="108" x14ac:dyDescent="0.25">
      <c r="B400" s="183" t="str">
        <f>'3 priedo 1 lentele'!A400</f>
        <v>2.6.1.2.57</v>
      </c>
      <c r="C400" s="160" t="str">
        <f>'3 priedo 1 lentele'!B400</f>
        <v>R02ZM07-230000-0056</v>
      </c>
      <c r="D400" s="58" t="str">
        <f>'3 priedo 1 lentele'!C400</f>
        <v>Kauno r. Voškonių kaimo viešosios infrastruktūros sutvarkymas ir pritaikymas kaimo bendruomenės
poreikiams</v>
      </c>
      <c r="E400" s="12">
        <f>'3 priedo 1 lentele'!I400</f>
        <v>0</v>
      </c>
      <c r="F400" s="12">
        <f>'3 priedo 1 lentele'!J400</f>
        <v>0</v>
      </c>
      <c r="G400" s="12">
        <f>'3 priedo 1 lentele'!K400</f>
        <v>0</v>
      </c>
      <c r="H400" s="391"/>
      <c r="I400" s="23" t="str">
        <f>'3 priedo 2 lentele'!D400</f>
        <v>7.2.1.</v>
      </c>
      <c r="J400" s="23" t="str">
        <f>'3 priedo 2 lentele'!E400</f>
        <v>Veiksmų, kuriais remiamos investicijos į mažos apimties infrastruktūrą, skaičius</v>
      </c>
      <c r="K400" s="148">
        <f>'3 priedo 2 lentele'!F400</f>
        <v>1</v>
      </c>
      <c r="L400" s="433">
        <v>1</v>
      </c>
      <c r="M400" s="391"/>
      <c r="N400" s="23" t="str">
        <f>'3 priedo 2 lentele'!G400</f>
        <v>7.2.2.</v>
      </c>
      <c r="O400" s="23" t="str">
        <f>'3 priedo 2 lentele'!H400</f>
        <v>Gyventojų, kurie naudojasi geresnėmis paslaugomis / infrastruktūra, skaičius</v>
      </c>
      <c r="P400" s="148">
        <f>'3 priedo 2 lentele'!I400</f>
        <v>872</v>
      </c>
      <c r="Q400" s="435">
        <v>872</v>
      </c>
      <c r="R400" s="391"/>
      <c r="S400" s="23" t="str">
        <f>'3 priedo 2 lentele'!J400</f>
        <v>7.2.3.</v>
      </c>
      <c r="T400" s="23" t="str">
        <f>'3 priedo 2 lentele'!K400</f>
        <v>Regioninio planavimo būdu įgyvendintų mažos apimties infrastruktūros projektų skaičius</v>
      </c>
      <c r="U400" s="148">
        <f>'3 priedo 2 lentele'!L400</f>
        <v>1</v>
      </c>
      <c r="V400" s="435">
        <v>1</v>
      </c>
      <c r="W400" s="391"/>
      <c r="X400" s="23">
        <f>'3 priedo 2 lentele'!M400</f>
        <v>0</v>
      </c>
      <c r="Y400" s="23">
        <f>'3 priedo 2 lentele'!N400</f>
        <v>0</v>
      </c>
      <c r="Z400" s="148">
        <f>'3 priedo 2 lentele'!O400</f>
        <v>0</v>
      </c>
      <c r="AA400" s="458"/>
      <c r="AB400" s="391"/>
      <c r="AC400" s="23">
        <f>'3 priedo 2 lentele'!P400</f>
        <v>0</v>
      </c>
      <c r="AD400" s="23">
        <f>'3 priedo 2 lentele'!Q400</f>
        <v>0</v>
      </c>
      <c r="AE400" s="148">
        <f>'3 priedo 2 lentele'!R400</f>
        <v>0</v>
      </c>
      <c r="AF400" s="458"/>
      <c r="AG400" s="391"/>
      <c r="AH400" s="23">
        <f>'3 priedo 2 lentele'!S400</f>
        <v>0</v>
      </c>
      <c r="AI400" s="23">
        <f>'3 priedo 2 lentele'!T400</f>
        <v>0</v>
      </c>
      <c r="AJ400" s="148">
        <f>'3 priedo 2 lentele'!U400</f>
        <v>0</v>
      </c>
      <c r="AK400" s="391"/>
      <c r="AL400" s="391"/>
    </row>
    <row r="401" spans="2:38" ht="108" x14ac:dyDescent="0.25">
      <c r="B401" s="183" t="str">
        <f>'3 priedo 1 lentele'!A401</f>
        <v>2.6.1.2.58</v>
      </c>
      <c r="C401" s="160" t="str">
        <f>'3 priedo 1 lentele'!B401</f>
        <v>R02ZM07-220000-0057</v>
      </c>
      <c r="D401" s="58" t="str">
        <f>'3 priedo 1 lentele'!C401</f>
        <v>Kauno r. Piliuonos miestelio viešosios infrastruktūros sutvarkymas ir pritaikymas aktyvaus laisvalaikio
ir kultūrinei veiklai</v>
      </c>
      <c r="E401" s="12">
        <f>'3 priedo 1 lentele'!I401</f>
        <v>0</v>
      </c>
      <c r="F401" s="12">
        <f>'3 priedo 1 lentele'!J401</f>
        <v>0</v>
      </c>
      <c r="G401" s="12">
        <f>'3 priedo 1 lentele'!K401</f>
        <v>0</v>
      </c>
      <c r="H401" s="391"/>
      <c r="I401" s="23" t="str">
        <f>'3 priedo 2 lentele'!D401</f>
        <v>7.2.1.</v>
      </c>
      <c r="J401" s="23" t="str">
        <f>'3 priedo 2 lentele'!E401</f>
        <v>Veiksmų, kuriais remiamos investicijos į mažos apimties infrastruktūrą, skaičius</v>
      </c>
      <c r="K401" s="148">
        <f>'3 priedo 2 lentele'!F401</f>
        <v>1</v>
      </c>
      <c r="L401" s="433">
        <v>1</v>
      </c>
      <c r="M401" s="391"/>
      <c r="N401" s="23" t="str">
        <f>'3 priedo 2 lentele'!G401</f>
        <v>7.2.2.</v>
      </c>
      <c r="O401" s="23" t="str">
        <f>'3 priedo 2 lentele'!H401</f>
        <v>Gyventojų, kurie naudojasi geresnėmis paslaugomis / infrastruktūra, skaičius</v>
      </c>
      <c r="P401" s="148">
        <f>'3 priedo 2 lentele'!I401</f>
        <v>781</v>
      </c>
      <c r="Q401" s="435">
        <v>781</v>
      </c>
      <c r="R401" s="391"/>
      <c r="S401" s="23" t="str">
        <f>'3 priedo 2 lentele'!J401</f>
        <v>7.2.3.</v>
      </c>
      <c r="T401" s="23" t="str">
        <f>'3 priedo 2 lentele'!K401</f>
        <v>Regioninio planavimo būdu įgyvendintų mažos apimties infrastruktūros projektų skaičius</v>
      </c>
      <c r="U401" s="148">
        <f>'3 priedo 2 lentele'!L401</f>
        <v>1</v>
      </c>
      <c r="V401" s="435">
        <v>1</v>
      </c>
      <c r="W401" s="391"/>
      <c r="X401" s="23">
        <f>'3 priedo 2 lentele'!M401</f>
        <v>0</v>
      </c>
      <c r="Y401" s="23">
        <f>'3 priedo 2 lentele'!N401</f>
        <v>0</v>
      </c>
      <c r="Z401" s="148">
        <f>'3 priedo 2 lentele'!O401</f>
        <v>0</v>
      </c>
      <c r="AA401" s="458"/>
      <c r="AB401" s="391"/>
      <c r="AC401" s="23">
        <f>'3 priedo 2 lentele'!P401</f>
        <v>0</v>
      </c>
      <c r="AD401" s="23">
        <f>'3 priedo 2 lentele'!Q401</f>
        <v>0</v>
      </c>
      <c r="AE401" s="148">
        <f>'3 priedo 2 lentele'!R401</f>
        <v>0</v>
      </c>
      <c r="AF401" s="458"/>
      <c r="AG401" s="391"/>
      <c r="AH401" s="23">
        <f>'3 priedo 2 lentele'!S401</f>
        <v>0</v>
      </c>
      <c r="AI401" s="23">
        <f>'3 priedo 2 lentele'!T401</f>
        <v>0</v>
      </c>
      <c r="AJ401" s="148">
        <f>'3 priedo 2 lentele'!U401</f>
        <v>0</v>
      </c>
      <c r="AK401" s="391"/>
      <c r="AL401" s="391"/>
    </row>
    <row r="402" spans="2:38" ht="108" x14ac:dyDescent="0.25">
      <c r="B402" s="183" t="str">
        <f>'3 priedo 1 lentele'!A402</f>
        <v>2.6.1.2.59</v>
      </c>
      <c r="C402" s="160" t="str">
        <f>'3 priedo 1 lentele'!B402</f>
        <v>R02ZM07-440000-0058</v>
      </c>
      <c r="D402" s="58" t="str">
        <f>'3 priedo 1 lentele'!C402</f>
        <v>Kauno r. Pyplių piliakalnio ir jo prieigų sutvarkymas ir pritaikymas lankymui</v>
      </c>
      <c r="E402" s="12">
        <f>'3 priedo 1 lentele'!I402</f>
        <v>0</v>
      </c>
      <c r="F402" s="12">
        <f>'3 priedo 1 lentele'!J402</f>
        <v>0</v>
      </c>
      <c r="G402" s="12">
        <f>'3 priedo 1 lentele'!K402</f>
        <v>0</v>
      </c>
      <c r="H402" s="391"/>
      <c r="I402" s="23" t="str">
        <f>'3 priedo 2 lentele'!D402</f>
        <v>7.2.1.</v>
      </c>
      <c r="J402" s="23" t="str">
        <f>'3 priedo 2 lentele'!E402</f>
        <v>Veiksmų, kuriais remiamos investicijos į mažos apimties infrastruktūrą, skaičius</v>
      </c>
      <c r="K402" s="148">
        <f>'3 priedo 2 lentele'!F402</f>
        <v>1</v>
      </c>
      <c r="L402" s="433">
        <v>1</v>
      </c>
      <c r="M402" s="391"/>
      <c r="N402" s="23" t="str">
        <f>'3 priedo 2 lentele'!G402</f>
        <v>7.2.2.</v>
      </c>
      <c r="O402" s="23" t="str">
        <f>'3 priedo 2 lentele'!H402</f>
        <v>Gyventojų, kurie naudojasi geresnėmis paslaugomis / infrastruktūra, skaičius</v>
      </c>
      <c r="P402" s="148">
        <f>'3 priedo 2 lentele'!I402</f>
        <v>254</v>
      </c>
      <c r="Q402" s="435">
        <v>254</v>
      </c>
      <c r="R402" s="391"/>
      <c r="S402" s="23" t="str">
        <f>'3 priedo 2 lentele'!J402</f>
        <v>7.2.3.</v>
      </c>
      <c r="T402" s="23" t="str">
        <f>'3 priedo 2 lentele'!K402</f>
        <v>Regioninio planavimo būdu įgyvendintų mažos apimties infrastruktūros projektų skaičius</v>
      </c>
      <c r="U402" s="148">
        <f>'3 priedo 2 lentele'!L402</f>
        <v>1</v>
      </c>
      <c r="V402" s="435">
        <v>1</v>
      </c>
      <c r="W402" s="391"/>
      <c r="X402" s="23">
        <f>'3 priedo 2 lentele'!M402</f>
        <v>0</v>
      </c>
      <c r="Y402" s="23">
        <f>'3 priedo 2 lentele'!N402</f>
        <v>0</v>
      </c>
      <c r="Z402" s="148">
        <f>'3 priedo 2 lentele'!O402</f>
        <v>0</v>
      </c>
      <c r="AA402" s="458"/>
      <c r="AB402" s="391"/>
      <c r="AC402" s="23">
        <f>'3 priedo 2 lentele'!P402</f>
        <v>0</v>
      </c>
      <c r="AD402" s="23">
        <f>'3 priedo 2 lentele'!Q402</f>
        <v>0</v>
      </c>
      <c r="AE402" s="148">
        <f>'3 priedo 2 lentele'!R402</f>
        <v>0</v>
      </c>
      <c r="AF402" s="458"/>
      <c r="AG402" s="391"/>
      <c r="AH402" s="23">
        <f>'3 priedo 2 lentele'!S402</f>
        <v>0</v>
      </c>
      <c r="AI402" s="23">
        <f>'3 priedo 2 lentele'!T402</f>
        <v>0</v>
      </c>
      <c r="AJ402" s="148">
        <f>'3 priedo 2 lentele'!U402</f>
        <v>0</v>
      </c>
      <c r="AK402" s="391"/>
      <c r="AL402" s="391"/>
    </row>
    <row r="403" spans="2:38" ht="108" x14ac:dyDescent="0.25">
      <c r="B403" s="183" t="str">
        <f>'3 priedo 1 lentele'!A403</f>
        <v>2.6.1.2.60</v>
      </c>
      <c r="C403" s="160" t="str">
        <f>'3 priedo 1 lentele'!B403</f>
        <v>R02ZM07-440000-0059</v>
      </c>
      <c r="D403" s="58" t="str">
        <f>'3 priedo 1 lentele'!C403</f>
        <v>Kauno r. Zapyškio senojo miesto teritorijos atgaivinimas ir pritaikymas bendruomenės poreikiams</v>
      </c>
      <c r="E403" s="12">
        <f>'3 priedo 1 lentele'!I403</f>
        <v>0</v>
      </c>
      <c r="F403" s="12">
        <f>'3 priedo 1 lentele'!J403</f>
        <v>0</v>
      </c>
      <c r="G403" s="12">
        <f>'3 priedo 1 lentele'!K403</f>
        <v>0</v>
      </c>
      <c r="H403" s="391"/>
      <c r="I403" s="23" t="str">
        <f>'3 priedo 2 lentele'!D403</f>
        <v>7.2.1.</v>
      </c>
      <c r="J403" s="23" t="str">
        <f>'3 priedo 2 lentele'!E403</f>
        <v>Veiksmų, kuriais remiamos investicijos į mažos apimties infrastruktūrą, skaičius</v>
      </c>
      <c r="K403" s="148">
        <f>'3 priedo 2 lentele'!F403</f>
        <v>1</v>
      </c>
      <c r="L403" s="433">
        <v>1</v>
      </c>
      <c r="M403" s="391"/>
      <c r="N403" s="23" t="str">
        <f>'3 priedo 2 lentele'!G403</f>
        <v>7.2.2.</v>
      </c>
      <c r="O403" s="23" t="str">
        <f>'3 priedo 2 lentele'!H403</f>
        <v>Gyventojų, kurie naudojasi geresnėmis paslaugomis / infrastruktūra, skaičius</v>
      </c>
      <c r="P403" s="148">
        <f>'3 priedo 2 lentele'!I403</f>
        <v>264</v>
      </c>
      <c r="Q403" s="435">
        <v>264</v>
      </c>
      <c r="R403" s="391"/>
      <c r="S403" s="23" t="str">
        <f>'3 priedo 2 lentele'!J403</f>
        <v>7.2.3.</v>
      </c>
      <c r="T403" s="23" t="str">
        <f>'3 priedo 2 lentele'!K403</f>
        <v>Regioninio planavimo būdu įgyvendintų mažos apimties infrastruktūros projektų skaičius</v>
      </c>
      <c r="U403" s="148">
        <f>'3 priedo 2 lentele'!L403</f>
        <v>1</v>
      </c>
      <c r="V403" s="435">
        <v>1</v>
      </c>
      <c r="W403" s="391"/>
      <c r="X403" s="23">
        <f>'3 priedo 2 lentele'!M403</f>
        <v>0</v>
      </c>
      <c r="Y403" s="23">
        <f>'3 priedo 2 lentele'!N403</f>
        <v>0</v>
      </c>
      <c r="Z403" s="148">
        <f>'3 priedo 2 lentele'!O403</f>
        <v>0</v>
      </c>
      <c r="AA403" s="458"/>
      <c r="AB403" s="391"/>
      <c r="AC403" s="23">
        <f>'3 priedo 2 lentele'!P403</f>
        <v>0</v>
      </c>
      <c r="AD403" s="23">
        <f>'3 priedo 2 lentele'!Q403</f>
        <v>0</v>
      </c>
      <c r="AE403" s="148">
        <f>'3 priedo 2 lentele'!R403</f>
        <v>0</v>
      </c>
      <c r="AF403" s="458"/>
      <c r="AG403" s="391"/>
      <c r="AH403" s="23">
        <f>'3 priedo 2 lentele'!S403</f>
        <v>0</v>
      </c>
      <c r="AI403" s="23">
        <f>'3 priedo 2 lentele'!T403</f>
        <v>0</v>
      </c>
      <c r="AJ403" s="148">
        <f>'3 priedo 2 lentele'!U403</f>
        <v>0</v>
      </c>
      <c r="AK403" s="391"/>
      <c r="AL403" s="391"/>
    </row>
    <row r="404" spans="2:38" ht="108" x14ac:dyDescent="0.25">
      <c r="B404" s="183" t="str">
        <f>'3 priedo 1 lentele'!A404</f>
        <v>2.6.1.2.61</v>
      </c>
      <c r="C404" s="160" t="str">
        <f>'3 priedo 1 lentele'!B404</f>
        <v>R02ZM07-320000-0060</v>
      </c>
      <c r="D404" s="58" t="str">
        <f>'3 priedo 1 lentele'!C404</f>
        <v>Kauno r. Linksmakalnio kaimo viešosios infrastruktūros sutvarkymas ir pritaikymas aktyvaus laisvalaikio
ir kultūrinei veiklai</v>
      </c>
      <c r="E404" s="12">
        <f>'3 priedo 1 lentele'!I404</f>
        <v>0</v>
      </c>
      <c r="F404" s="12">
        <f>'3 priedo 1 lentele'!J404</f>
        <v>0</v>
      </c>
      <c r="G404" s="12">
        <f>'3 priedo 1 lentele'!K404</f>
        <v>0</v>
      </c>
      <c r="H404" s="391"/>
      <c r="I404" s="23" t="str">
        <f>'3 priedo 2 lentele'!D404</f>
        <v>7.2.1.</v>
      </c>
      <c r="J404" s="23" t="str">
        <f>'3 priedo 2 lentele'!E404</f>
        <v>Veiksmų, kuriais remiamos investicijos į mažos apimties infrastruktūrą, skaičius</v>
      </c>
      <c r="K404" s="148">
        <f>'3 priedo 2 lentele'!F404</f>
        <v>1</v>
      </c>
      <c r="L404" s="433">
        <v>1</v>
      </c>
      <c r="M404" s="391"/>
      <c r="N404" s="23" t="str">
        <f>'3 priedo 2 lentele'!G404</f>
        <v>7.2.2.</v>
      </c>
      <c r="O404" s="23" t="str">
        <f>'3 priedo 2 lentele'!H404</f>
        <v>Gyventojų, kurie naudojasi geresnėmis paslaugomis / infrastruktūra, skaičius</v>
      </c>
      <c r="P404" s="148">
        <f>'3 priedo 2 lentele'!I404</f>
        <v>728</v>
      </c>
      <c r="Q404" s="435">
        <v>728</v>
      </c>
      <c r="R404" s="391"/>
      <c r="S404" s="23" t="str">
        <f>'3 priedo 2 lentele'!J404</f>
        <v>7.2.3.</v>
      </c>
      <c r="T404" s="23" t="str">
        <f>'3 priedo 2 lentele'!K404</f>
        <v>Regioninio planavimo būdu įgyvendintų mažos apimties infrastruktūros projektų skaičius</v>
      </c>
      <c r="U404" s="148">
        <f>'3 priedo 2 lentele'!L404</f>
        <v>1</v>
      </c>
      <c r="V404" s="435">
        <v>1</v>
      </c>
      <c r="W404" s="391"/>
      <c r="X404" s="23">
        <f>'3 priedo 2 lentele'!M404</f>
        <v>0</v>
      </c>
      <c r="Y404" s="23">
        <f>'3 priedo 2 lentele'!N404</f>
        <v>0</v>
      </c>
      <c r="Z404" s="148">
        <f>'3 priedo 2 lentele'!O404</f>
        <v>0</v>
      </c>
      <c r="AA404" s="458"/>
      <c r="AB404" s="391"/>
      <c r="AC404" s="23">
        <f>'3 priedo 2 lentele'!P404</f>
        <v>0</v>
      </c>
      <c r="AD404" s="23">
        <f>'3 priedo 2 lentele'!Q404</f>
        <v>0</v>
      </c>
      <c r="AE404" s="148">
        <f>'3 priedo 2 lentele'!R404</f>
        <v>0</v>
      </c>
      <c r="AF404" s="458"/>
      <c r="AG404" s="391"/>
      <c r="AH404" s="23">
        <f>'3 priedo 2 lentele'!S404</f>
        <v>0</v>
      </c>
      <c r="AI404" s="23">
        <f>'3 priedo 2 lentele'!T404</f>
        <v>0</v>
      </c>
      <c r="AJ404" s="148">
        <f>'3 priedo 2 lentele'!U404</f>
        <v>0</v>
      </c>
      <c r="AK404" s="391"/>
      <c r="AL404" s="391"/>
    </row>
    <row r="405" spans="2:38" ht="36" x14ac:dyDescent="0.25">
      <c r="B405" s="244" t="str">
        <f>'3 priedo 1 lentele'!A405</f>
        <v>2.6.1.3.</v>
      </c>
      <c r="C405" s="252">
        <f>'3 priedo 1 lentele'!B405</f>
        <v>0</v>
      </c>
      <c r="D405" s="244" t="str">
        <f>'3 priedo 1 lentele'!C405</f>
        <v>Priemonė: Kultūros paveldo išsaugojimas kaimo vietovėse.</v>
      </c>
      <c r="E405" s="252">
        <f>'3 priedo 1 lentele'!I405</f>
        <v>0</v>
      </c>
      <c r="F405" s="252">
        <f>'3 priedo 1 lentele'!J405</f>
        <v>0</v>
      </c>
      <c r="G405" s="252">
        <f>'3 priedo 1 lentele'!K405</f>
        <v>0</v>
      </c>
      <c r="H405" s="321"/>
      <c r="I405" s="267">
        <f>'3 priedo 2 lentele'!D405</f>
        <v>0</v>
      </c>
      <c r="J405" s="267">
        <f>'3 priedo 2 lentele'!E405</f>
        <v>0</v>
      </c>
      <c r="K405" s="268">
        <f>'3 priedo 2 lentele'!F405</f>
        <v>0</v>
      </c>
      <c r="L405" s="430"/>
      <c r="M405" s="321"/>
      <c r="N405" s="267">
        <f>'3 priedo 2 lentele'!G405</f>
        <v>0</v>
      </c>
      <c r="O405" s="267">
        <f>'3 priedo 2 lentele'!H405</f>
        <v>0</v>
      </c>
      <c r="P405" s="268">
        <f>'3 priedo 2 lentele'!I405</f>
        <v>0</v>
      </c>
      <c r="Q405" s="448"/>
      <c r="R405" s="321"/>
      <c r="S405" s="267">
        <f>'3 priedo 2 lentele'!J405</f>
        <v>0</v>
      </c>
      <c r="T405" s="267">
        <f>'3 priedo 2 lentele'!K405</f>
        <v>0</v>
      </c>
      <c r="U405" s="268">
        <f>'3 priedo 2 lentele'!L405</f>
        <v>0</v>
      </c>
      <c r="V405" s="448"/>
      <c r="W405" s="321"/>
      <c r="X405" s="267">
        <f>'3 priedo 2 lentele'!M405</f>
        <v>0</v>
      </c>
      <c r="Y405" s="267">
        <f>'3 priedo 2 lentele'!N405</f>
        <v>0</v>
      </c>
      <c r="Z405" s="268">
        <f>'3 priedo 2 lentele'!O405</f>
        <v>0</v>
      </c>
      <c r="AA405" s="473"/>
      <c r="AB405" s="321"/>
      <c r="AC405" s="267">
        <f>'3 priedo 2 lentele'!P405</f>
        <v>0</v>
      </c>
      <c r="AD405" s="267">
        <f>'3 priedo 2 lentele'!Q405</f>
        <v>0</v>
      </c>
      <c r="AE405" s="268">
        <f>'3 priedo 2 lentele'!R405</f>
        <v>0</v>
      </c>
      <c r="AF405" s="473"/>
      <c r="AG405" s="321"/>
      <c r="AH405" s="267">
        <f>'3 priedo 2 lentele'!S405</f>
        <v>0</v>
      </c>
      <c r="AI405" s="267">
        <f>'3 priedo 2 lentele'!T405</f>
        <v>0</v>
      </c>
      <c r="AJ405" s="268">
        <f>'3 priedo 2 lentele'!U405</f>
        <v>0</v>
      </c>
      <c r="AK405" s="321"/>
      <c r="AL405" s="321"/>
    </row>
    <row r="406" spans="2:38" ht="96" x14ac:dyDescent="0.25">
      <c r="B406" s="234" t="str">
        <f>'3 priedo 1 lentele'!A406</f>
        <v>2.6.2</v>
      </c>
      <c r="C406" s="213">
        <f>'3 priedo 1 lentele'!B406</f>
        <v>0</v>
      </c>
      <c r="D406" s="234" t="str">
        <f>'3 priedo 1 lentele'!C406</f>
        <v xml:space="preserve">Uždavinys: Padidinti žemės ūkio produktų gamybos efektyvumą ir konkurencingumą, plėtoti ne žemės ūkio verslus ir žemės ūkiui alternatyvią ekonominę veiklą kaimo vietovėse.  </v>
      </c>
      <c r="E406" s="213">
        <f>'3 priedo 1 lentele'!I406</f>
        <v>0</v>
      </c>
      <c r="F406" s="213">
        <f>'3 priedo 1 lentele'!J406</f>
        <v>0</v>
      </c>
      <c r="G406" s="213">
        <f>'3 priedo 1 lentele'!K406</f>
        <v>0</v>
      </c>
      <c r="H406" s="320"/>
      <c r="I406" s="81">
        <f>'3 priedo 2 lentele'!D406</f>
        <v>0</v>
      </c>
      <c r="J406" s="81">
        <f>'3 priedo 2 lentele'!E406</f>
        <v>0</v>
      </c>
      <c r="K406" s="146">
        <f>'3 priedo 2 lentele'!F406</f>
        <v>0</v>
      </c>
      <c r="L406" s="432"/>
      <c r="M406" s="320"/>
      <c r="N406" s="81">
        <f>'3 priedo 2 lentele'!G406</f>
        <v>0</v>
      </c>
      <c r="O406" s="81">
        <f>'3 priedo 2 lentele'!H406</f>
        <v>0</v>
      </c>
      <c r="P406" s="146">
        <f>'3 priedo 2 lentele'!I406</f>
        <v>0</v>
      </c>
      <c r="Q406" s="450"/>
      <c r="R406" s="320"/>
      <c r="S406" s="81">
        <f>'3 priedo 2 lentele'!J406</f>
        <v>0</v>
      </c>
      <c r="T406" s="81">
        <f>'3 priedo 2 lentele'!K406</f>
        <v>0</v>
      </c>
      <c r="U406" s="146">
        <f>'3 priedo 2 lentele'!L406</f>
        <v>0</v>
      </c>
      <c r="V406" s="450"/>
      <c r="W406" s="320"/>
      <c r="X406" s="81">
        <f>'3 priedo 2 lentele'!M406</f>
        <v>0</v>
      </c>
      <c r="Y406" s="81">
        <f>'3 priedo 2 lentele'!N406</f>
        <v>0</v>
      </c>
      <c r="Z406" s="146">
        <f>'3 priedo 2 lentele'!O406</f>
        <v>0</v>
      </c>
      <c r="AA406" s="475"/>
      <c r="AB406" s="320"/>
      <c r="AC406" s="81">
        <f>'3 priedo 2 lentele'!P406</f>
        <v>0</v>
      </c>
      <c r="AD406" s="81">
        <f>'3 priedo 2 lentele'!Q406</f>
        <v>0</v>
      </c>
      <c r="AE406" s="146">
        <f>'3 priedo 2 lentele'!R406</f>
        <v>0</v>
      </c>
      <c r="AF406" s="475"/>
      <c r="AG406" s="320"/>
      <c r="AH406" s="81">
        <f>'3 priedo 2 lentele'!S406</f>
        <v>0</v>
      </c>
      <c r="AI406" s="81">
        <f>'3 priedo 2 lentele'!T406</f>
        <v>0</v>
      </c>
      <c r="AJ406" s="146">
        <f>'3 priedo 2 lentele'!U406</f>
        <v>0</v>
      </c>
      <c r="AK406" s="320"/>
      <c r="AL406" s="320"/>
    </row>
    <row r="407" spans="2:38" ht="72" x14ac:dyDescent="0.25">
      <c r="B407" s="244" t="str">
        <f>'3 priedo 1 lentele'!A407</f>
        <v>2.6.2.1.</v>
      </c>
      <c r="C407" s="252">
        <f>'3 priedo 1 lentele'!B407</f>
        <v>0</v>
      </c>
      <c r="D407" s="244" t="str">
        <f>'3 priedo 1 lentele'!C407</f>
        <v>Priemonė: Žemės ūkio gamybos struktūrų gyvybingumo didinimas, modernizavimas ir žemės ūkio gamybos ekologizavimas</v>
      </c>
      <c r="E407" s="252">
        <f>'3 priedo 1 lentele'!I407</f>
        <v>0</v>
      </c>
      <c r="F407" s="252">
        <f>'3 priedo 1 lentele'!J407</f>
        <v>0</v>
      </c>
      <c r="G407" s="252">
        <f>'3 priedo 1 lentele'!K407</f>
        <v>0</v>
      </c>
      <c r="H407" s="321"/>
      <c r="I407" s="267">
        <f>'3 priedo 2 lentele'!D407</f>
        <v>0</v>
      </c>
      <c r="J407" s="267">
        <f>'3 priedo 2 lentele'!E407</f>
        <v>0</v>
      </c>
      <c r="K407" s="268">
        <f>'3 priedo 2 lentele'!F407</f>
        <v>0</v>
      </c>
      <c r="L407" s="430"/>
      <c r="M407" s="321"/>
      <c r="N407" s="267">
        <f>'3 priedo 2 lentele'!G407</f>
        <v>0</v>
      </c>
      <c r="O407" s="267">
        <f>'3 priedo 2 lentele'!H407</f>
        <v>0</v>
      </c>
      <c r="P407" s="268">
        <f>'3 priedo 2 lentele'!I407</f>
        <v>0</v>
      </c>
      <c r="Q407" s="448"/>
      <c r="R407" s="321"/>
      <c r="S407" s="267">
        <f>'3 priedo 2 lentele'!J407</f>
        <v>0</v>
      </c>
      <c r="T407" s="267">
        <f>'3 priedo 2 lentele'!K407</f>
        <v>0</v>
      </c>
      <c r="U407" s="268">
        <f>'3 priedo 2 lentele'!L407</f>
        <v>0</v>
      </c>
      <c r="V407" s="448"/>
      <c r="W407" s="321"/>
      <c r="X407" s="267">
        <f>'3 priedo 2 lentele'!M407</f>
        <v>0</v>
      </c>
      <c r="Y407" s="267">
        <f>'3 priedo 2 lentele'!N407</f>
        <v>0</v>
      </c>
      <c r="Z407" s="268">
        <f>'3 priedo 2 lentele'!O407</f>
        <v>0</v>
      </c>
      <c r="AA407" s="473"/>
      <c r="AB407" s="321"/>
      <c r="AC407" s="267">
        <f>'3 priedo 2 lentele'!P407</f>
        <v>0</v>
      </c>
      <c r="AD407" s="267">
        <f>'3 priedo 2 lentele'!Q407</f>
        <v>0</v>
      </c>
      <c r="AE407" s="268">
        <f>'3 priedo 2 lentele'!R407</f>
        <v>0</v>
      </c>
      <c r="AF407" s="473"/>
      <c r="AG407" s="321"/>
      <c r="AH407" s="267">
        <f>'3 priedo 2 lentele'!S407</f>
        <v>0</v>
      </c>
      <c r="AI407" s="267">
        <f>'3 priedo 2 lentele'!T407</f>
        <v>0</v>
      </c>
      <c r="AJ407" s="268">
        <f>'3 priedo 2 lentele'!U407</f>
        <v>0</v>
      </c>
      <c r="AK407" s="321"/>
      <c r="AL407" s="321"/>
    </row>
    <row r="408" spans="2:38" ht="48" x14ac:dyDescent="0.25">
      <c r="B408" s="244" t="str">
        <f>'3 priedo 1 lentele'!A408</f>
        <v>2.6.2.2.</v>
      </c>
      <c r="C408" s="252">
        <f>'3 priedo 1 lentele'!B408</f>
        <v>0</v>
      </c>
      <c r="D408" s="244" t="str">
        <f>'3 priedo 1 lentele'!C408</f>
        <v>Priemonė: Paslaugų verslų ir kitų ne žemės ūkio verslų plėtra kaimo vietovėse</v>
      </c>
      <c r="E408" s="252">
        <f>'3 priedo 1 lentele'!I408</f>
        <v>0</v>
      </c>
      <c r="F408" s="252">
        <f>'3 priedo 1 lentele'!J408</f>
        <v>0</v>
      </c>
      <c r="G408" s="252">
        <f>'3 priedo 1 lentele'!K408</f>
        <v>0</v>
      </c>
      <c r="H408" s="321"/>
      <c r="I408" s="267">
        <f>'3 priedo 2 lentele'!D408</f>
        <v>0</v>
      </c>
      <c r="J408" s="267">
        <f>'3 priedo 2 lentele'!E408</f>
        <v>0</v>
      </c>
      <c r="K408" s="268">
        <f>'3 priedo 2 lentele'!F408</f>
        <v>0</v>
      </c>
      <c r="L408" s="430"/>
      <c r="M408" s="321"/>
      <c r="N408" s="267">
        <f>'3 priedo 2 lentele'!G408</f>
        <v>0</v>
      </c>
      <c r="O408" s="267">
        <f>'3 priedo 2 lentele'!H408</f>
        <v>0</v>
      </c>
      <c r="P408" s="268">
        <f>'3 priedo 2 lentele'!I408</f>
        <v>0</v>
      </c>
      <c r="Q408" s="448"/>
      <c r="R408" s="321"/>
      <c r="S408" s="267">
        <f>'3 priedo 2 lentele'!J408</f>
        <v>0</v>
      </c>
      <c r="T408" s="267">
        <f>'3 priedo 2 lentele'!K408</f>
        <v>0</v>
      </c>
      <c r="U408" s="268">
        <f>'3 priedo 2 lentele'!L408</f>
        <v>0</v>
      </c>
      <c r="V408" s="448"/>
      <c r="W408" s="321"/>
      <c r="X408" s="267">
        <f>'3 priedo 2 lentele'!M408</f>
        <v>0</v>
      </c>
      <c r="Y408" s="267">
        <f>'3 priedo 2 lentele'!N408</f>
        <v>0</v>
      </c>
      <c r="Z408" s="268">
        <f>'3 priedo 2 lentele'!O408</f>
        <v>0</v>
      </c>
      <c r="AA408" s="473"/>
      <c r="AB408" s="321"/>
      <c r="AC408" s="267">
        <f>'3 priedo 2 lentele'!P408</f>
        <v>0</v>
      </c>
      <c r="AD408" s="267">
        <f>'3 priedo 2 lentele'!Q408</f>
        <v>0</v>
      </c>
      <c r="AE408" s="268">
        <f>'3 priedo 2 lentele'!R408</f>
        <v>0</v>
      </c>
      <c r="AF408" s="473"/>
      <c r="AG408" s="321"/>
      <c r="AH408" s="267">
        <f>'3 priedo 2 lentele'!S408</f>
        <v>0</v>
      </c>
      <c r="AI408" s="267">
        <f>'3 priedo 2 lentele'!T408</f>
        <v>0</v>
      </c>
      <c r="AJ408" s="268">
        <f>'3 priedo 2 lentele'!U408</f>
        <v>0</v>
      </c>
      <c r="AK408" s="321"/>
      <c r="AL408" s="321"/>
    </row>
    <row r="409" spans="2:38" ht="84" x14ac:dyDescent="0.25">
      <c r="B409" s="244" t="str">
        <f>'3 priedo 1 lentele'!A409</f>
        <v>2.6.2.3.</v>
      </c>
      <c r="C409" s="252">
        <f>'3 priedo 1 lentele'!B409</f>
        <v>0</v>
      </c>
      <c r="D409" s="244" t="str">
        <f>'3 priedo 1 lentele'!C409</f>
        <v>Priemonė: Produkcijos iš atsinaujinančių išteklių gamybos plėtra ir panaudojimas, alternatyvios energetikos gamybos ir vartojimo skatinimas  kaimo vietovėse</v>
      </c>
      <c r="E409" s="252">
        <f>'3 priedo 1 lentele'!I409</f>
        <v>0</v>
      </c>
      <c r="F409" s="252">
        <f>'3 priedo 1 lentele'!J409</f>
        <v>0</v>
      </c>
      <c r="G409" s="252">
        <f>'3 priedo 1 lentele'!K409</f>
        <v>0</v>
      </c>
      <c r="H409" s="321"/>
      <c r="I409" s="267">
        <f>'3 priedo 2 lentele'!D409</f>
        <v>0</v>
      </c>
      <c r="J409" s="267">
        <f>'3 priedo 2 lentele'!E409</f>
        <v>0</v>
      </c>
      <c r="K409" s="268">
        <f>'3 priedo 2 lentele'!F409</f>
        <v>0</v>
      </c>
      <c r="L409" s="430"/>
      <c r="M409" s="321"/>
      <c r="N409" s="267">
        <f>'3 priedo 2 lentele'!G409</f>
        <v>0</v>
      </c>
      <c r="O409" s="267">
        <f>'3 priedo 2 lentele'!H409</f>
        <v>0</v>
      </c>
      <c r="P409" s="268">
        <f>'3 priedo 2 lentele'!I409</f>
        <v>0</v>
      </c>
      <c r="Q409" s="448"/>
      <c r="R409" s="321"/>
      <c r="S409" s="267">
        <f>'3 priedo 2 lentele'!J409</f>
        <v>0</v>
      </c>
      <c r="T409" s="267">
        <f>'3 priedo 2 lentele'!K409</f>
        <v>0</v>
      </c>
      <c r="U409" s="268">
        <f>'3 priedo 2 lentele'!L409</f>
        <v>0</v>
      </c>
      <c r="V409" s="448"/>
      <c r="W409" s="321"/>
      <c r="X409" s="267">
        <f>'3 priedo 2 lentele'!M409</f>
        <v>0</v>
      </c>
      <c r="Y409" s="267">
        <f>'3 priedo 2 lentele'!N409</f>
        <v>0</v>
      </c>
      <c r="Z409" s="268">
        <f>'3 priedo 2 lentele'!O409</f>
        <v>0</v>
      </c>
      <c r="AA409" s="473"/>
      <c r="AB409" s="321"/>
      <c r="AC409" s="267">
        <f>'3 priedo 2 lentele'!P409</f>
        <v>0</v>
      </c>
      <c r="AD409" s="267">
        <f>'3 priedo 2 lentele'!Q409</f>
        <v>0</v>
      </c>
      <c r="AE409" s="268">
        <f>'3 priedo 2 lentele'!R409</f>
        <v>0</v>
      </c>
      <c r="AF409" s="473"/>
      <c r="AG409" s="321"/>
      <c r="AH409" s="267">
        <f>'3 priedo 2 lentele'!S409</f>
        <v>0</v>
      </c>
      <c r="AI409" s="267">
        <f>'3 priedo 2 lentele'!T409</f>
        <v>0</v>
      </c>
      <c r="AJ409" s="268">
        <f>'3 priedo 2 lentele'!U409</f>
        <v>0</v>
      </c>
      <c r="AK409" s="321"/>
      <c r="AL409" s="321"/>
    </row>
    <row r="410" spans="2:38" ht="36" x14ac:dyDescent="0.25">
      <c r="B410" s="217" t="str">
        <f>'3 priedo 1 lentele'!A410</f>
        <v>3.</v>
      </c>
      <c r="C410" s="221">
        <f>'3 priedo 1 lentele'!B410</f>
        <v>0</v>
      </c>
      <c r="D410" s="217" t="str">
        <f>'3 priedo 1 lentele'!C410</f>
        <v>PRIORITETAS: ŽMOGAUS IR APLINKOS SANTARA</v>
      </c>
      <c r="E410" s="221">
        <f>'3 priedo 1 lentele'!I410</f>
        <v>0</v>
      </c>
      <c r="F410" s="221">
        <f>'3 priedo 1 lentele'!J410</f>
        <v>0</v>
      </c>
      <c r="G410" s="221">
        <f>'3 priedo 1 lentele'!K410</f>
        <v>0</v>
      </c>
      <c r="H410" s="337"/>
      <c r="I410" s="261">
        <f>'3 priedo 2 lentele'!D410</f>
        <v>0</v>
      </c>
      <c r="J410" s="261">
        <f>'3 priedo 2 lentele'!E410</f>
        <v>0</v>
      </c>
      <c r="K410" s="262">
        <f>'3 priedo 2 lentele'!F410</f>
        <v>0</v>
      </c>
      <c r="L410" s="437"/>
      <c r="M410" s="337"/>
      <c r="N410" s="261">
        <f>'3 priedo 2 lentele'!G410</f>
        <v>0</v>
      </c>
      <c r="O410" s="261">
        <f>'3 priedo 2 lentele'!H410</f>
        <v>0</v>
      </c>
      <c r="P410" s="262">
        <f>'3 priedo 2 lentele'!I410</f>
        <v>0</v>
      </c>
      <c r="Q410" s="457"/>
      <c r="R410" s="337"/>
      <c r="S410" s="261">
        <f>'3 priedo 2 lentele'!J410</f>
        <v>0</v>
      </c>
      <c r="T410" s="261">
        <f>'3 priedo 2 lentele'!K410</f>
        <v>0</v>
      </c>
      <c r="U410" s="262">
        <f>'3 priedo 2 lentele'!L410</f>
        <v>0</v>
      </c>
      <c r="V410" s="457"/>
      <c r="W410" s="337"/>
      <c r="X410" s="261">
        <f>'3 priedo 2 lentele'!M410</f>
        <v>0</v>
      </c>
      <c r="Y410" s="261">
        <f>'3 priedo 2 lentele'!N410</f>
        <v>0</v>
      </c>
      <c r="Z410" s="262">
        <f>'3 priedo 2 lentele'!O410</f>
        <v>0</v>
      </c>
      <c r="AA410" s="477"/>
      <c r="AB410" s="337"/>
      <c r="AC410" s="261">
        <f>'3 priedo 2 lentele'!P410</f>
        <v>0</v>
      </c>
      <c r="AD410" s="261">
        <f>'3 priedo 2 lentele'!Q410</f>
        <v>0</v>
      </c>
      <c r="AE410" s="262">
        <f>'3 priedo 2 lentele'!R410</f>
        <v>0</v>
      </c>
      <c r="AF410" s="477"/>
      <c r="AG410" s="337"/>
      <c r="AH410" s="261">
        <f>'3 priedo 2 lentele'!S410</f>
        <v>0</v>
      </c>
      <c r="AI410" s="261">
        <f>'3 priedo 2 lentele'!T410</f>
        <v>0</v>
      </c>
      <c r="AJ410" s="262">
        <f>'3 priedo 2 lentele'!U410</f>
        <v>0</v>
      </c>
      <c r="AK410" s="337"/>
      <c r="AL410" s="337"/>
    </row>
    <row r="411" spans="2:38" ht="48" x14ac:dyDescent="0.25">
      <c r="B411" s="223" t="str">
        <f>'3 priedo 1 lentele'!A411</f>
        <v>3.1</v>
      </c>
      <c r="C411" s="224">
        <f>'3 priedo 1 lentele'!B411</f>
        <v>0</v>
      </c>
      <c r="D411" s="223" t="str">
        <f>'3 priedo 1 lentele'!C411</f>
        <v>Tikslas: Skatinti darnų išteklių naudojimą, utikrinti ekosistemų stabilumą Kauno regione</v>
      </c>
      <c r="E411" s="224">
        <f>'3 priedo 1 lentele'!I411</f>
        <v>0</v>
      </c>
      <c r="F411" s="224">
        <f>'3 priedo 1 lentele'!J411</f>
        <v>0</v>
      </c>
      <c r="G411" s="224">
        <f>'3 priedo 1 lentele'!K411</f>
        <v>0</v>
      </c>
      <c r="H411" s="308"/>
      <c r="I411" s="78">
        <f>'3 priedo 2 lentele'!D411</f>
        <v>0</v>
      </c>
      <c r="J411" s="78">
        <f>'3 priedo 2 lentele'!E411</f>
        <v>0</v>
      </c>
      <c r="K411" s="145">
        <f>'3 priedo 2 lentele'!F411</f>
        <v>0</v>
      </c>
      <c r="L411" s="431"/>
      <c r="M411" s="308"/>
      <c r="N411" s="78">
        <f>'3 priedo 2 lentele'!G411</f>
        <v>0</v>
      </c>
      <c r="O411" s="78">
        <f>'3 priedo 2 lentele'!H411</f>
        <v>0</v>
      </c>
      <c r="P411" s="145">
        <f>'3 priedo 2 lentele'!I411</f>
        <v>0</v>
      </c>
      <c r="Q411" s="449"/>
      <c r="R411" s="308"/>
      <c r="S411" s="78">
        <f>'3 priedo 2 lentele'!J411</f>
        <v>0</v>
      </c>
      <c r="T411" s="78">
        <f>'3 priedo 2 lentele'!K411</f>
        <v>0</v>
      </c>
      <c r="U411" s="145">
        <f>'3 priedo 2 lentele'!L411</f>
        <v>0</v>
      </c>
      <c r="V411" s="449"/>
      <c r="W411" s="308"/>
      <c r="X411" s="78">
        <f>'3 priedo 2 lentele'!M411</f>
        <v>0</v>
      </c>
      <c r="Y411" s="78">
        <f>'3 priedo 2 lentele'!N411</f>
        <v>0</v>
      </c>
      <c r="Z411" s="145">
        <f>'3 priedo 2 lentele'!O411</f>
        <v>0</v>
      </c>
      <c r="AA411" s="474"/>
      <c r="AB411" s="308"/>
      <c r="AC411" s="78">
        <f>'3 priedo 2 lentele'!P411</f>
        <v>0</v>
      </c>
      <c r="AD411" s="78">
        <f>'3 priedo 2 lentele'!Q411</f>
        <v>0</v>
      </c>
      <c r="AE411" s="145">
        <f>'3 priedo 2 lentele'!R411</f>
        <v>0</v>
      </c>
      <c r="AF411" s="474"/>
      <c r="AG411" s="308"/>
      <c r="AH411" s="78">
        <f>'3 priedo 2 lentele'!S411</f>
        <v>0</v>
      </c>
      <c r="AI411" s="78">
        <f>'3 priedo 2 lentele'!T411</f>
        <v>0</v>
      </c>
      <c r="AJ411" s="145">
        <f>'3 priedo 2 lentele'!U411</f>
        <v>0</v>
      </c>
      <c r="AK411" s="308"/>
      <c r="AL411" s="308"/>
    </row>
    <row r="412" spans="2:38" ht="84" x14ac:dyDescent="0.25">
      <c r="B412" s="212" t="str">
        <f>'3 priedo 1 lentele'!A412</f>
        <v>3.1.1</v>
      </c>
      <c r="C412" s="233">
        <f>'3 priedo 1 lentele'!B412</f>
        <v>0</v>
      </c>
      <c r="D412" s="212" t="str">
        <f>'3 priedo 1 lentele'!C412</f>
        <v>Uždavinys: Įdiegti ir plėtoti šiuolaikišką regiono atliekų tvarkymo, oro taršos kontrolės ir triukšmo prevencines sistemas, skatinti aplinkosauginį švietimą</v>
      </c>
      <c r="E412" s="233">
        <f>'3 priedo 1 lentele'!I412</f>
        <v>0</v>
      </c>
      <c r="F412" s="233">
        <f>'3 priedo 1 lentele'!J412</f>
        <v>0</v>
      </c>
      <c r="G412" s="233">
        <f>'3 priedo 1 lentele'!K412</f>
        <v>0</v>
      </c>
      <c r="H412" s="310"/>
      <c r="I412" s="81">
        <f>'3 priedo 2 lentele'!D412</f>
        <v>0</v>
      </c>
      <c r="J412" s="81">
        <f>'3 priedo 2 lentele'!E412</f>
        <v>0</v>
      </c>
      <c r="K412" s="146">
        <f>'3 priedo 2 lentele'!F412</f>
        <v>0</v>
      </c>
      <c r="L412" s="432"/>
      <c r="M412" s="310"/>
      <c r="N412" s="81">
        <f>'3 priedo 2 lentele'!G412</f>
        <v>0</v>
      </c>
      <c r="O412" s="81">
        <f>'3 priedo 2 lentele'!H412</f>
        <v>0</v>
      </c>
      <c r="P412" s="146">
        <f>'3 priedo 2 lentele'!I412</f>
        <v>0</v>
      </c>
      <c r="Q412" s="450"/>
      <c r="R412" s="310"/>
      <c r="S412" s="81">
        <f>'3 priedo 2 lentele'!J412</f>
        <v>0</v>
      </c>
      <c r="T412" s="81">
        <f>'3 priedo 2 lentele'!K412</f>
        <v>0</v>
      </c>
      <c r="U412" s="146">
        <f>'3 priedo 2 lentele'!L412</f>
        <v>0</v>
      </c>
      <c r="V412" s="450"/>
      <c r="W412" s="310"/>
      <c r="X412" s="81">
        <f>'3 priedo 2 lentele'!M412</f>
        <v>0</v>
      </c>
      <c r="Y412" s="81">
        <f>'3 priedo 2 lentele'!N412</f>
        <v>0</v>
      </c>
      <c r="Z412" s="146">
        <f>'3 priedo 2 lentele'!O412</f>
        <v>0</v>
      </c>
      <c r="AA412" s="475"/>
      <c r="AB412" s="310"/>
      <c r="AC412" s="81">
        <f>'3 priedo 2 lentele'!P412</f>
        <v>0</v>
      </c>
      <c r="AD412" s="81">
        <f>'3 priedo 2 lentele'!Q412</f>
        <v>0</v>
      </c>
      <c r="AE412" s="146">
        <f>'3 priedo 2 lentele'!R412</f>
        <v>0</v>
      </c>
      <c r="AF412" s="475"/>
      <c r="AG412" s="310"/>
      <c r="AH412" s="81">
        <f>'3 priedo 2 lentele'!S412</f>
        <v>0</v>
      </c>
      <c r="AI412" s="81">
        <f>'3 priedo 2 lentele'!T412</f>
        <v>0</v>
      </c>
      <c r="AJ412" s="146">
        <f>'3 priedo 2 lentele'!U412</f>
        <v>0</v>
      </c>
      <c r="AK412" s="310"/>
      <c r="AL412" s="310"/>
    </row>
    <row r="413" spans="2:38" ht="48" x14ac:dyDescent="0.25">
      <c r="B413" s="244" t="str">
        <f>'3 priedo 1 lentele'!A413</f>
        <v>3.1.1.1.</v>
      </c>
      <c r="C413" s="245">
        <f>'3 priedo 1 lentele'!B413</f>
        <v>0</v>
      </c>
      <c r="D413" s="244" t="str">
        <f>'3 priedo 1 lentele'!C413</f>
        <v>Priemonė: Atliekų tvarkymo sistemos modernizavimas ir infrastruktūros tobulinimas</v>
      </c>
      <c r="E413" s="245">
        <f>'3 priedo 1 lentele'!I413</f>
        <v>0</v>
      </c>
      <c r="F413" s="245">
        <f>'3 priedo 1 lentele'!J413</f>
        <v>0</v>
      </c>
      <c r="G413" s="245">
        <f>'3 priedo 1 lentele'!K413</f>
        <v>0</v>
      </c>
      <c r="H413" s="312"/>
      <c r="I413" s="267">
        <f>'3 priedo 2 lentele'!D413</f>
        <v>0</v>
      </c>
      <c r="J413" s="267">
        <f>'3 priedo 2 lentele'!E413</f>
        <v>0</v>
      </c>
      <c r="K413" s="268">
        <f>'3 priedo 2 lentele'!F413</f>
        <v>0</v>
      </c>
      <c r="L413" s="430"/>
      <c r="M413" s="312"/>
      <c r="N413" s="267">
        <f>'3 priedo 2 lentele'!G413</f>
        <v>0</v>
      </c>
      <c r="O413" s="267">
        <f>'3 priedo 2 lentele'!H413</f>
        <v>0</v>
      </c>
      <c r="P413" s="268">
        <f>'3 priedo 2 lentele'!I413</f>
        <v>0</v>
      </c>
      <c r="Q413" s="448"/>
      <c r="R413" s="312"/>
      <c r="S413" s="267">
        <f>'3 priedo 2 lentele'!J413</f>
        <v>0</v>
      </c>
      <c r="T413" s="267">
        <f>'3 priedo 2 lentele'!K413</f>
        <v>0</v>
      </c>
      <c r="U413" s="268">
        <f>'3 priedo 2 lentele'!L413</f>
        <v>0</v>
      </c>
      <c r="V413" s="448"/>
      <c r="W413" s="312"/>
      <c r="X413" s="267">
        <f>'3 priedo 2 lentele'!M413</f>
        <v>0</v>
      </c>
      <c r="Y413" s="267">
        <f>'3 priedo 2 lentele'!N413</f>
        <v>0</v>
      </c>
      <c r="Z413" s="268">
        <f>'3 priedo 2 lentele'!O413</f>
        <v>0</v>
      </c>
      <c r="AA413" s="473"/>
      <c r="AB413" s="312"/>
      <c r="AC413" s="267">
        <f>'3 priedo 2 lentele'!P413</f>
        <v>0</v>
      </c>
      <c r="AD413" s="267">
        <f>'3 priedo 2 lentele'!Q413</f>
        <v>0</v>
      </c>
      <c r="AE413" s="268">
        <f>'3 priedo 2 lentele'!R413</f>
        <v>0</v>
      </c>
      <c r="AF413" s="473"/>
      <c r="AG413" s="312"/>
      <c r="AH413" s="267">
        <f>'3 priedo 2 lentele'!S413</f>
        <v>0</v>
      </c>
      <c r="AI413" s="267">
        <f>'3 priedo 2 lentele'!T413</f>
        <v>0</v>
      </c>
      <c r="AJ413" s="268">
        <f>'3 priedo 2 lentele'!U413</f>
        <v>0</v>
      </c>
      <c r="AK413" s="312"/>
      <c r="AL413" s="312"/>
    </row>
    <row r="414" spans="2:38" ht="84" x14ac:dyDescent="0.25">
      <c r="B414" s="29" t="str">
        <f>'3 priedo 1 lentele'!A414</f>
        <v>3.1.1.1.1</v>
      </c>
      <c r="C414" s="160" t="str">
        <f>'3 priedo 1 lentele'!B414</f>
        <v>R020008-050000-0001</v>
      </c>
      <c r="D414" s="29" t="str">
        <f>'3 priedo 1 lentele'!C414</f>
        <v>Pirminio rūšiavimo infrastruktūros plėtra Jonavos rajone ir atliekų rūšiavimo skatinimas</v>
      </c>
      <c r="E414" s="31">
        <f>'3 priedo 1 lentele'!I414</f>
        <v>0</v>
      </c>
      <c r="F414" s="31">
        <f>'3 priedo 1 lentele'!J414</f>
        <v>0</v>
      </c>
      <c r="G414" s="31">
        <f>'3 priedo 1 lentele'!K414</f>
        <v>0</v>
      </c>
      <c r="H414" s="340"/>
      <c r="I414" s="23" t="str">
        <f>'3 priedo 2 lentele'!D414</f>
        <v>P.S.329</v>
      </c>
      <c r="J414" s="23" t="str">
        <f>'3 priedo 2 lentele'!E414</f>
        <v>Sukurti/pagerinti atskiro komunalinių atliekų surinkimo pajėgumai (tonos/metai)</v>
      </c>
      <c r="K414" s="148">
        <f>'3 priedo 2 lentele'!F414</f>
        <v>2963.8</v>
      </c>
      <c r="L414" s="148">
        <v>2963.8</v>
      </c>
      <c r="M414" s="340"/>
      <c r="N414" s="23">
        <f>'3 priedo 2 lentele'!G414</f>
        <v>0</v>
      </c>
      <c r="O414" s="23">
        <f>'3 priedo 2 lentele'!H414</f>
        <v>0</v>
      </c>
      <c r="P414" s="148">
        <f>'3 priedo 2 lentele'!I414</f>
        <v>0</v>
      </c>
      <c r="Q414" s="435"/>
      <c r="R414" s="340"/>
      <c r="S414" s="23">
        <f>'3 priedo 2 lentele'!J414</f>
        <v>0</v>
      </c>
      <c r="T414" s="23">
        <f>'3 priedo 2 lentele'!K414</f>
        <v>0</v>
      </c>
      <c r="U414" s="148">
        <f>'3 priedo 2 lentele'!L414</f>
        <v>0</v>
      </c>
      <c r="V414" s="435"/>
      <c r="W414" s="340"/>
      <c r="X414" s="23">
        <f>'3 priedo 2 lentele'!M414</f>
        <v>0</v>
      </c>
      <c r="Y414" s="23">
        <f>'3 priedo 2 lentele'!N414</f>
        <v>0</v>
      </c>
      <c r="Z414" s="148">
        <f>'3 priedo 2 lentele'!O414</f>
        <v>0</v>
      </c>
      <c r="AA414" s="458"/>
      <c r="AB414" s="340"/>
      <c r="AC414" s="23">
        <f>'3 priedo 2 lentele'!P414</f>
        <v>0</v>
      </c>
      <c r="AD414" s="23">
        <f>'3 priedo 2 lentele'!Q414</f>
        <v>0</v>
      </c>
      <c r="AE414" s="148">
        <f>'3 priedo 2 lentele'!R414</f>
        <v>0</v>
      </c>
      <c r="AF414" s="458"/>
      <c r="AG414" s="340"/>
      <c r="AH414" s="23">
        <f>'3 priedo 2 lentele'!S414</f>
        <v>0</v>
      </c>
      <c r="AI414" s="23">
        <f>'3 priedo 2 lentele'!T414</f>
        <v>0</v>
      </c>
      <c r="AJ414" s="148">
        <f>'3 priedo 2 lentele'!U414</f>
        <v>0</v>
      </c>
      <c r="AK414" s="340"/>
      <c r="AL414" s="340"/>
    </row>
    <row r="415" spans="2:38" ht="84" x14ac:dyDescent="0.25">
      <c r="B415" s="29" t="str">
        <f>'3 priedo 1 lentele'!A415</f>
        <v>3.1.1.1.2</v>
      </c>
      <c r="C415" s="160" t="str">
        <f>'3 priedo 1 lentele'!B415</f>
        <v>R020008-050000-0002</v>
      </c>
      <c r="D415" s="19" t="str">
        <f>'3 priedo 1 lentele'!C415</f>
        <v>Komunalinių atliekų tvarkymo infrastruktūros atnaujinimas ir plėtra Raseinių rajono savivaldybėje</v>
      </c>
      <c r="E415" s="16">
        <f>'3 priedo 1 lentele'!I415</f>
        <v>0</v>
      </c>
      <c r="F415" s="16">
        <f>'3 priedo 1 lentele'!J415</f>
        <v>0</v>
      </c>
      <c r="G415" s="16">
        <f>'3 priedo 1 lentele'!K415</f>
        <v>0</v>
      </c>
      <c r="H415" s="393"/>
      <c r="I415" s="23" t="str">
        <f>'3 priedo 2 lentele'!D415</f>
        <v>P.S.329</v>
      </c>
      <c r="J415" s="23" t="str">
        <f>'3 priedo 2 lentele'!E415</f>
        <v>Sukurti/pagerinti atskiro komunalinių atliekų surinkimo pajėgumai (tonos/metai)</v>
      </c>
      <c r="K415" s="148">
        <f>'3 priedo 2 lentele'!F415</f>
        <v>3273.05</v>
      </c>
      <c r="L415" s="148">
        <v>3273.05</v>
      </c>
      <c r="M415" s="393"/>
      <c r="N415" s="23">
        <f>'3 priedo 2 lentele'!G415</f>
        <v>0</v>
      </c>
      <c r="O415" s="23">
        <f>'3 priedo 2 lentele'!H415</f>
        <v>0</v>
      </c>
      <c r="P415" s="148">
        <f>'3 priedo 2 lentele'!I415</f>
        <v>0</v>
      </c>
      <c r="Q415" s="435"/>
      <c r="R415" s="393"/>
      <c r="S415" s="23">
        <f>'3 priedo 2 lentele'!J415</f>
        <v>0</v>
      </c>
      <c r="T415" s="23">
        <f>'3 priedo 2 lentele'!K415</f>
        <v>0</v>
      </c>
      <c r="U415" s="148">
        <f>'3 priedo 2 lentele'!L415</f>
        <v>0</v>
      </c>
      <c r="V415" s="435"/>
      <c r="W415" s="393"/>
      <c r="X415" s="23">
        <f>'3 priedo 2 lentele'!M415</f>
        <v>0</v>
      </c>
      <c r="Y415" s="23">
        <f>'3 priedo 2 lentele'!N415</f>
        <v>0</v>
      </c>
      <c r="Z415" s="148">
        <f>'3 priedo 2 lentele'!O415</f>
        <v>0</v>
      </c>
      <c r="AA415" s="458"/>
      <c r="AB415" s="393"/>
      <c r="AC415" s="23">
        <f>'3 priedo 2 lentele'!P415</f>
        <v>0</v>
      </c>
      <c r="AD415" s="23">
        <f>'3 priedo 2 lentele'!Q415</f>
        <v>0</v>
      </c>
      <c r="AE415" s="148">
        <f>'3 priedo 2 lentele'!R415</f>
        <v>0</v>
      </c>
      <c r="AF415" s="458"/>
      <c r="AG415" s="393"/>
      <c r="AH415" s="23">
        <f>'3 priedo 2 lentele'!S415</f>
        <v>0</v>
      </c>
      <c r="AI415" s="23">
        <f>'3 priedo 2 lentele'!T415</f>
        <v>0</v>
      </c>
      <c r="AJ415" s="148">
        <f>'3 priedo 2 lentele'!U415</f>
        <v>0</v>
      </c>
      <c r="AK415" s="393"/>
      <c r="AL415" s="393"/>
    </row>
    <row r="416" spans="2:38" ht="84" x14ac:dyDescent="0.25">
      <c r="B416" s="29" t="str">
        <f>'3 priedo 1 lentele'!A416</f>
        <v>3.1.1.1.3</v>
      </c>
      <c r="C416" s="160" t="str">
        <f>'3 priedo 1 lentele'!B416</f>
        <v>R020008-050000-0003</v>
      </c>
      <c r="D416" s="23" t="str">
        <f>'3 priedo 1 lentele'!C416</f>
        <v>Komunalinių atliekų konteinerių aikštelių įrengimas Kauno mieste</v>
      </c>
      <c r="E416" s="11" t="str">
        <f>'3 priedo 1 lentele'!I416</f>
        <v>ITI</v>
      </c>
      <c r="F416" s="11">
        <f>'3 priedo 1 lentele'!J416</f>
        <v>0</v>
      </c>
      <c r="G416" s="11">
        <f>'3 priedo 1 lentele'!K416</f>
        <v>0</v>
      </c>
      <c r="H416" s="316"/>
      <c r="I416" s="25" t="str">
        <f>'3 priedo 2 lentele'!D416</f>
        <v>P.S.329</v>
      </c>
      <c r="J416" s="23" t="str">
        <f>'3 priedo 2 lentele'!E416</f>
        <v>Sukurti/pagerinti atskiro komunalinių atliekų surinkimo pajėgumai (tonos/metai)</v>
      </c>
      <c r="K416" s="148">
        <f>'3 priedo 2 lentele'!F416</f>
        <v>13426.06</v>
      </c>
      <c r="L416" s="148">
        <v>13065.4</v>
      </c>
      <c r="M416" s="316"/>
      <c r="N416" s="25">
        <f>'3 priedo 2 lentele'!G416</f>
        <v>0</v>
      </c>
      <c r="O416" s="23">
        <f>'3 priedo 2 lentele'!H416</f>
        <v>0</v>
      </c>
      <c r="P416" s="148">
        <f>'3 priedo 2 lentele'!I416</f>
        <v>0</v>
      </c>
      <c r="Q416" s="435"/>
      <c r="R416" s="316"/>
      <c r="S416" s="25">
        <f>'3 priedo 2 lentele'!J416</f>
        <v>0</v>
      </c>
      <c r="T416" s="23">
        <f>'3 priedo 2 lentele'!K416</f>
        <v>0</v>
      </c>
      <c r="U416" s="148">
        <f>'3 priedo 2 lentele'!L416</f>
        <v>0</v>
      </c>
      <c r="V416" s="435"/>
      <c r="W416" s="316"/>
      <c r="X416" s="25">
        <f>'3 priedo 2 lentele'!M416</f>
        <v>0</v>
      </c>
      <c r="Y416" s="23">
        <f>'3 priedo 2 lentele'!N416</f>
        <v>0</v>
      </c>
      <c r="Z416" s="148">
        <f>'3 priedo 2 lentele'!O416</f>
        <v>0</v>
      </c>
      <c r="AA416" s="458"/>
      <c r="AB416" s="316"/>
      <c r="AC416" s="25">
        <f>'3 priedo 2 lentele'!P416</f>
        <v>0</v>
      </c>
      <c r="AD416" s="23">
        <f>'3 priedo 2 lentele'!Q416</f>
        <v>0</v>
      </c>
      <c r="AE416" s="148">
        <f>'3 priedo 2 lentele'!R416</f>
        <v>0</v>
      </c>
      <c r="AF416" s="458"/>
      <c r="AG416" s="316"/>
      <c r="AH416" s="25">
        <f>'3 priedo 2 lentele'!S416</f>
        <v>0</v>
      </c>
      <c r="AI416" s="23">
        <f>'3 priedo 2 lentele'!T416</f>
        <v>0</v>
      </c>
      <c r="AJ416" s="148">
        <f>'3 priedo 2 lentele'!U416</f>
        <v>0</v>
      </c>
      <c r="AK416" s="316"/>
      <c r="AL416" s="316"/>
    </row>
    <row r="417" spans="2:38" ht="84" x14ac:dyDescent="0.25">
      <c r="B417" s="132" t="str">
        <f>'3 priedo 1 lentele'!A417</f>
        <v>3.1.1.1.4.</v>
      </c>
      <c r="C417" s="160" t="str">
        <f>'3 priedo 1 lentele'!B417</f>
        <v>R020008-050000-0004</v>
      </c>
      <c r="D417" s="133" t="str">
        <f>'3 priedo 1 lentele'!C417</f>
        <v>Komunalinių atliekų tvarkymo infrastruktūros plėtra Kauno rajono savivaldybėje</v>
      </c>
      <c r="E417" s="99">
        <f>'3 priedo 1 lentele'!I417</f>
        <v>0</v>
      </c>
      <c r="F417" s="99">
        <f>'3 priedo 1 lentele'!J417</f>
        <v>0</v>
      </c>
      <c r="G417" s="99">
        <f>'3 priedo 1 lentele'!K417</f>
        <v>0</v>
      </c>
      <c r="H417" s="377"/>
      <c r="I417" s="147" t="str">
        <f>'3 priedo 2 lentele'!D417</f>
        <v>P.S.329</v>
      </c>
      <c r="J417" s="147" t="str">
        <f>'3 priedo 2 lentele'!E417</f>
        <v>Sukurti/pagerinti atskiro komunalinių atliekų surinkimo pajėgumai (tonos/metai)</v>
      </c>
      <c r="K417" s="148">
        <f>'3 priedo 2 lentele'!F417</f>
        <v>4393.1099999999997</v>
      </c>
      <c r="L417" s="148">
        <v>4393.1099999999997</v>
      </c>
      <c r="M417" s="377"/>
      <c r="N417" s="147">
        <f>'3 priedo 2 lentele'!G417</f>
        <v>0</v>
      </c>
      <c r="O417" s="147">
        <f>'3 priedo 2 lentele'!H417</f>
        <v>0</v>
      </c>
      <c r="P417" s="148">
        <f>'3 priedo 2 lentele'!I417</f>
        <v>0</v>
      </c>
      <c r="Q417" s="435"/>
      <c r="R417" s="377"/>
      <c r="S417" s="147">
        <f>'3 priedo 2 lentele'!J417</f>
        <v>0</v>
      </c>
      <c r="T417" s="147">
        <f>'3 priedo 2 lentele'!K417</f>
        <v>0</v>
      </c>
      <c r="U417" s="148">
        <f>'3 priedo 2 lentele'!L417</f>
        <v>0</v>
      </c>
      <c r="V417" s="435"/>
      <c r="W417" s="377"/>
      <c r="X417" s="147">
        <f>'3 priedo 2 lentele'!M417</f>
        <v>0</v>
      </c>
      <c r="Y417" s="147">
        <f>'3 priedo 2 lentele'!N417</f>
        <v>0</v>
      </c>
      <c r="Z417" s="148">
        <f>'3 priedo 2 lentele'!O417</f>
        <v>0</v>
      </c>
      <c r="AA417" s="458"/>
      <c r="AB417" s="377"/>
      <c r="AC417" s="147">
        <f>'3 priedo 2 lentele'!P417</f>
        <v>0</v>
      </c>
      <c r="AD417" s="147">
        <f>'3 priedo 2 lentele'!Q417</f>
        <v>0</v>
      </c>
      <c r="AE417" s="148">
        <f>'3 priedo 2 lentele'!R417</f>
        <v>0</v>
      </c>
      <c r="AF417" s="458"/>
      <c r="AG417" s="377"/>
      <c r="AH417" s="147">
        <f>'3 priedo 2 lentele'!S417</f>
        <v>0</v>
      </c>
      <c r="AI417" s="147">
        <f>'3 priedo 2 lentele'!T417</f>
        <v>0</v>
      </c>
      <c r="AJ417" s="148">
        <f>'3 priedo 2 lentele'!U417</f>
        <v>0</v>
      </c>
      <c r="AK417" s="377"/>
      <c r="AL417" s="377"/>
    </row>
    <row r="418" spans="2:38" ht="84" x14ac:dyDescent="0.25">
      <c r="B418" s="132" t="str">
        <f>'3 priedo 1 lentele'!A418</f>
        <v>3.1.1.1.5</v>
      </c>
      <c r="C418" s="160" t="str">
        <f>'3 priedo 1 lentele'!B418</f>
        <v>R020008-050000-0005</v>
      </c>
      <c r="D418" s="133" t="str">
        <f>'3 priedo 1 lentele'!C418</f>
        <v>Komunalinių atliekų tvarkymo infrastruktūros atnaujinimas ir plėtra Kauno regione (Prienų raj. ir Birštono savivaldybėse)</v>
      </c>
      <c r="E418" s="99">
        <f>'3 priedo 1 lentele'!I418</f>
        <v>0</v>
      </c>
      <c r="F418" s="99">
        <f>'3 priedo 1 lentele'!J418</f>
        <v>0</v>
      </c>
      <c r="G418" s="99">
        <f>'3 priedo 1 lentele'!K418</f>
        <v>0</v>
      </c>
      <c r="H418" s="377"/>
      <c r="I418" s="25" t="str">
        <f>'3 priedo 2 lentele'!D418</f>
        <v>P.S.329</v>
      </c>
      <c r="J418" s="23" t="str">
        <f>'3 priedo 2 lentele'!E418</f>
        <v>Sukurti/pagerinti atskiro komunalinių atliekų surinkimo pajėgumai (tonos/metai)</v>
      </c>
      <c r="K418" s="148">
        <f>'3 priedo 2 lentele'!F418</f>
        <v>3954.34</v>
      </c>
      <c r="L418" s="148">
        <v>3954.34</v>
      </c>
      <c r="M418" s="377"/>
      <c r="N418" s="25">
        <f>'3 priedo 2 lentele'!G418</f>
        <v>0</v>
      </c>
      <c r="O418" s="23">
        <f>'3 priedo 2 lentele'!H418</f>
        <v>0</v>
      </c>
      <c r="P418" s="148">
        <f>'3 priedo 2 lentele'!I418</f>
        <v>0</v>
      </c>
      <c r="Q418" s="435"/>
      <c r="R418" s="377"/>
      <c r="S418" s="25">
        <f>'3 priedo 2 lentele'!J418</f>
        <v>0</v>
      </c>
      <c r="T418" s="23">
        <f>'3 priedo 2 lentele'!K418</f>
        <v>0</v>
      </c>
      <c r="U418" s="148">
        <f>'3 priedo 2 lentele'!L418</f>
        <v>0</v>
      </c>
      <c r="V418" s="435"/>
      <c r="W418" s="377"/>
      <c r="X418" s="25">
        <f>'3 priedo 2 lentele'!M418</f>
        <v>0</v>
      </c>
      <c r="Y418" s="23">
        <f>'3 priedo 2 lentele'!N418</f>
        <v>0</v>
      </c>
      <c r="Z418" s="148">
        <f>'3 priedo 2 lentele'!O418</f>
        <v>0</v>
      </c>
      <c r="AA418" s="458"/>
      <c r="AB418" s="377"/>
      <c r="AC418" s="25">
        <f>'3 priedo 2 lentele'!P418</f>
        <v>0</v>
      </c>
      <c r="AD418" s="23">
        <f>'3 priedo 2 lentele'!Q418</f>
        <v>0</v>
      </c>
      <c r="AE418" s="148">
        <f>'3 priedo 2 lentele'!R418</f>
        <v>0</v>
      </c>
      <c r="AF418" s="458"/>
      <c r="AG418" s="377"/>
      <c r="AH418" s="25">
        <f>'3 priedo 2 lentele'!S418</f>
        <v>0</v>
      </c>
      <c r="AI418" s="23">
        <f>'3 priedo 2 lentele'!T418</f>
        <v>0</v>
      </c>
      <c r="AJ418" s="148">
        <f>'3 priedo 2 lentele'!U418</f>
        <v>0</v>
      </c>
      <c r="AK418" s="377"/>
      <c r="AL418" s="377"/>
    </row>
    <row r="419" spans="2:38" ht="84" x14ac:dyDescent="0.25">
      <c r="B419" s="132" t="str">
        <f>'3 priedo 1 lentele'!A419</f>
        <v>3.1.1.1.6</v>
      </c>
      <c r="C419" s="160" t="str">
        <f>'3 priedo 1 lentele'!B419</f>
        <v>R020008-050000-0006</v>
      </c>
      <c r="D419" s="134" t="str">
        <f>'3 priedo 1 lentele'!C419</f>
        <v>Komunalinių atliekų tvarkymo infrastruktūros plėtra Kaišiadorių rajono savivaldybėje</v>
      </c>
      <c r="E419" s="22">
        <f>'3 priedo 1 lentele'!I419</f>
        <v>0</v>
      </c>
      <c r="F419" s="22">
        <f>'3 priedo 1 lentele'!J419</f>
        <v>0</v>
      </c>
      <c r="G419" s="22">
        <f>'3 priedo 1 lentele'!K419</f>
        <v>0</v>
      </c>
      <c r="H419" s="378"/>
      <c r="I419" s="25" t="str">
        <f>'3 priedo 2 lentele'!D419</f>
        <v>P.S.329</v>
      </c>
      <c r="J419" s="23" t="str">
        <f>'3 priedo 2 lentele'!E419</f>
        <v>Sukurti/pagerinti atskiro komunalinių atliekų surinkimo pajėgumai (tonos/metai)</v>
      </c>
      <c r="K419" s="148">
        <f>'3 priedo 2 lentele'!F419</f>
        <v>1618.42</v>
      </c>
      <c r="L419" s="148">
        <v>1618.42</v>
      </c>
      <c r="M419" s="378"/>
      <c r="N419" s="25">
        <f>'3 priedo 2 lentele'!G419</f>
        <v>0</v>
      </c>
      <c r="O419" s="23">
        <f>'3 priedo 2 lentele'!H419</f>
        <v>0</v>
      </c>
      <c r="P419" s="148">
        <f>'3 priedo 2 lentele'!I419</f>
        <v>0</v>
      </c>
      <c r="Q419" s="435"/>
      <c r="R419" s="378"/>
      <c r="S419" s="25">
        <f>'3 priedo 2 lentele'!J419</f>
        <v>0</v>
      </c>
      <c r="T419" s="23">
        <f>'3 priedo 2 lentele'!K419</f>
        <v>0</v>
      </c>
      <c r="U419" s="148">
        <f>'3 priedo 2 lentele'!L419</f>
        <v>0</v>
      </c>
      <c r="V419" s="435"/>
      <c r="W419" s="378"/>
      <c r="X419" s="25">
        <f>'3 priedo 2 lentele'!M419</f>
        <v>0</v>
      </c>
      <c r="Y419" s="23">
        <f>'3 priedo 2 lentele'!N419</f>
        <v>0</v>
      </c>
      <c r="Z419" s="148">
        <f>'3 priedo 2 lentele'!O419</f>
        <v>0</v>
      </c>
      <c r="AA419" s="458"/>
      <c r="AB419" s="378"/>
      <c r="AC419" s="25">
        <f>'3 priedo 2 lentele'!P419</f>
        <v>0</v>
      </c>
      <c r="AD419" s="23">
        <f>'3 priedo 2 lentele'!Q419</f>
        <v>0</v>
      </c>
      <c r="AE419" s="148">
        <f>'3 priedo 2 lentele'!R419</f>
        <v>0</v>
      </c>
      <c r="AF419" s="458"/>
      <c r="AG419" s="378"/>
      <c r="AH419" s="25">
        <f>'3 priedo 2 lentele'!S419</f>
        <v>0</v>
      </c>
      <c r="AI419" s="23">
        <f>'3 priedo 2 lentele'!T419</f>
        <v>0</v>
      </c>
      <c r="AJ419" s="148">
        <f>'3 priedo 2 lentele'!U419</f>
        <v>0</v>
      </c>
      <c r="AK419" s="378"/>
      <c r="AL419" s="378"/>
    </row>
    <row r="420" spans="2:38" ht="84" x14ac:dyDescent="0.25">
      <c r="B420" s="136" t="str">
        <f>'3 priedo 1 lentele'!A420</f>
        <v xml:space="preserve">3.1.1.1.7. </v>
      </c>
      <c r="C420" s="160" t="str">
        <f>'3 priedo 1 lentele'!B420</f>
        <v>R020008-050000-0007</v>
      </c>
      <c r="D420" s="137" t="str">
        <f>'3 priedo 1 lentele'!C420</f>
        <v xml:space="preserve">Komunalinių atliekų tvarkymo  infrastruktūros atnaujinimas ir plėtra Kėdainių rajono savivaldybėje  </v>
      </c>
      <c r="E420" s="138">
        <f>'3 priedo 1 lentele'!I420</f>
        <v>0</v>
      </c>
      <c r="F420" s="138">
        <f>'3 priedo 1 lentele'!J420</f>
        <v>0</v>
      </c>
      <c r="G420" s="138">
        <f>'3 priedo 1 lentele'!K420</f>
        <v>0</v>
      </c>
      <c r="H420" s="380"/>
      <c r="I420" s="156" t="str">
        <f>'3 priedo 2 lentele'!D420</f>
        <v>P.S.329</v>
      </c>
      <c r="J420" s="156" t="str">
        <f>'3 priedo 2 lentele'!E420</f>
        <v>Sukurti/pagerinti atskiro komunalinių atliekų surinkimo pajėgumai (tonos/metai)</v>
      </c>
      <c r="K420" s="148">
        <f>'3 priedo 2 lentele'!F420</f>
        <v>2533.94</v>
      </c>
      <c r="L420" s="148">
        <v>2533.94</v>
      </c>
      <c r="M420" s="380"/>
      <c r="N420" s="156">
        <f>'3 priedo 2 lentele'!G420</f>
        <v>0</v>
      </c>
      <c r="O420" s="156">
        <f>'3 priedo 2 lentele'!H420</f>
        <v>0</v>
      </c>
      <c r="P420" s="148">
        <f>'3 priedo 2 lentele'!I420</f>
        <v>0</v>
      </c>
      <c r="Q420" s="435"/>
      <c r="R420" s="380"/>
      <c r="S420" s="156">
        <f>'3 priedo 2 lentele'!J420</f>
        <v>0</v>
      </c>
      <c r="T420" s="156">
        <f>'3 priedo 2 lentele'!K420</f>
        <v>0</v>
      </c>
      <c r="U420" s="148">
        <f>'3 priedo 2 lentele'!L420</f>
        <v>0</v>
      </c>
      <c r="V420" s="435"/>
      <c r="W420" s="380"/>
      <c r="X420" s="156">
        <f>'3 priedo 2 lentele'!M420</f>
        <v>0</v>
      </c>
      <c r="Y420" s="156">
        <f>'3 priedo 2 lentele'!N420</f>
        <v>0</v>
      </c>
      <c r="Z420" s="148">
        <f>'3 priedo 2 lentele'!O420</f>
        <v>0</v>
      </c>
      <c r="AA420" s="458"/>
      <c r="AB420" s="380"/>
      <c r="AC420" s="156">
        <f>'3 priedo 2 lentele'!P420</f>
        <v>0</v>
      </c>
      <c r="AD420" s="156">
        <f>'3 priedo 2 lentele'!Q420</f>
        <v>0</v>
      </c>
      <c r="AE420" s="148">
        <f>'3 priedo 2 lentele'!R420</f>
        <v>0</v>
      </c>
      <c r="AF420" s="458"/>
      <c r="AG420" s="380"/>
      <c r="AH420" s="156">
        <f>'3 priedo 2 lentele'!S420</f>
        <v>0</v>
      </c>
      <c r="AI420" s="156">
        <f>'3 priedo 2 lentele'!T420</f>
        <v>0</v>
      </c>
      <c r="AJ420" s="148">
        <f>'3 priedo 2 lentele'!U420</f>
        <v>0</v>
      </c>
      <c r="AK420" s="380"/>
      <c r="AL420" s="380"/>
    </row>
    <row r="421" spans="2:38" ht="84" x14ac:dyDescent="0.25">
      <c r="B421" s="244" t="str">
        <f>'3 priedo 1 lentele'!A421</f>
        <v>3.1.1.2.</v>
      </c>
      <c r="C421" s="245">
        <f>'3 priedo 1 lentele'!B421</f>
        <v>0</v>
      </c>
      <c r="D421" s="244" t="str">
        <f>'3 priedo 1 lentele'!C421</f>
        <v>Priemonė: Alternatyvių atliekų tvarkymo (įskaitant ir atliekų deginimą), atliekų perdirbimo ir antrinio panaudojimo metodų skatinimas ir diegimas</v>
      </c>
      <c r="E421" s="245">
        <f>'3 priedo 1 lentele'!I421</f>
        <v>0</v>
      </c>
      <c r="F421" s="245">
        <f>'3 priedo 1 lentele'!J421</f>
        <v>0</v>
      </c>
      <c r="G421" s="245">
        <f>'3 priedo 1 lentele'!K421</f>
        <v>0</v>
      </c>
      <c r="H421" s="312"/>
      <c r="I421" s="267">
        <f>'3 priedo 2 lentele'!D421</f>
        <v>0</v>
      </c>
      <c r="J421" s="267">
        <f>'3 priedo 2 lentele'!E421</f>
        <v>0</v>
      </c>
      <c r="K421" s="268">
        <f>'3 priedo 2 lentele'!F421</f>
        <v>0</v>
      </c>
      <c r="L421" s="430"/>
      <c r="M421" s="312"/>
      <c r="N421" s="267">
        <f>'3 priedo 2 lentele'!G421</f>
        <v>0</v>
      </c>
      <c r="O421" s="267">
        <f>'3 priedo 2 lentele'!H421</f>
        <v>0</v>
      </c>
      <c r="P421" s="268">
        <f>'3 priedo 2 lentele'!I421</f>
        <v>0</v>
      </c>
      <c r="Q421" s="448"/>
      <c r="R421" s="312"/>
      <c r="S421" s="267">
        <f>'3 priedo 2 lentele'!J421</f>
        <v>0</v>
      </c>
      <c r="T421" s="267">
        <f>'3 priedo 2 lentele'!K421</f>
        <v>0</v>
      </c>
      <c r="U421" s="268">
        <f>'3 priedo 2 lentele'!L421</f>
        <v>0</v>
      </c>
      <c r="V421" s="448"/>
      <c r="W421" s="312"/>
      <c r="X421" s="267">
        <f>'3 priedo 2 lentele'!M421</f>
        <v>0</v>
      </c>
      <c r="Y421" s="267">
        <f>'3 priedo 2 lentele'!N421</f>
        <v>0</v>
      </c>
      <c r="Z421" s="268">
        <f>'3 priedo 2 lentele'!O421</f>
        <v>0</v>
      </c>
      <c r="AA421" s="473"/>
      <c r="AB421" s="312"/>
      <c r="AC421" s="267">
        <f>'3 priedo 2 lentele'!P421</f>
        <v>0</v>
      </c>
      <c r="AD421" s="267">
        <f>'3 priedo 2 lentele'!Q421</f>
        <v>0</v>
      </c>
      <c r="AE421" s="268">
        <f>'3 priedo 2 lentele'!R421</f>
        <v>0</v>
      </c>
      <c r="AF421" s="473"/>
      <c r="AG421" s="312"/>
      <c r="AH421" s="267">
        <f>'3 priedo 2 lentele'!S421</f>
        <v>0</v>
      </c>
      <c r="AI421" s="267">
        <f>'3 priedo 2 lentele'!T421</f>
        <v>0</v>
      </c>
      <c r="AJ421" s="268">
        <f>'3 priedo 2 lentele'!U421</f>
        <v>0</v>
      </c>
      <c r="AK421" s="312"/>
      <c r="AL421" s="312"/>
    </row>
    <row r="422" spans="2:38" ht="36" x14ac:dyDescent="0.25">
      <c r="B422" s="244" t="str">
        <f>'3 priedo 1 lentele'!A422</f>
        <v>3.1.1.3.</v>
      </c>
      <c r="C422" s="245">
        <f>'3 priedo 1 lentele'!B422</f>
        <v>0</v>
      </c>
      <c r="D422" s="244" t="str">
        <f>'3 priedo 1 lentele'!C422</f>
        <v xml:space="preserve">Priemonė: Oro taršos kontrolės sistemos diegimas ir plėtra </v>
      </c>
      <c r="E422" s="245">
        <f>'3 priedo 1 lentele'!I422</f>
        <v>0</v>
      </c>
      <c r="F422" s="245">
        <f>'3 priedo 1 lentele'!J422</f>
        <v>0</v>
      </c>
      <c r="G422" s="245">
        <f>'3 priedo 1 lentele'!K422</f>
        <v>0</v>
      </c>
      <c r="H422" s="312"/>
      <c r="I422" s="267">
        <f>'3 priedo 2 lentele'!D422</f>
        <v>0</v>
      </c>
      <c r="J422" s="267">
        <f>'3 priedo 2 lentele'!E422</f>
        <v>0</v>
      </c>
      <c r="K422" s="268">
        <f>'3 priedo 2 lentele'!F422</f>
        <v>0</v>
      </c>
      <c r="L422" s="430"/>
      <c r="M422" s="312"/>
      <c r="N422" s="267">
        <f>'3 priedo 2 lentele'!G422</f>
        <v>0</v>
      </c>
      <c r="O422" s="267">
        <f>'3 priedo 2 lentele'!H422</f>
        <v>0</v>
      </c>
      <c r="P422" s="268">
        <f>'3 priedo 2 lentele'!I422</f>
        <v>0</v>
      </c>
      <c r="Q422" s="448"/>
      <c r="R422" s="312"/>
      <c r="S422" s="267">
        <f>'3 priedo 2 lentele'!J422</f>
        <v>0</v>
      </c>
      <c r="T422" s="267">
        <f>'3 priedo 2 lentele'!K422</f>
        <v>0</v>
      </c>
      <c r="U422" s="268">
        <f>'3 priedo 2 lentele'!L422</f>
        <v>0</v>
      </c>
      <c r="V422" s="448"/>
      <c r="W422" s="312"/>
      <c r="X422" s="267">
        <f>'3 priedo 2 lentele'!M422</f>
        <v>0</v>
      </c>
      <c r="Y422" s="267">
        <f>'3 priedo 2 lentele'!N422</f>
        <v>0</v>
      </c>
      <c r="Z422" s="268">
        <f>'3 priedo 2 lentele'!O422</f>
        <v>0</v>
      </c>
      <c r="AA422" s="473"/>
      <c r="AB422" s="312"/>
      <c r="AC422" s="267">
        <f>'3 priedo 2 lentele'!P422</f>
        <v>0</v>
      </c>
      <c r="AD422" s="267">
        <f>'3 priedo 2 lentele'!Q422</f>
        <v>0</v>
      </c>
      <c r="AE422" s="268">
        <f>'3 priedo 2 lentele'!R422</f>
        <v>0</v>
      </c>
      <c r="AF422" s="473"/>
      <c r="AG422" s="312"/>
      <c r="AH422" s="267">
        <f>'3 priedo 2 lentele'!S422</f>
        <v>0</v>
      </c>
      <c r="AI422" s="267">
        <f>'3 priedo 2 lentele'!T422</f>
        <v>0</v>
      </c>
      <c r="AJ422" s="268">
        <f>'3 priedo 2 lentele'!U422</f>
        <v>0</v>
      </c>
      <c r="AK422" s="312"/>
      <c r="AL422" s="312"/>
    </row>
    <row r="423" spans="2:38" ht="84" x14ac:dyDescent="0.25">
      <c r="B423" s="37" t="str">
        <f>'3 priedo 1 lentele'!A423</f>
        <v>3.1.1.3.1</v>
      </c>
      <c r="C423" s="160" t="str">
        <f>'3 priedo 1 lentele'!B423</f>
        <v>R020021-370000-0001</v>
      </c>
      <c r="D423" s="23" t="str">
        <f>'3 priedo 1 lentele'!C423</f>
        <v>Aplinkos oro kokybės gerinimas Kauno mieste</v>
      </c>
      <c r="E423" s="39" t="str">
        <f>'3 priedo 1 lentele'!I423</f>
        <v>ITI</v>
      </c>
      <c r="F423" s="39">
        <f>'3 priedo 1 lentele'!J423</f>
        <v>0</v>
      </c>
      <c r="G423" s="39">
        <f>'3 priedo 1 lentele'!K423</f>
        <v>0</v>
      </c>
      <c r="H423" s="339"/>
      <c r="I423" s="25" t="str">
        <f>'3 priedo 2 lentele'!D423</f>
        <v>P.S.339</v>
      </c>
      <c r="J423" s="23" t="str">
        <f>'3 priedo 2 lentele'!E423</f>
        <v>Įsigyti gatvių valymo įrenginiai (vnt)</v>
      </c>
      <c r="K423" s="148">
        <f>'3 priedo 2 lentele'!F423</f>
        <v>9</v>
      </c>
      <c r="L423" s="433">
        <v>9</v>
      </c>
      <c r="M423" s="339"/>
      <c r="N423" s="25" t="str">
        <f>'3 priedo 2 lentele'!G423</f>
        <v>P.N.097</v>
      </c>
      <c r="O423" s="23" t="str">
        <f>'3 priedo 2 lentele'!H423</f>
        <v>Parengti aplinkos oro kokybės valdymo priemonių planai</v>
      </c>
      <c r="P423" s="148">
        <f>'3 priedo 2 lentele'!I423</f>
        <v>1</v>
      </c>
      <c r="Q423" s="435">
        <v>1</v>
      </c>
      <c r="R423" s="339"/>
      <c r="S423" s="25" t="str">
        <f>'3 priedo 2 lentele'!J423</f>
        <v>P.N.098</v>
      </c>
      <c r="T423" s="23" t="str">
        <f>'3 priedo 2 lentele'!K423</f>
        <v>Įvykdytos visuomenės informavimo apie aplinkos oro kokybės gerinimą kampanijos</v>
      </c>
      <c r="U423" s="148">
        <f>'3 priedo 2 lentele'!L423</f>
        <v>1</v>
      </c>
      <c r="V423" s="435">
        <v>1</v>
      </c>
      <c r="W423" s="339"/>
      <c r="X423" s="25">
        <f>'3 priedo 2 lentele'!M423</f>
        <v>0</v>
      </c>
      <c r="Y423" s="23">
        <f>'3 priedo 2 lentele'!N423</f>
        <v>0</v>
      </c>
      <c r="Z423" s="148">
        <f>'3 priedo 2 lentele'!O423</f>
        <v>0</v>
      </c>
      <c r="AA423" s="458"/>
      <c r="AB423" s="339"/>
      <c r="AC423" s="25">
        <f>'3 priedo 2 lentele'!P423</f>
        <v>0</v>
      </c>
      <c r="AD423" s="23">
        <f>'3 priedo 2 lentele'!Q423</f>
        <v>0</v>
      </c>
      <c r="AE423" s="148">
        <f>'3 priedo 2 lentele'!R423</f>
        <v>0</v>
      </c>
      <c r="AF423" s="458"/>
      <c r="AG423" s="339"/>
      <c r="AH423" s="25">
        <f>'3 priedo 2 lentele'!S423</f>
        <v>0</v>
      </c>
      <c r="AI423" s="23">
        <f>'3 priedo 2 lentele'!T423</f>
        <v>0</v>
      </c>
      <c r="AJ423" s="148">
        <f>'3 priedo 2 lentele'!U423</f>
        <v>0</v>
      </c>
      <c r="AK423" s="339"/>
      <c r="AL423" s="339"/>
    </row>
    <row r="424" spans="2:38" ht="84" x14ac:dyDescent="0.25">
      <c r="B424" s="244" t="str">
        <f>'3 priedo 1 lentele'!A424</f>
        <v>3.1.1.4.</v>
      </c>
      <c r="C424" s="245">
        <f>'3 priedo 1 lentele'!B424</f>
        <v>0</v>
      </c>
      <c r="D424" s="244" t="str">
        <f>'3 priedo 1 lentele'!C424</f>
        <v xml:space="preserve">Priemonė: Aplinkai ir sveikatai palankaus gyvenimo būdo propagavimas, bendruomeninės sveikatos stiprinimo veiklos skatinimas </v>
      </c>
      <c r="E424" s="245">
        <f>'3 priedo 1 lentele'!I424</f>
        <v>0</v>
      </c>
      <c r="F424" s="245">
        <f>'3 priedo 1 lentele'!J424</f>
        <v>0</v>
      </c>
      <c r="G424" s="245">
        <f>'3 priedo 1 lentele'!K424</f>
        <v>0</v>
      </c>
      <c r="H424" s="312"/>
      <c r="I424" s="267">
        <f>'3 priedo 2 lentele'!D424</f>
        <v>0</v>
      </c>
      <c r="J424" s="267">
        <f>'3 priedo 2 lentele'!E424</f>
        <v>0</v>
      </c>
      <c r="K424" s="268">
        <f>'3 priedo 2 lentele'!F424</f>
        <v>0</v>
      </c>
      <c r="L424" s="430"/>
      <c r="M424" s="312"/>
      <c r="N424" s="267">
        <f>'3 priedo 2 lentele'!G424</f>
        <v>0</v>
      </c>
      <c r="O424" s="267">
        <f>'3 priedo 2 lentele'!H424</f>
        <v>0</v>
      </c>
      <c r="P424" s="268">
        <f>'3 priedo 2 lentele'!I424</f>
        <v>0</v>
      </c>
      <c r="Q424" s="448"/>
      <c r="R424" s="312"/>
      <c r="S424" s="267">
        <f>'3 priedo 2 lentele'!J424</f>
        <v>0</v>
      </c>
      <c r="T424" s="267">
        <f>'3 priedo 2 lentele'!K424</f>
        <v>0</v>
      </c>
      <c r="U424" s="268">
        <f>'3 priedo 2 lentele'!L424</f>
        <v>0</v>
      </c>
      <c r="V424" s="448"/>
      <c r="W424" s="312"/>
      <c r="X424" s="267">
        <f>'3 priedo 2 lentele'!M424</f>
        <v>0</v>
      </c>
      <c r="Y424" s="267">
        <f>'3 priedo 2 lentele'!N424</f>
        <v>0</v>
      </c>
      <c r="Z424" s="268">
        <f>'3 priedo 2 lentele'!O424</f>
        <v>0</v>
      </c>
      <c r="AA424" s="473"/>
      <c r="AB424" s="312"/>
      <c r="AC424" s="267">
        <f>'3 priedo 2 lentele'!P424</f>
        <v>0</v>
      </c>
      <c r="AD424" s="267">
        <f>'3 priedo 2 lentele'!Q424</f>
        <v>0</v>
      </c>
      <c r="AE424" s="268">
        <f>'3 priedo 2 lentele'!R424</f>
        <v>0</v>
      </c>
      <c r="AF424" s="473"/>
      <c r="AG424" s="312"/>
      <c r="AH424" s="267">
        <f>'3 priedo 2 lentele'!S424</f>
        <v>0</v>
      </c>
      <c r="AI424" s="267">
        <f>'3 priedo 2 lentele'!T424</f>
        <v>0</v>
      </c>
      <c r="AJ424" s="268">
        <f>'3 priedo 2 lentele'!U424</f>
        <v>0</v>
      </c>
      <c r="AK424" s="312"/>
      <c r="AL424" s="312"/>
    </row>
    <row r="425" spans="2:38" ht="48" x14ac:dyDescent="0.25">
      <c r="B425" s="212" t="str">
        <f>'3 priedo 1 lentele'!A425</f>
        <v>3.1.2</v>
      </c>
      <c r="C425" s="233">
        <f>'3 priedo 1 lentele'!B425</f>
        <v>0</v>
      </c>
      <c r="D425" s="212" t="str">
        <f>'3 priedo 1 lentele'!C425</f>
        <v>Uždavinys: Modernizuoti ir plėsti geriamojo vandens tiekimo ir nuotekų tvarkymo infrastruktūrą.</v>
      </c>
      <c r="E425" s="233">
        <f>'3 priedo 1 lentele'!I425</f>
        <v>0</v>
      </c>
      <c r="F425" s="233">
        <f>'3 priedo 1 lentele'!J425</f>
        <v>0</v>
      </c>
      <c r="G425" s="233">
        <f>'3 priedo 1 lentele'!K425</f>
        <v>0</v>
      </c>
      <c r="H425" s="310"/>
      <c r="I425" s="81">
        <f>'3 priedo 2 lentele'!D425</f>
        <v>0</v>
      </c>
      <c r="J425" s="81">
        <f>'3 priedo 2 lentele'!E425</f>
        <v>0</v>
      </c>
      <c r="K425" s="146">
        <f>'3 priedo 2 lentele'!F425</f>
        <v>0</v>
      </c>
      <c r="L425" s="432"/>
      <c r="M425" s="310"/>
      <c r="N425" s="81">
        <f>'3 priedo 2 lentele'!G425</f>
        <v>0</v>
      </c>
      <c r="O425" s="81">
        <f>'3 priedo 2 lentele'!H425</f>
        <v>0</v>
      </c>
      <c r="P425" s="146">
        <f>'3 priedo 2 lentele'!I425</f>
        <v>0</v>
      </c>
      <c r="Q425" s="450"/>
      <c r="R425" s="310"/>
      <c r="S425" s="81">
        <f>'3 priedo 2 lentele'!J425</f>
        <v>0</v>
      </c>
      <c r="T425" s="81">
        <f>'3 priedo 2 lentele'!K425</f>
        <v>0</v>
      </c>
      <c r="U425" s="146">
        <f>'3 priedo 2 lentele'!L425</f>
        <v>0</v>
      </c>
      <c r="V425" s="450"/>
      <c r="W425" s="310"/>
      <c r="X425" s="81">
        <f>'3 priedo 2 lentele'!M425</f>
        <v>0</v>
      </c>
      <c r="Y425" s="81">
        <f>'3 priedo 2 lentele'!N425</f>
        <v>0</v>
      </c>
      <c r="Z425" s="146">
        <f>'3 priedo 2 lentele'!O425</f>
        <v>0</v>
      </c>
      <c r="AA425" s="475"/>
      <c r="AB425" s="310"/>
      <c r="AC425" s="81">
        <f>'3 priedo 2 lentele'!P425</f>
        <v>0</v>
      </c>
      <c r="AD425" s="81">
        <f>'3 priedo 2 lentele'!Q425</f>
        <v>0</v>
      </c>
      <c r="AE425" s="146">
        <f>'3 priedo 2 lentele'!R425</f>
        <v>0</v>
      </c>
      <c r="AF425" s="475"/>
      <c r="AG425" s="310"/>
      <c r="AH425" s="81">
        <f>'3 priedo 2 lentele'!S425</f>
        <v>0</v>
      </c>
      <c r="AI425" s="81">
        <f>'3 priedo 2 lentele'!T425</f>
        <v>0</v>
      </c>
      <c r="AJ425" s="146">
        <f>'3 priedo 2 lentele'!U425</f>
        <v>0</v>
      </c>
      <c r="AK425" s="310"/>
      <c r="AL425" s="310"/>
    </row>
    <row r="426" spans="2:38" ht="36" x14ac:dyDescent="0.25">
      <c r="B426" s="244" t="str">
        <f>'3 priedo 1 lentele'!A426</f>
        <v>3.1.2.1.</v>
      </c>
      <c r="C426" s="245">
        <f>'3 priedo 1 lentele'!B426</f>
        <v>0</v>
      </c>
      <c r="D426" s="244" t="str">
        <f>'3 priedo 1 lentele'!C426</f>
        <v>Priemonė: Buitinių nuotekų valymo įrenginių statyba ir rekonstravimas</v>
      </c>
      <c r="E426" s="245">
        <f>'3 priedo 1 lentele'!I426</f>
        <v>0</v>
      </c>
      <c r="F426" s="245">
        <f>'3 priedo 1 lentele'!J426</f>
        <v>0</v>
      </c>
      <c r="G426" s="245">
        <f>'3 priedo 1 lentele'!K426</f>
        <v>0</v>
      </c>
      <c r="H426" s="312"/>
      <c r="I426" s="267">
        <f>'3 priedo 2 lentele'!D426</f>
        <v>0</v>
      </c>
      <c r="J426" s="267">
        <f>'3 priedo 2 lentele'!E426</f>
        <v>0</v>
      </c>
      <c r="K426" s="268">
        <f>'3 priedo 2 lentele'!F426</f>
        <v>0</v>
      </c>
      <c r="L426" s="430"/>
      <c r="M426" s="312"/>
      <c r="N426" s="267">
        <f>'3 priedo 2 lentele'!G426</f>
        <v>0</v>
      </c>
      <c r="O426" s="267">
        <f>'3 priedo 2 lentele'!H426</f>
        <v>0</v>
      </c>
      <c r="P426" s="268">
        <f>'3 priedo 2 lentele'!I426</f>
        <v>0</v>
      </c>
      <c r="Q426" s="448"/>
      <c r="R426" s="312"/>
      <c r="S426" s="267">
        <f>'3 priedo 2 lentele'!J426</f>
        <v>0</v>
      </c>
      <c r="T426" s="267">
        <f>'3 priedo 2 lentele'!K426</f>
        <v>0</v>
      </c>
      <c r="U426" s="268">
        <f>'3 priedo 2 lentele'!L426</f>
        <v>0</v>
      </c>
      <c r="V426" s="448"/>
      <c r="W426" s="312"/>
      <c r="X426" s="267">
        <f>'3 priedo 2 lentele'!M426</f>
        <v>0</v>
      </c>
      <c r="Y426" s="267">
        <f>'3 priedo 2 lentele'!N426</f>
        <v>0</v>
      </c>
      <c r="Z426" s="268">
        <f>'3 priedo 2 lentele'!O426</f>
        <v>0</v>
      </c>
      <c r="AA426" s="473"/>
      <c r="AB426" s="312"/>
      <c r="AC426" s="267">
        <f>'3 priedo 2 lentele'!P426</f>
        <v>0</v>
      </c>
      <c r="AD426" s="267">
        <f>'3 priedo 2 lentele'!Q426</f>
        <v>0</v>
      </c>
      <c r="AE426" s="268">
        <f>'3 priedo 2 lentele'!R426</f>
        <v>0</v>
      </c>
      <c r="AF426" s="473"/>
      <c r="AG426" s="312"/>
      <c r="AH426" s="267">
        <f>'3 priedo 2 lentele'!S426</f>
        <v>0</v>
      </c>
      <c r="AI426" s="267">
        <f>'3 priedo 2 lentele'!T426</f>
        <v>0</v>
      </c>
      <c r="AJ426" s="268">
        <f>'3 priedo 2 lentele'!U426</f>
        <v>0</v>
      </c>
      <c r="AK426" s="312"/>
      <c r="AL426" s="312"/>
    </row>
    <row r="427" spans="2:38" ht="156" x14ac:dyDescent="0.25">
      <c r="B427" s="29" t="str">
        <f>'3 priedo 1 lentele'!A427</f>
        <v>3.1.2.1.1.</v>
      </c>
      <c r="C427" s="160" t="str">
        <f>'3 priedo 1 lentele'!B427</f>
        <v>R020014-070600-0002</v>
      </c>
      <c r="D427" s="19" t="str">
        <f>'3 priedo 1 lentele'!C427</f>
        <v>Vandens tiekimo ir nuotekų tvarkymo infrastruktūros plėtra ir rekonstrukcija Raseinių rajono savivaldybėje</v>
      </c>
      <c r="E427" s="16">
        <f>'3 priedo 1 lentele'!I427</f>
        <v>0</v>
      </c>
      <c r="F427" s="16">
        <f>'3 priedo 1 lentele'!J427</f>
        <v>0</v>
      </c>
      <c r="G427" s="16">
        <f>'3 priedo 1 lentele'!K427</f>
        <v>0</v>
      </c>
      <c r="H427" s="393"/>
      <c r="I427" s="147" t="str">
        <f>'3 priedo 2 lentele'!D427</f>
        <v>P.N.050</v>
      </c>
      <c r="J427" s="23" t="str">
        <f>'3 priedo 2 lentele'!E427</f>
        <v>Gyventojai, kuriems teikiamos vandens tiekimo paslaugos naujai pastatytais geriamojo vandens tiekimo tinklais(skaičius)</v>
      </c>
      <c r="K427" s="148">
        <f>'3 priedo 2 lentele'!F427</f>
        <v>338</v>
      </c>
      <c r="L427" s="433">
        <v>338</v>
      </c>
      <c r="M427" s="393"/>
      <c r="N427" s="147" t="str">
        <f>'3 priedo 2 lentele'!G427</f>
        <v>P.N.053</v>
      </c>
      <c r="O427" s="23" t="str">
        <f>'3 priedo 2 lentele'!H427</f>
        <v>Gyventojai, kuriems teikiamos vandens tiekimo paslaugos naujai pastatytais nuotekų surinkimo tinklais</v>
      </c>
      <c r="P427" s="148">
        <f>'3 priedo 2 lentele'!I427</f>
        <v>778</v>
      </c>
      <c r="Q427" s="435">
        <v>778</v>
      </c>
      <c r="R427" s="393"/>
      <c r="S427" s="147" t="str">
        <f>'3 priedo 2 lentele'!J427</f>
        <v>P.S.333</v>
      </c>
      <c r="T427" s="23" t="str">
        <f>'3 priedo 2 lentele'!K427</f>
        <v>Rekonstruotų vandens tiekimo ir nuotekų  surinkimo tinklų ilgis (km)</v>
      </c>
      <c r="U427" s="148">
        <f>'3 priedo 2 lentele'!L427</f>
        <v>6.38</v>
      </c>
      <c r="V427" s="148">
        <v>6.38</v>
      </c>
      <c r="W427" s="393"/>
      <c r="X427" s="147">
        <f>'3 priedo 2 lentele'!M427</f>
        <v>0</v>
      </c>
      <c r="Y427" s="23">
        <f>'3 priedo 2 lentele'!N427</f>
        <v>0</v>
      </c>
      <c r="Z427" s="148">
        <f>'3 priedo 2 lentele'!O427</f>
        <v>0</v>
      </c>
      <c r="AA427" s="458"/>
      <c r="AB427" s="393"/>
      <c r="AC427" s="147">
        <f>'3 priedo 2 lentele'!P427</f>
        <v>0</v>
      </c>
      <c r="AD427" s="23">
        <f>'3 priedo 2 lentele'!Q427</f>
        <v>0</v>
      </c>
      <c r="AE427" s="148">
        <f>'3 priedo 2 lentele'!R427</f>
        <v>0</v>
      </c>
      <c r="AF427" s="458"/>
      <c r="AG427" s="393"/>
      <c r="AH427" s="147">
        <f>'3 priedo 2 lentele'!S427</f>
        <v>0</v>
      </c>
      <c r="AI427" s="23">
        <f>'3 priedo 2 lentele'!T427</f>
        <v>0</v>
      </c>
      <c r="AJ427" s="148">
        <f>'3 priedo 2 lentele'!U427</f>
        <v>0</v>
      </c>
      <c r="AK427" s="393"/>
      <c r="AL427" s="393"/>
    </row>
    <row r="428" spans="2:38" ht="156" x14ac:dyDescent="0.25">
      <c r="B428" s="29" t="str">
        <f>'3 priedo 1 lentele'!A428</f>
        <v>3.1.2.1.2.</v>
      </c>
      <c r="C428" s="160" t="str">
        <f>'3 priedo 1 lentele'!B428</f>
        <v>R020014-060000-0003</v>
      </c>
      <c r="D428" s="19" t="str">
        <f>'3 priedo 1 lentele'!C428</f>
        <v>Žiežmarių nuotekų valyklos rekonstrukcija</v>
      </c>
      <c r="E428" s="15">
        <f>'3 priedo 1 lentele'!I428</f>
        <v>0</v>
      </c>
      <c r="F428" s="15">
        <f>'3 priedo 1 lentele'!J428</f>
        <v>0</v>
      </c>
      <c r="G428" s="15">
        <f>'3 priedo 1 lentele'!K428</f>
        <v>0</v>
      </c>
      <c r="H428" s="394"/>
      <c r="I428" s="25" t="str">
        <f>'3 priedo 2 lentele'!D428</f>
        <v>P.N.054</v>
      </c>
      <c r="J428" s="40" t="str">
        <f>'3 priedo 2 lentele'!E428</f>
        <v>Gyventojai, kuriems teikiamos  nuotekų valymo paslaugos naujai pastatytais ir (arba) rekonstruotais nuotekų valymo įrenginiais</v>
      </c>
      <c r="K428" s="148">
        <f>'3 priedo 2 lentele'!F428</f>
        <v>3200</v>
      </c>
      <c r="L428" s="433">
        <v>3200</v>
      </c>
      <c r="M428" s="394"/>
      <c r="N428" s="25">
        <f>'3 priedo 2 lentele'!G428</f>
        <v>0</v>
      </c>
      <c r="O428" s="40">
        <f>'3 priedo 2 lentele'!H428</f>
        <v>0</v>
      </c>
      <c r="P428" s="148">
        <f>'3 priedo 2 lentele'!I428</f>
        <v>0</v>
      </c>
      <c r="Q428" s="435"/>
      <c r="R428" s="394"/>
      <c r="S428" s="25">
        <f>'3 priedo 2 lentele'!J428</f>
        <v>0</v>
      </c>
      <c r="T428" s="40">
        <f>'3 priedo 2 lentele'!K428</f>
        <v>0</v>
      </c>
      <c r="U428" s="148">
        <f>'3 priedo 2 lentele'!L428</f>
        <v>0</v>
      </c>
      <c r="V428" s="435"/>
      <c r="W428" s="394"/>
      <c r="X428" s="25">
        <f>'3 priedo 2 lentele'!M428</f>
        <v>0</v>
      </c>
      <c r="Y428" s="40">
        <f>'3 priedo 2 lentele'!N428</f>
        <v>0</v>
      </c>
      <c r="Z428" s="148">
        <f>'3 priedo 2 lentele'!O428</f>
        <v>0</v>
      </c>
      <c r="AA428" s="458"/>
      <c r="AB428" s="394"/>
      <c r="AC428" s="25">
        <f>'3 priedo 2 lentele'!P428</f>
        <v>0</v>
      </c>
      <c r="AD428" s="40">
        <f>'3 priedo 2 lentele'!Q428</f>
        <v>0</v>
      </c>
      <c r="AE428" s="148">
        <f>'3 priedo 2 lentele'!R428</f>
        <v>0</v>
      </c>
      <c r="AF428" s="458"/>
      <c r="AG428" s="394"/>
      <c r="AH428" s="25">
        <f>'3 priedo 2 lentele'!S428</f>
        <v>0</v>
      </c>
      <c r="AI428" s="40">
        <f>'3 priedo 2 lentele'!T428</f>
        <v>0</v>
      </c>
      <c r="AJ428" s="148">
        <f>'3 priedo 2 lentele'!U428</f>
        <v>0</v>
      </c>
      <c r="AK428" s="394"/>
      <c r="AL428" s="394"/>
    </row>
    <row r="429" spans="2:38" ht="156" x14ac:dyDescent="0.25">
      <c r="B429" s="29" t="str">
        <f>'3 priedo 1 lentele'!A429</f>
        <v>3.1.2.1.3.</v>
      </c>
      <c r="C429" s="160" t="str">
        <f>'3 priedo 1 lentele'!B429</f>
        <v>R020014-070600-0004</v>
      </c>
      <c r="D429" s="19" t="str">
        <f>'3 priedo 1 lentele'!C429</f>
        <v>Vandens tiekimo ir nuotekų tvarkymo infrastruktūros plėtra ir rekonstrukcija Raseinių rajono savivaldybėje II etapas</v>
      </c>
      <c r="E429" s="15">
        <f>'3 priedo 1 lentele'!I429</f>
        <v>0</v>
      </c>
      <c r="F429" s="15">
        <f>'3 priedo 1 lentele'!J429</f>
        <v>0</v>
      </c>
      <c r="G429" s="15">
        <f>'3 priedo 1 lentele'!K429</f>
        <v>0</v>
      </c>
      <c r="H429" s="394"/>
      <c r="I429" s="147" t="str">
        <f>'3 priedo 2 lentele'!D429</f>
        <v>P.N.050</v>
      </c>
      <c r="J429" s="23" t="str">
        <f>'3 priedo 2 lentele'!E429</f>
        <v>Gyventojai, kuriems teikiamos vandens tiekimo paslaugos naujai pastatytais geriamojo vandens tiekimo tinklais(skaičius)</v>
      </c>
      <c r="K429" s="148">
        <f>'3 priedo 2 lentele'!F429</f>
        <v>164</v>
      </c>
      <c r="L429" s="433">
        <v>164</v>
      </c>
      <c r="M429" s="394"/>
      <c r="N429" s="147" t="str">
        <f>'3 priedo 2 lentele'!G429</f>
        <v>P.N.053</v>
      </c>
      <c r="O429" s="23" t="str">
        <f>'3 priedo 2 lentele'!H429</f>
        <v>Gyventojai, kuriems teikiamos vandens tiekimo paslaugos naujai pastatytais nuotekų surinkimo tinklais</v>
      </c>
      <c r="P429" s="148">
        <f>'3 priedo 2 lentele'!I429</f>
        <v>164</v>
      </c>
      <c r="Q429" s="435">
        <v>168</v>
      </c>
      <c r="R429" s="394"/>
      <c r="S429" s="147">
        <f>'3 priedo 2 lentele'!J429</f>
        <v>0</v>
      </c>
      <c r="T429" s="23">
        <f>'3 priedo 2 lentele'!K429</f>
        <v>0</v>
      </c>
      <c r="U429" s="148">
        <f>'3 priedo 2 lentele'!L429</f>
        <v>0</v>
      </c>
      <c r="V429" s="435"/>
      <c r="W429" s="394"/>
      <c r="X429" s="147">
        <f>'3 priedo 2 lentele'!M429</f>
        <v>0</v>
      </c>
      <c r="Y429" s="23">
        <f>'3 priedo 2 lentele'!N429</f>
        <v>0</v>
      </c>
      <c r="Z429" s="148">
        <f>'3 priedo 2 lentele'!O429</f>
        <v>0</v>
      </c>
      <c r="AA429" s="458"/>
      <c r="AB429" s="394"/>
      <c r="AC429" s="147">
        <f>'3 priedo 2 lentele'!P429</f>
        <v>0</v>
      </c>
      <c r="AD429" s="23">
        <f>'3 priedo 2 lentele'!Q429</f>
        <v>0</v>
      </c>
      <c r="AE429" s="148">
        <f>'3 priedo 2 lentele'!R429</f>
        <v>0</v>
      </c>
      <c r="AF429" s="458"/>
      <c r="AG429" s="394"/>
      <c r="AH429" s="147">
        <f>'3 priedo 2 lentele'!S429</f>
        <v>0</v>
      </c>
      <c r="AI429" s="23">
        <f>'3 priedo 2 lentele'!T429</f>
        <v>0</v>
      </c>
      <c r="AJ429" s="148">
        <f>'3 priedo 2 lentele'!U429</f>
        <v>0</v>
      </c>
      <c r="AK429" s="394"/>
      <c r="AL429" s="394"/>
    </row>
    <row r="430" spans="2:38" ht="60" x14ac:dyDescent="0.25">
      <c r="B430" s="244" t="str">
        <f>'3 priedo 1 lentele'!A430</f>
        <v>3.1.2.2.</v>
      </c>
      <c r="C430" s="245">
        <f>'3 priedo 1 lentele'!B430</f>
        <v>0</v>
      </c>
      <c r="D430" s="244" t="str">
        <f>'3 priedo 1 lentele'!C430</f>
        <v>Priemonė: Centralizuotų vandentiekio  ir nuotekų tinklų plėtra, geriamojo vandens stočių įrengimas ir rekonstravimas</v>
      </c>
      <c r="E430" s="245">
        <f>'3 priedo 1 lentele'!I430</f>
        <v>0</v>
      </c>
      <c r="F430" s="245">
        <f>'3 priedo 1 lentele'!J430</f>
        <v>0</v>
      </c>
      <c r="G430" s="245">
        <f>'3 priedo 1 lentele'!K430</f>
        <v>0</v>
      </c>
      <c r="H430" s="312"/>
      <c r="I430" s="267">
        <f>'3 priedo 2 lentele'!D430</f>
        <v>0</v>
      </c>
      <c r="J430" s="267">
        <f>'3 priedo 2 lentele'!E430</f>
        <v>0</v>
      </c>
      <c r="K430" s="268">
        <f>'3 priedo 2 lentele'!F430</f>
        <v>0</v>
      </c>
      <c r="L430" s="430"/>
      <c r="M430" s="312"/>
      <c r="N430" s="267">
        <f>'3 priedo 2 lentele'!G430</f>
        <v>0</v>
      </c>
      <c r="O430" s="267">
        <f>'3 priedo 2 lentele'!H430</f>
        <v>0</v>
      </c>
      <c r="P430" s="268">
        <f>'3 priedo 2 lentele'!I430</f>
        <v>0</v>
      </c>
      <c r="Q430" s="448"/>
      <c r="R430" s="312"/>
      <c r="S430" s="267">
        <f>'3 priedo 2 lentele'!J430</f>
        <v>0</v>
      </c>
      <c r="T430" s="267">
        <f>'3 priedo 2 lentele'!K430</f>
        <v>0</v>
      </c>
      <c r="U430" s="268">
        <f>'3 priedo 2 lentele'!L430</f>
        <v>0</v>
      </c>
      <c r="V430" s="448"/>
      <c r="W430" s="312"/>
      <c r="X430" s="267">
        <f>'3 priedo 2 lentele'!M430</f>
        <v>0</v>
      </c>
      <c r="Y430" s="267">
        <f>'3 priedo 2 lentele'!N430</f>
        <v>0</v>
      </c>
      <c r="Z430" s="268">
        <f>'3 priedo 2 lentele'!O430</f>
        <v>0</v>
      </c>
      <c r="AA430" s="473"/>
      <c r="AB430" s="312"/>
      <c r="AC430" s="267">
        <f>'3 priedo 2 lentele'!P430</f>
        <v>0</v>
      </c>
      <c r="AD430" s="267">
        <f>'3 priedo 2 lentele'!Q430</f>
        <v>0</v>
      </c>
      <c r="AE430" s="268">
        <f>'3 priedo 2 lentele'!R430</f>
        <v>0</v>
      </c>
      <c r="AF430" s="473"/>
      <c r="AG430" s="312"/>
      <c r="AH430" s="267">
        <f>'3 priedo 2 lentele'!S430</f>
        <v>0</v>
      </c>
      <c r="AI430" s="267">
        <f>'3 priedo 2 lentele'!T430</f>
        <v>0</v>
      </c>
      <c r="AJ430" s="268">
        <f>'3 priedo 2 lentele'!U430</f>
        <v>0</v>
      </c>
      <c r="AK430" s="312"/>
      <c r="AL430" s="312"/>
    </row>
    <row r="431" spans="2:38" ht="180" x14ac:dyDescent="0.25">
      <c r="B431" s="23" t="str">
        <f>'3 priedo 1 lentele'!A431</f>
        <v>3.1.2.2.1</v>
      </c>
      <c r="C431" s="160" t="str">
        <f>'3 priedo 1 lentele'!B431</f>
        <v>R020014-070650-0005</v>
      </c>
      <c r="D431" s="23" t="str">
        <f>'3 priedo 1 lentele'!C431</f>
        <v>Vandens tiekimo ir nuotekų tvarkymo infrastruktūros atnaujinimas ir plėtra Kauno rajone (2014-2020 m. I etapas)</v>
      </c>
      <c r="E431" s="22">
        <f>'3 priedo 1 lentele'!I431</f>
        <v>0</v>
      </c>
      <c r="F431" s="22">
        <f>'3 priedo 1 lentele'!J431</f>
        <v>0</v>
      </c>
      <c r="G431" s="22">
        <f>'3 priedo 1 lentele'!K431</f>
        <v>0</v>
      </c>
      <c r="H431" s="378"/>
      <c r="I431" s="23" t="str">
        <f>'3 priedo 2 lentele'!D431</f>
        <v>P.N.050</v>
      </c>
      <c r="J431" s="23" t="str">
        <f>'3 priedo 2 lentele'!E431</f>
        <v>Gyventojai, kuriems teikiamos vandens tiekimo paslaugos naujai pastatytais geriamojo vandens tiekimo tinklais (skaičius)</v>
      </c>
      <c r="K431" s="148">
        <f>'3 priedo 2 lentele'!F431</f>
        <v>877</v>
      </c>
      <c r="L431" s="433">
        <v>877</v>
      </c>
      <c r="M431" s="378"/>
      <c r="N431" s="23" t="str">
        <f>'3 priedo 2 lentele'!G431</f>
        <v>P.N.051</v>
      </c>
      <c r="O431" s="23" t="str">
        <f>'3 priedo 2 lentele'!H431</f>
        <v>Gyventojai, kuriems teikiamos vandens tiekimo paslaugos iš naujai pastatytų ir (arba) rekonstruotų geriamojo vandens gerinimo įrenginių (skaičius)</v>
      </c>
      <c r="P431" s="148">
        <f>'3 priedo 2 lentele'!I431</f>
        <v>2285</v>
      </c>
      <c r="Q431" s="435">
        <v>2285</v>
      </c>
      <c r="R431" s="378"/>
      <c r="S431" s="23" t="str">
        <f>'3 priedo 2 lentele'!J431</f>
        <v>P.N.053</v>
      </c>
      <c r="T431" s="23" t="str">
        <f>'3 priedo 2 lentele'!K431</f>
        <v>Gyventojai, kuriems teikiamos  paslaugos naujai pastatytais nuotekų surinkimo tinklais</v>
      </c>
      <c r="U431" s="148">
        <f>'3 priedo 2 lentele'!L431</f>
        <v>1265</v>
      </c>
      <c r="V431" s="433">
        <v>1265</v>
      </c>
      <c r="W431" s="378"/>
      <c r="X431" s="23" t="str">
        <f>'3 priedo 2 lentele'!M431</f>
        <v>P.N.054</v>
      </c>
      <c r="Y431" s="23" t="str">
        <f>'3 priedo 2 lentele'!N431</f>
        <v>Gyventojai, kuriems teikiamos  nuotekų valymo paslaugos naujai pastatytais ir (arba) rekonstruotais nuotekų valymo įrenginiais</v>
      </c>
      <c r="Z431" s="148">
        <f>'3 priedo 2 lentele'!O431</f>
        <v>422</v>
      </c>
      <c r="AA431" s="435">
        <v>422</v>
      </c>
      <c r="AB431" s="378"/>
      <c r="AC431" s="23">
        <f>'3 priedo 2 lentele'!P431</f>
        <v>0</v>
      </c>
      <c r="AD431" s="23">
        <f>'3 priedo 2 lentele'!Q431</f>
        <v>0</v>
      </c>
      <c r="AE431" s="148">
        <f>'3 priedo 2 lentele'!R431</f>
        <v>0</v>
      </c>
      <c r="AF431" s="435"/>
      <c r="AG431" s="378"/>
      <c r="AH431" s="23">
        <f>'3 priedo 2 lentele'!S431</f>
        <v>0</v>
      </c>
      <c r="AI431" s="23">
        <f>'3 priedo 2 lentele'!T431</f>
        <v>0</v>
      </c>
      <c r="AJ431" s="148">
        <f>'3 priedo 2 lentele'!U431</f>
        <v>0</v>
      </c>
      <c r="AK431" s="378"/>
      <c r="AL431" s="378"/>
    </row>
    <row r="432" spans="2:38" ht="108" x14ac:dyDescent="0.25">
      <c r="B432" s="183" t="str">
        <f>'3 priedo 1 lentele'!A432</f>
        <v>3.1.2.2.2</v>
      </c>
      <c r="C432" s="160" t="str">
        <f>'3 priedo 1 lentele'!B432</f>
        <v>R020014-070000-0010</v>
      </c>
      <c r="D432" s="28" t="str">
        <f>'3 priedo 1 lentele'!C432</f>
        <v>Voškonių k. vandens tiekimo ir nuotekų tvarkymo infrastruktūros plėtra</v>
      </c>
      <c r="E432" s="64">
        <f>'3 priedo 1 lentele'!I432</f>
        <v>0</v>
      </c>
      <c r="F432" s="64">
        <f>'3 priedo 1 lentele'!J432</f>
        <v>0</v>
      </c>
      <c r="G432" s="64">
        <f>'3 priedo 1 lentele'!K432</f>
        <v>0</v>
      </c>
      <c r="H432" s="381"/>
      <c r="I432" s="24" t="str">
        <f>'3 priedo 2 lentele'!D432</f>
        <v>P.N.053</v>
      </c>
      <c r="J432" s="9" t="str">
        <f>'3 priedo 2 lentele'!E432</f>
        <v>Gyventojai, kuriems teikiamos  paslaugos naujai pastatytais nuotekų surinkimo tinklais</v>
      </c>
      <c r="K432" s="24">
        <f>'3 priedo 2 lentele'!F432</f>
        <v>316</v>
      </c>
      <c r="L432" s="435">
        <v>316</v>
      </c>
      <c r="M432" s="381"/>
      <c r="N432" s="24">
        <f>'3 priedo 2 lentele'!G432</f>
        <v>0</v>
      </c>
      <c r="O432" s="9">
        <f>'3 priedo 2 lentele'!H432</f>
        <v>0</v>
      </c>
      <c r="P432" s="24">
        <f>'3 priedo 2 lentele'!I432</f>
        <v>0</v>
      </c>
      <c r="Q432" s="461"/>
      <c r="R432" s="381"/>
      <c r="S432" s="24">
        <f>'3 priedo 2 lentele'!J432</f>
        <v>0</v>
      </c>
      <c r="T432" s="9">
        <f>'3 priedo 2 lentele'!K432</f>
        <v>0</v>
      </c>
      <c r="U432" s="24">
        <f>'3 priedo 2 lentele'!L432</f>
        <v>0</v>
      </c>
      <c r="V432" s="467"/>
      <c r="W432" s="381"/>
      <c r="X432" s="24">
        <f>'3 priedo 2 lentele'!M432</f>
        <v>0</v>
      </c>
      <c r="Y432" s="9">
        <f>'3 priedo 2 lentele'!N432</f>
        <v>0</v>
      </c>
      <c r="Z432" s="24">
        <f>'3 priedo 2 lentele'!O432</f>
        <v>0</v>
      </c>
      <c r="AA432" s="481"/>
      <c r="AB432" s="381"/>
      <c r="AC432" s="24">
        <f>'3 priedo 2 lentele'!P432</f>
        <v>0</v>
      </c>
      <c r="AD432" s="9">
        <f>'3 priedo 2 lentele'!Q432</f>
        <v>0</v>
      </c>
      <c r="AE432" s="24">
        <f>'3 priedo 2 lentele'!R432</f>
        <v>0</v>
      </c>
      <c r="AF432" s="481"/>
      <c r="AG432" s="381"/>
      <c r="AH432" s="24">
        <f>'3 priedo 2 lentele'!S432</f>
        <v>0</v>
      </c>
      <c r="AI432" s="9">
        <f>'3 priedo 2 lentele'!T432</f>
        <v>0</v>
      </c>
      <c r="AJ432" s="24">
        <f>'3 priedo 2 lentele'!U432</f>
        <v>0</v>
      </c>
      <c r="AK432" s="381"/>
      <c r="AL432" s="381"/>
    </row>
    <row r="433" spans="2:38" ht="156" x14ac:dyDescent="0.25">
      <c r="B433" s="183" t="str">
        <f>'3 priedo 1 lentele'!A433</f>
        <v>3.1.2.2.3</v>
      </c>
      <c r="C433" s="160" t="str">
        <f>'3 priedo 1 lentele'!B433</f>
        <v>R020014-060000-0015</v>
      </c>
      <c r="D433" s="28" t="str">
        <f>'3 priedo 1 lentele'!C433</f>
        <v>Žiegždrių k. nuotekų valymo įrenginių rekonstrukcija</v>
      </c>
      <c r="E433" s="64">
        <f>'3 priedo 1 lentele'!I433</f>
        <v>0</v>
      </c>
      <c r="F433" s="64">
        <f>'3 priedo 1 lentele'!J433</f>
        <v>0</v>
      </c>
      <c r="G433" s="64">
        <f>'3 priedo 1 lentele'!K433</f>
        <v>0</v>
      </c>
      <c r="H433" s="381"/>
      <c r="I433" s="25" t="str">
        <f>'3 priedo 2 lentele'!D433</f>
        <v>P.N.054</v>
      </c>
      <c r="J433" s="40" t="str">
        <f>'3 priedo 2 lentele'!E433</f>
        <v>Gyventojai, kuriems teikiamos  nuotekų valymo paslaugos naujai pastatytais ir (arba) rekonstruotais nuotekų valymo įrenginiais</v>
      </c>
      <c r="K433" s="148">
        <f>'3 priedo 2 lentele'!F433</f>
        <v>228</v>
      </c>
      <c r="L433" s="433">
        <v>228</v>
      </c>
      <c r="M433" s="381"/>
      <c r="N433" s="25">
        <f>'3 priedo 2 lentele'!G433</f>
        <v>0</v>
      </c>
      <c r="O433" s="40">
        <f>'3 priedo 2 lentele'!H433</f>
        <v>0</v>
      </c>
      <c r="P433" s="148">
        <f>'3 priedo 2 lentele'!I433</f>
        <v>0</v>
      </c>
      <c r="Q433" s="435"/>
      <c r="R433" s="381"/>
      <c r="S433" s="25">
        <f>'3 priedo 2 lentele'!J433</f>
        <v>0</v>
      </c>
      <c r="T433" s="40">
        <f>'3 priedo 2 lentele'!K433</f>
        <v>0</v>
      </c>
      <c r="U433" s="148">
        <f>'3 priedo 2 lentele'!L433</f>
        <v>0</v>
      </c>
      <c r="V433" s="467"/>
      <c r="W433" s="381"/>
      <c r="X433" s="25">
        <f>'3 priedo 2 lentele'!M433</f>
        <v>0</v>
      </c>
      <c r="Y433" s="40">
        <f>'3 priedo 2 lentele'!N433</f>
        <v>0</v>
      </c>
      <c r="Z433" s="148">
        <f>'3 priedo 2 lentele'!O433</f>
        <v>0</v>
      </c>
      <c r="AA433" s="481"/>
      <c r="AB433" s="381"/>
      <c r="AC433" s="25">
        <f>'3 priedo 2 lentele'!P433</f>
        <v>0</v>
      </c>
      <c r="AD433" s="40">
        <f>'3 priedo 2 lentele'!Q433</f>
        <v>0</v>
      </c>
      <c r="AE433" s="148">
        <f>'3 priedo 2 lentele'!R433</f>
        <v>0</v>
      </c>
      <c r="AF433" s="481"/>
      <c r="AG433" s="381"/>
      <c r="AH433" s="25">
        <f>'3 priedo 2 lentele'!S433</f>
        <v>0</v>
      </c>
      <c r="AI433" s="40">
        <f>'3 priedo 2 lentele'!T433</f>
        <v>0</v>
      </c>
      <c r="AJ433" s="148">
        <f>'3 priedo 2 lentele'!U433</f>
        <v>0</v>
      </c>
      <c r="AK433" s="381"/>
      <c r="AL433" s="381"/>
    </row>
    <row r="434" spans="2:38" ht="156" x14ac:dyDescent="0.25">
      <c r="B434" s="183" t="str">
        <f>'3 priedo 1 lentele'!A434</f>
        <v>3.1.2.2.4</v>
      </c>
      <c r="C434" s="160" t="str">
        <f>'3 priedo 1 lentele'!B434</f>
        <v>R020014-060750-0018</v>
      </c>
      <c r="D434" s="28" t="str">
        <f>'3 priedo 1 lentele'!C434</f>
        <v>Geriamojo vandens tiekimo, nuotekų tvarkymo infrastruktūros plėtra ir rekonstrukcija Kaune</v>
      </c>
      <c r="E434" s="11" t="str">
        <f>'3 priedo 1 lentele'!I434</f>
        <v>ITI</v>
      </c>
      <c r="F434" s="11">
        <f>'3 priedo 1 lentele'!J434</f>
        <v>0</v>
      </c>
      <c r="G434" s="11">
        <f>'3 priedo 1 lentele'!K434</f>
        <v>0</v>
      </c>
      <c r="H434" s="316"/>
      <c r="I434" s="25" t="str">
        <f>'3 priedo 2 lentele'!D434</f>
        <v>P.S.333</v>
      </c>
      <c r="J434" s="23" t="str">
        <f>'3 priedo 2 lentele'!E434</f>
        <v>Rekonstruotų vandens tiekimo ir nuotekų  surinkimo tinklų ilgis (km)</v>
      </c>
      <c r="K434" s="148">
        <f>'3 priedo 2 lentele'!F434</f>
        <v>26.28</v>
      </c>
      <c r="L434" s="148">
        <v>26.28</v>
      </c>
      <c r="M434" s="316"/>
      <c r="N434" s="25" t="str">
        <f>'3 priedo 2 lentele'!G434</f>
        <v>P.N.050</v>
      </c>
      <c r="O434" s="23" t="str">
        <f>'3 priedo 2 lentele'!H434</f>
        <v>Gyventojai, kuriems teikiamos vandens tiekimo paslaugos naujai pastatytais geriamojo vandens tiekimo tinklais(skaičius)</v>
      </c>
      <c r="P434" s="148">
        <f>'3 priedo 2 lentele'!I434</f>
        <v>1231</v>
      </c>
      <c r="Q434" s="462">
        <v>1231</v>
      </c>
      <c r="R434" s="316"/>
      <c r="S434" s="25" t="str">
        <f>'3 priedo 2 lentele'!J434</f>
        <v>P.N.053</v>
      </c>
      <c r="T434" s="23" t="str">
        <f>'3 priedo 2 lentele'!K434</f>
        <v>Gyventojai, kuriems teikiamos vandens tiekimo paslaugos naujai pastatytais nuotekų surinkimo tinklais</v>
      </c>
      <c r="U434" s="148">
        <f>'3 priedo 2 lentele'!L434</f>
        <v>1812</v>
      </c>
      <c r="V434" s="435">
        <v>1812</v>
      </c>
      <c r="W434" s="316"/>
      <c r="X434" s="25" t="str">
        <f>'3 priedo 2 lentele'!M434</f>
        <v>P.N.054</v>
      </c>
      <c r="Y434" s="23" t="str">
        <f>'3 priedo 2 lentele'!N434</f>
        <v>Gyventojai, kuriems teikiamos nuotekų valymo paslaugos naujai pastatytais ir (arba) rekonstruotais nuotekų valymo įrenginiais</v>
      </c>
      <c r="Z434" s="148">
        <f>'3 priedo 2 lentele'!O434</f>
        <v>308292</v>
      </c>
      <c r="AA434" s="482">
        <v>308292</v>
      </c>
      <c r="AB434" s="316"/>
      <c r="AC434" s="25">
        <f>'3 priedo 2 lentele'!P434</f>
        <v>0</v>
      </c>
      <c r="AD434" s="23">
        <f>'3 priedo 2 lentele'!Q434</f>
        <v>0</v>
      </c>
      <c r="AE434" s="148">
        <f>'3 priedo 2 lentele'!R434</f>
        <v>0</v>
      </c>
      <c r="AF434" s="482"/>
      <c r="AG434" s="316"/>
      <c r="AH434" s="25">
        <f>'3 priedo 2 lentele'!S434</f>
        <v>0</v>
      </c>
      <c r="AI434" s="23">
        <f>'3 priedo 2 lentele'!T434</f>
        <v>0</v>
      </c>
      <c r="AJ434" s="148">
        <f>'3 priedo 2 lentele'!U434</f>
        <v>0</v>
      </c>
      <c r="AK434" s="316"/>
      <c r="AL434" s="316"/>
    </row>
    <row r="435" spans="2:38" ht="156" x14ac:dyDescent="0.25">
      <c r="B435" s="183" t="str">
        <f>'3 priedo 1 lentele'!A435</f>
        <v>3.1.2.2.5</v>
      </c>
      <c r="C435" s="160" t="str">
        <f>'3 priedo 1 lentele'!B435</f>
        <v>R020014-070600-0019</v>
      </c>
      <c r="D435" s="23" t="str">
        <f>'3 priedo 1 lentele'!C435</f>
        <v xml:space="preserve">Vandentiekio ir nuotekų tinklų rekonstrukcija ir plėtra Kaišiadorių rajono savivaldybėje </v>
      </c>
      <c r="E435" s="11">
        <f>'3 priedo 1 lentele'!I435</f>
        <v>0</v>
      </c>
      <c r="F435" s="11">
        <f>'3 priedo 1 lentele'!J435</f>
        <v>0</v>
      </c>
      <c r="G435" s="11">
        <f>'3 priedo 1 lentele'!K435</f>
        <v>0</v>
      </c>
      <c r="H435" s="316"/>
      <c r="I435" s="25" t="str">
        <f>'3 priedo 2 lentele'!D435</f>
        <v>P.N.050</v>
      </c>
      <c r="J435" s="23" t="str">
        <f>'3 priedo 2 lentele'!E435</f>
        <v>Gyventojai, kuriems teikiamos vandens tiekimo paslaugos naujai pastatytais geriamojo vandens tiekimo tinklais(skaičius)</v>
      </c>
      <c r="K435" s="148">
        <f>'3 priedo 2 lentele'!F435</f>
        <v>323</v>
      </c>
      <c r="L435" s="433">
        <v>323</v>
      </c>
      <c r="M435" s="316"/>
      <c r="N435" s="25" t="str">
        <f>'3 priedo 2 lentele'!G435</f>
        <v>P.N.053</v>
      </c>
      <c r="O435" s="23" t="str">
        <f>'3 priedo 2 lentele'!H435</f>
        <v>Gyventojai, kuriems teikiamos vandens tiekimo paslaugos naujai pastatytais nuotekų surinkimo tinklais</v>
      </c>
      <c r="P435" s="148">
        <f>'3 priedo 2 lentele'!I435</f>
        <v>416</v>
      </c>
      <c r="Q435" s="435">
        <v>416</v>
      </c>
      <c r="R435" s="316"/>
      <c r="S435" s="25" t="str">
        <f>'3 priedo 2 lentele'!J435</f>
        <v>P.S.333</v>
      </c>
      <c r="T435" s="23" t="str">
        <f>'3 priedo 2 lentele'!K435</f>
        <v>Rekonstruotų vandens tiekimo ir nuotekų surinkimo tinklų ilgis (km)</v>
      </c>
      <c r="U435" s="148">
        <f>'3 priedo 2 lentele'!L435</f>
        <v>9.8369999999999997</v>
      </c>
      <c r="V435" s="435">
        <v>9.83</v>
      </c>
      <c r="W435" s="316"/>
      <c r="X435" s="25">
        <f>'3 priedo 2 lentele'!M435</f>
        <v>0</v>
      </c>
      <c r="Y435" s="23">
        <f>'3 priedo 2 lentele'!N435</f>
        <v>0</v>
      </c>
      <c r="Z435" s="148">
        <f>'3 priedo 2 lentele'!O435</f>
        <v>0</v>
      </c>
      <c r="AA435" s="458"/>
      <c r="AB435" s="316"/>
      <c r="AC435" s="25">
        <f>'3 priedo 2 lentele'!P435</f>
        <v>0</v>
      </c>
      <c r="AD435" s="23">
        <f>'3 priedo 2 lentele'!Q435</f>
        <v>0</v>
      </c>
      <c r="AE435" s="148">
        <f>'3 priedo 2 lentele'!R435</f>
        <v>0</v>
      </c>
      <c r="AF435" s="458"/>
      <c r="AG435" s="316"/>
      <c r="AH435" s="25">
        <f>'3 priedo 2 lentele'!S435</f>
        <v>0</v>
      </c>
      <c r="AI435" s="23">
        <f>'3 priedo 2 lentele'!T435</f>
        <v>0</v>
      </c>
      <c r="AJ435" s="148">
        <f>'3 priedo 2 lentele'!U435</f>
        <v>0</v>
      </c>
      <c r="AK435" s="316"/>
      <c r="AL435" s="316"/>
    </row>
    <row r="436" spans="2:38" ht="156" x14ac:dyDescent="0.25">
      <c r="B436" s="183" t="str">
        <f>'3 priedo 1 lentele'!A436</f>
        <v>3.1.2.2.6</v>
      </c>
      <c r="C436" s="160" t="str">
        <f>'3 priedo 1 lentele'!B436</f>
        <v>R020014-070600-0020</v>
      </c>
      <c r="D436" s="23" t="str">
        <f>'3 priedo 1 lentele'!C436</f>
        <v>Vandens tiekimo ir nuotekų tvarkymo infrastruktūros plėtra ir rekonstravimas Birštono savivaldybėje</v>
      </c>
      <c r="E436" s="10">
        <f>'3 priedo 1 lentele'!I436</f>
        <v>0</v>
      </c>
      <c r="F436" s="10">
        <f>'3 priedo 1 lentele'!J436</f>
        <v>0</v>
      </c>
      <c r="G436" s="10">
        <f>'3 priedo 1 lentele'!K436</f>
        <v>0</v>
      </c>
      <c r="H436" s="318"/>
      <c r="I436" s="25" t="str">
        <f>'3 priedo 2 lentele'!D436</f>
        <v>P.N.050</v>
      </c>
      <c r="J436" s="23" t="str">
        <f>'3 priedo 2 lentele'!E436</f>
        <v>Gyventojai, kuriems teikiamos vandens tiekimo paslaugos naujai pastatytais geriamojo vandens tiekimo tinklais(skaičius)</v>
      </c>
      <c r="K436" s="148">
        <f>'3 priedo 2 lentele'!F436</f>
        <v>55</v>
      </c>
      <c r="L436" s="433">
        <v>55</v>
      </c>
      <c r="M436" s="318"/>
      <c r="N436" s="25" t="str">
        <f>'3 priedo 2 lentele'!G436</f>
        <v>P.N.053</v>
      </c>
      <c r="O436" s="23" t="str">
        <f>'3 priedo 2 lentele'!H436</f>
        <v>Gyventojai, kuriems teikiamos vandens tiekimo paslaugos naujai pastatytais nuotekų surinkimo tinklais</v>
      </c>
      <c r="P436" s="148">
        <f>'3 priedo 2 lentele'!I436</f>
        <v>114</v>
      </c>
      <c r="Q436" s="435">
        <v>114</v>
      </c>
      <c r="R436" s="318"/>
      <c r="S436" s="25" t="str">
        <f>'3 priedo 2 lentele'!J436</f>
        <v>P.S.333</v>
      </c>
      <c r="T436" s="23" t="str">
        <f>'3 priedo 2 lentele'!K436</f>
        <v>Rekonstruotų vandens tiekimo ir nuotekų surinkimo tinklų ilgis (km)</v>
      </c>
      <c r="U436" s="148">
        <f>'3 priedo 2 lentele'!L436</f>
        <v>7.6280000000000001</v>
      </c>
      <c r="V436" s="435">
        <v>7.63</v>
      </c>
      <c r="W436" s="318"/>
      <c r="X436" s="25">
        <f>'3 priedo 2 lentele'!M436</f>
        <v>0</v>
      </c>
      <c r="Y436" s="23">
        <f>'3 priedo 2 lentele'!N436</f>
        <v>0</v>
      </c>
      <c r="Z436" s="148">
        <f>'3 priedo 2 lentele'!O436</f>
        <v>0</v>
      </c>
      <c r="AA436" s="458"/>
      <c r="AB436" s="318"/>
      <c r="AC436" s="25">
        <f>'3 priedo 2 lentele'!P436</f>
        <v>0</v>
      </c>
      <c r="AD436" s="23">
        <f>'3 priedo 2 lentele'!Q436</f>
        <v>0</v>
      </c>
      <c r="AE436" s="148">
        <f>'3 priedo 2 lentele'!R436</f>
        <v>0</v>
      </c>
      <c r="AF436" s="458"/>
      <c r="AG436" s="318"/>
      <c r="AH436" s="25">
        <f>'3 priedo 2 lentele'!S436</f>
        <v>0</v>
      </c>
      <c r="AI436" s="23">
        <f>'3 priedo 2 lentele'!T436</f>
        <v>0</v>
      </c>
      <c r="AJ436" s="148">
        <f>'3 priedo 2 lentele'!U436</f>
        <v>0</v>
      </c>
      <c r="AK436" s="318"/>
      <c r="AL436" s="318"/>
    </row>
    <row r="437" spans="2:38" ht="132" x14ac:dyDescent="0.25">
      <c r="B437" s="183" t="str">
        <f>'3 priedo 1 lentele'!A437</f>
        <v>3.1.2.2.7</v>
      </c>
      <c r="C437" s="160" t="str">
        <f>'3 priedo 1 lentele'!B437</f>
        <v>R020013-070600-0001</v>
      </c>
      <c r="D437" s="28" t="str">
        <f>'3 priedo 1 lentele'!C437</f>
        <v>Vandens tiekimo ir nuotekų tvarkymo infrastruktūros atnaujinimas ir plėtra Raseinių rajone (Šiluvoje)</v>
      </c>
      <c r="E437" s="11">
        <f>'3 priedo 1 lentele'!I437</f>
        <v>0</v>
      </c>
      <c r="F437" s="11">
        <f>'3 priedo 1 lentele'!J437</f>
        <v>0</v>
      </c>
      <c r="G437" s="11">
        <f>'3 priedo 1 lentele'!K437</f>
        <v>0</v>
      </c>
      <c r="H437" s="316"/>
      <c r="I437" s="25" t="str">
        <f>'3 priedo 2 lentele'!D437</f>
        <v>P.N.050</v>
      </c>
      <c r="J437" s="23" t="str">
        <f>'3 priedo 2 lentele'!E437</f>
        <v>Gyventojai, kuriems teikiamosvandens tiekimo paslaugos naujai pastatytais geriamojo vandens tiekimo tinklais</v>
      </c>
      <c r="K437" s="148">
        <f>'3 priedo 2 lentele'!F437</f>
        <v>131</v>
      </c>
      <c r="L437" s="433">
        <v>131</v>
      </c>
      <c r="M437" s="316"/>
      <c r="N437" s="25" t="str">
        <f>'3 priedo 2 lentele'!G437</f>
        <v>P.N.053</v>
      </c>
      <c r="O437" s="23" t="str">
        <f>'3 priedo 2 lentele'!H437</f>
        <v>Gyventojai, kuriems teikiamos vandens tiekimo paslaugos naujai pastatytais nuotekų surinkimo tinklais</v>
      </c>
      <c r="P437" s="148">
        <f>'3 priedo 2 lentele'!I437</f>
        <v>478</v>
      </c>
      <c r="Q437" s="435">
        <v>478</v>
      </c>
      <c r="R437" s="316"/>
      <c r="S437" s="25" t="str">
        <f>'3 priedo 2 lentele'!J437</f>
        <v>P.S.333</v>
      </c>
      <c r="T437" s="23" t="str">
        <f>'3 priedo 2 lentele'!K437</f>
        <v>Rekonstruotų vandens tiekimo ir nuotekų  surinkimo tinklų ilgis (km)</v>
      </c>
      <c r="U437" s="148">
        <f>'3 priedo 2 lentele'!L437</f>
        <v>0.65</v>
      </c>
      <c r="V437" s="435">
        <v>0.65</v>
      </c>
      <c r="W437" s="316"/>
      <c r="X437" s="25">
        <f>'3 priedo 2 lentele'!M437</f>
        <v>0</v>
      </c>
      <c r="Y437" s="23">
        <f>'3 priedo 2 lentele'!N437</f>
        <v>0</v>
      </c>
      <c r="Z437" s="148">
        <f>'3 priedo 2 lentele'!O437</f>
        <v>0</v>
      </c>
      <c r="AA437" s="458"/>
      <c r="AB437" s="316"/>
      <c r="AC437" s="25">
        <f>'3 priedo 2 lentele'!P437</f>
        <v>0</v>
      </c>
      <c r="AD437" s="23">
        <f>'3 priedo 2 lentele'!Q437</f>
        <v>0</v>
      </c>
      <c r="AE437" s="148">
        <f>'3 priedo 2 lentele'!R437</f>
        <v>0</v>
      </c>
      <c r="AF437" s="458"/>
      <c r="AG437" s="316"/>
      <c r="AH437" s="25">
        <f>'3 priedo 2 lentele'!S437</f>
        <v>0</v>
      </c>
      <c r="AI437" s="23">
        <f>'3 priedo 2 lentele'!T437</f>
        <v>0</v>
      </c>
      <c r="AJ437" s="148">
        <f>'3 priedo 2 lentele'!U437</f>
        <v>0</v>
      </c>
      <c r="AK437" s="316"/>
      <c r="AL437" s="316"/>
    </row>
    <row r="438" spans="2:38" ht="156" x14ac:dyDescent="0.25">
      <c r="B438" s="183" t="str">
        <f>'3 priedo 1 lentele'!A438</f>
        <v>3.1.2.2.8</v>
      </c>
      <c r="C438" s="160" t="str">
        <f>'3 priedo 1 lentele'!B438</f>
        <v>R020014-060750-0021</v>
      </c>
      <c r="D438" s="28"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8" s="11">
        <f>'3 priedo 1 lentele'!I438</f>
        <v>0</v>
      </c>
      <c r="F438" s="11">
        <f>'3 priedo 1 lentele'!J438</f>
        <v>0</v>
      </c>
      <c r="G438" s="11">
        <f>'3 priedo 1 lentele'!K438</f>
        <v>0</v>
      </c>
      <c r="H438" s="316"/>
      <c r="I438" s="25" t="str">
        <f>'3 priedo 2 lentele'!D438</f>
        <v>P.N.050</v>
      </c>
      <c r="J438" s="23" t="str">
        <f>'3 priedo 2 lentele'!E438</f>
        <v>Gyventojai, kuriems teikiamos vandens tiekimo paslaugos naujai pastatytais geriamojo vandens tiekimo tinklais(skaičius)</v>
      </c>
      <c r="K438" s="148">
        <f>'3 priedo 2 lentele'!F438</f>
        <v>672</v>
      </c>
      <c r="L438" s="433">
        <v>672</v>
      </c>
      <c r="M438" s="316"/>
      <c r="N438" s="25" t="str">
        <f>'3 priedo 2 lentele'!G438</f>
        <v>P.N.053</v>
      </c>
      <c r="O438" s="23" t="str">
        <f>'3 priedo 2 lentele'!H438</f>
        <v>Gyventojai, kuriems teikiamos vandens tiekimo paslaugos naujai pastatytais nuotekų surinkimo tinklais</v>
      </c>
      <c r="P438" s="148">
        <f>'3 priedo 2 lentele'!I438</f>
        <v>744</v>
      </c>
      <c r="Q438" s="435">
        <v>744</v>
      </c>
      <c r="R438" s="316"/>
      <c r="S438" s="25" t="str">
        <f>'3 priedo 2 lentele'!J438</f>
        <v>P.N.054</v>
      </c>
      <c r="T438" s="23" t="str">
        <f>'3 priedo 2 lentele'!K438</f>
        <v>Gyventojai, kuriems teikiamos nuotekų valymo paslaugos naujai pastatytais ir (arba) rekonstruotais nuotekų valymo įrenginiais</v>
      </c>
      <c r="U438" s="148">
        <f>'3 priedo 2 lentele'!L438</f>
        <v>168</v>
      </c>
      <c r="V438" s="148">
        <v>168</v>
      </c>
      <c r="W438" s="316"/>
      <c r="X438" s="25" t="str">
        <f>'3 priedo 2 lentele'!M438</f>
        <v>P.S.333</v>
      </c>
      <c r="Y438" s="23" t="str">
        <f>'3 priedo 2 lentele'!N438</f>
        <v>Rekonstruotų vandens tiekimo ir nuotekų surinkimo tinklų ilgis (km)</v>
      </c>
      <c r="Z438" s="148">
        <f>'3 priedo 2 lentele'!O438</f>
        <v>7.6</v>
      </c>
      <c r="AA438" s="148">
        <v>7.6</v>
      </c>
      <c r="AB438" s="316"/>
      <c r="AC438" s="25">
        <f>'3 priedo 2 lentele'!P438</f>
        <v>0</v>
      </c>
      <c r="AD438" s="23">
        <f>'3 priedo 2 lentele'!Q438</f>
        <v>0</v>
      </c>
      <c r="AE438" s="148">
        <f>'3 priedo 2 lentele'!R438</f>
        <v>0</v>
      </c>
      <c r="AF438" s="458"/>
      <c r="AG438" s="316"/>
      <c r="AH438" s="25">
        <f>'3 priedo 2 lentele'!S438</f>
        <v>0</v>
      </c>
      <c r="AI438" s="23">
        <f>'3 priedo 2 lentele'!T438</f>
        <v>0</v>
      </c>
      <c r="AJ438" s="148">
        <f>'3 priedo 2 lentele'!U438</f>
        <v>0</v>
      </c>
      <c r="AK438" s="316"/>
      <c r="AL438" s="316"/>
    </row>
    <row r="439" spans="2:38" ht="132" x14ac:dyDescent="0.25">
      <c r="B439" s="183" t="str">
        <f>'3 priedo 1 lentele'!A439</f>
        <v>3.1.2.2.9</v>
      </c>
      <c r="C439" s="160" t="str">
        <f>'3 priedo 1 lentele'!B439</f>
        <v>R020014-060700-0022</v>
      </c>
      <c r="D439" s="28" t="str">
        <f>'3 priedo 1 lentele'!C439</f>
        <v>Vandens tiekimo ir nuotekų tvarkymo rekonstrukcija ir plėtra Jonavos mieste ir Jonavos rajone</v>
      </c>
      <c r="E439" s="11">
        <f>'3 priedo 1 lentele'!I439</f>
        <v>0</v>
      </c>
      <c r="F439" s="11">
        <f>'3 priedo 1 lentele'!J439</f>
        <v>0</v>
      </c>
      <c r="G439" s="11">
        <f>'3 priedo 1 lentele'!K439</f>
        <v>0</v>
      </c>
      <c r="H439" s="316"/>
      <c r="I439" s="25" t="str">
        <f>'3 priedo 2 lentele'!D439</f>
        <v>P.S.333</v>
      </c>
      <c r="J439" s="23" t="str">
        <f>'3 priedo 2 lentele'!E439</f>
        <v>Rekonstruotų vandens tiekimo ir nuotekų surinkimo tinklų ilgis (km)</v>
      </c>
      <c r="K439" s="148">
        <f>'3 priedo 2 lentele'!F439</f>
        <v>8.19</v>
      </c>
      <c r="L439" s="148">
        <v>8.19</v>
      </c>
      <c r="M439" s="316"/>
      <c r="N439" s="25" t="str">
        <f>'3 priedo 2 lentele'!G439</f>
        <v>P.N.053</v>
      </c>
      <c r="O439" s="23" t="str">
        <f>'3 priedo 2 lentele'!H439</f>
        <v>Gyventojai, kuriems teikiamos vandens tiekimo paslaugos naujai pastatytais nuotekų surinkimo tinklais</v>
      </c>
      <c r="P439" s="148">
        <f>'3 priedo 2 lentele'!I439</f>
        <v>536</v>
      </c>
      <c r="Q439" s="435">
        <v>536</v>
      </c>
      <c r="R439" s="316"/>
      <c r="S439" s="25">
        <f>'3 priedo 2 lentele'!J439</f>
        <v>0</v>
      </c>
      <c r="T439" s="23">
        <f>'3 priedo 2 lentele'!K439</f>
        <v>0</v>
      </c>
      <c r="U439" s="148">
        <f>'3 priedo 2 lentele'!L439</f>
        <v>0</v>
      </c>
      <c r="V439" s="435"/>
      <c r="W439" s="316"/>
      <c r="X439" s="25">
        <f>'3 priedo 2 lentele'!M439</f>
        <v>0</v>
      </c>
      <c r="Y439" s="23">
        <f>'3 priedo 2 lentele'!N439</f>
        <v>0</v>
      </c>
      <c r="Z439" s="148">
        <f>'3 priedo 2 lentele'!O439</f>
        <v>0</v>
      </c>
      <c r="AA439" s="458"/>
      <c r="AB439" s="316"/>
      <c r="AC439" s="25">
        <f>'3 priedo 2 lentele'!P439</f>
        <v>0</v>
      </c>
      <c r="AD439" s="23">
        <f>'3 priedo 2 lentele'!Q439</f>
        <v>0</v>
      </c>
      <c r="AE439" s="148">
        <f>'3 priedo 2 lentele'!R439</f>
        <v>0</v>
      </c>
      <c r="AF439" s="458"/>
      <c r="AG439" s="316"/>
      <c r="AH439" s="25">
        <f>'3 priedo 2 lentele'!S439</f>
        <v>0</v>
      </c>
      <c r="AI439" s="23">
        <f>'3 priedo 2 lentele'!T439</f>
        <v>0</v>
      </c>
      <c r="AJ439" s="148">
        <f>'3 priedo 2 lentele'!U439</f>
        <v>0</v>
      </c>
      <c r="AK439" s="316"/>
      <c r="AL439" s="316"/>
    </row>
    <row r="440" spans="2:38" ht="156" x14ac:dyDescent="0.25">
      <c r="B440" s="183" t="str">
        <f>'3 priedo 1 lentele'!A440</f>
        <v>3.1.2.2.10</v>
      </c>
      <c r="C440" s="272" t="str">
        <f>'3 priedo 1 lentele'!B440</f>
        <v>R020014-060750-0023</v>
      </c>
      <c r="D440" s="23" t="str">
        <f>'3 priedo 1 lentele'!C440</f>
        <v>Vandens tiekimo ir nuotekų tvarkymo infrastruktūros plėtra ir rekonstrukcija Prienų rajone</v>
      </c>
      <c r="E440" s="11">
        <f>'3 priedo 1 lentele'!I440</f>
        <v>0</v>
      </c>
      <c r="F440" s="11">
        <f>'3 priedo 1 lentele'!J440</f>
        <v>0</v>
      </c>
      <c r="G440" s="11">
        <f>'3 priedo 1 lentele'!K440</f>
        <v>0</v>
      </c>
      <c r="H440" s="316"/>
      <c r="I440" s="25" t="str">
        <f>'3 priedo 2 lentele'!D440</f>
        <v>P.N.050</v>
      </c>
      <c r="J440" s="23" t="str">
        <f>'3 priedo 2 lentele'!E440</f>
        <v>Gyventojai, kuriems teikiamos vandens tiekimo paslaugos naujai pastatytais geriamojo vandens tiekimo tinklais (skaičius)</v>
      </c>
      <c r="K440" s="148">
        <f>'3 priedo 2 lentele'!F440</f>
        <v>239</v>
      </c>
      <c r="L440" s="442">
        <v>239</v>
      </c>
      <c r="M440" s="316"/>
      <c r="N440" s="25" t="str">
        <f>'3 priedo 2 lentele'!G440</f>
        <v>P.N.053</v>
      </c>
      <c r="O440" s="23" t="str">
        <f>'3 priedo 2 lentele'!H440</f>
        <v>Gyventojai, kuriems teikiamos vandens tiekimo paslaugos naujai pastatytais nuotekų surinkimo tinklais</v>
      </c>
      <c r="P440" s="148">
        <f>'3 priedo 2 lentele'!I440</f>
        <v>435</v>
      </c>
      <c r="Q440" s="447">
        <v>435</v>
      </c>
      <c r="R440" s="316"/>
      <c r="S440" s="25" t="str">
        <f>'3 priedo 2 lentele'!J440</f>
        <v>P.N.054</v>
      </c>
      <c r="T440" s="23" t="str">
        <f>'3 priedo 2 lentele'!K440</f>
        <v>Gyventojai, kuriems teikiamos nuotekų valymo paslaugos naujai pastatytais ir (arba) rekonstruotais nuotekų valymo įrenginiais)</v>
      </c>
      <c r="U440" s="148">
        <f>'3 priedo 2 lentele'!L440</f>
        <v>285</v>
      </c>
      <c r="V440" s="148">
        <v>285</v>
      </c>
      <c r="W440" s="316"/>
      <c r="X440" s="25" t="str">
        <f>'3 priedo 2 lentele'!M440</f>
        <v>P.S.333</v>
      </c>
      <c r="Y440" s="23" t="str">
        <f>'3 priedo 2 lentele'!N440</f>
        <v>Rekonstruotų vandens tiekimo ir nuotekų  surinkimo tinklų ilgis (km)</v>
      </c>
      <c r="Z440" s="148">
        <f>'3 priedo 2 lentele'!O440</f>
        <v>4.51</v>
      </c>
      <c r="AA440" s="148">
        <v>4.51</v>
      </c>
      <c r="AB440" s="316"/>
      <c r="AC440" s="25">
        <f>'3 priedo 2 lentele'!P440</f>
        <v>0</v>
      </c>
      <c r="AD440" s="23">
        <f>'3 priedo 2 lentele'!Q440</f>
        <v>0</v>
      </c>
      <c r="AE440" s="148">
        <f>'3 priedo 2 lentele'!R440</f>
        <v>0</v>
      </c>
      <c r="AF440" s="447"/>
      <c r="AG440" s="316"/>
      <c r="AH440" s="25">
        <f>'3 priedo 2 lentele'!S440</f>
        <v>0</v>
      </c>
      <c r="AI440" s="23">
        <f>'3 priedo 2 lentele'!T440</f>
        <v>0</v>
      </c>
      <c r="AJ440" s="148">
        <f>'3 priedo 2 lentele'!U440</f>
        <v>0</v>
      </c>
      <c r="AK440" s="316"/>
      <c r="AL440" s="316"/>
    </row>
    <row r="441" spans="2:38" ht="180" x14ac:dyDescent="0.25">
      <c r="B441" s="183" t="str">
        <f>'3 priedo 1 lentele'!A441</f>
        <v>3.1.2.2.11</v>
      </c>
      <c r="C441" s="272" t="str">
        <f>'3 priedo 1 lentele'!B441</f>
        <v>R020014-060000-0024</v>
      </c>
      <c r="D441" s="23" t="str">
        <f>'3 priedo 1 lentele'!C441</f>
        <v>Vandens gerinimo įrenginių rekonstrukcijos Kaišiadorių mieste projektavimas ir statybos darbai</v>
      </c>
      <c r="E441" s="10">
        <f>'3 priedo 1 lentele'!I441</f>
        <v>0</v>
      </c>
      <c r="F441" s="10">
        <f>'3 priedo 1 lentele'!J441</f>
        <v>0</v>
      </c>
      <c r="G441" s="10">
        <f>'3 priedo 1 lentele'!K441</f>
        <v>0</v>
      </c>
      <c r="H441" s="318"/>
      <c r="I441" s="25" t="str">
        <f>'3 priedo 2 lentele'!D441</f>
        <v>P.N.051</v>
      </c>
      <c r="J441" s="23" t="str">
        <f>'3 priedo 2 lentele'!E441</f>
        <v>Gyventojai, kuriems teikiamos vandens tiekimo paslaugos iš naujai pastatytų ir (arba) rekonstruotų geriamojo vandens gerinimo įrenginių (skaičius)</v>
      </c>
      <c r="K441" s="148">
        <f>'3 priedo 2 lentele'!F441</f>
        <v>7452</v>
      </c>
      <c r="L441" s="442">
        <v>7452</v>
      </c>
      <c r="M441" s="318"/>
      <c r="N441" s="25">
        <f>'3 priedo 2 lentele'!G441</f>
        <v>0</v>
      </c>
      <c r="O441" s="23">
        <f>'3 priedo 2 lentele'!H441</f>
        <v>0</v>
      </c>
      <c r="P441" s="148">
        <f>'3 priedo 2 lentele'!I441</f>
        <v>0</v>
      </c>
      <c r="Q441" s="447"/>
      <c r="R441" s="318"/>
      <c r="S441" s="25">
        <f>'3 priedo 2 lentele'!J441</f>
        <v>0</v>
      </c>
      <c r="T441" s="23">
        <f>'3 priedo 2 lentele'!K441</f>
        <v>0</v>
      </c>
      <c r="U441" s="148">
        <f>'3 priedo 2 lentele'!L441</f>
        <v>0</v>
      </c>
      <c r="V441" s="447"/>
      <c r="W441" s="318"/>
      <c r="X441" s="25">
        <f>'3 priedo 2 lentele'!M441</f>
        <v>0</v>
      </c>
      <c r="Y441" s="23">
        <f>'3 priedo 2 lentele'!N441</f>
        <v>0</v>
      </c>
      <c r="Z441" s="148">
        <f>'3 priedo 2 lentele'!O441</f>
        <v>0</v>
      </c>
      <c r="AA441" s="447"/>
      <c r="AB441" s="318"/>
      <c r="AC441" s="25">
        <f>'3 priedo 2 lentele'!P441</f>
        <v>0</v>
      </c>
      <c r="AD441" s="23">
        <f>'3 priedo 2 lentele'!Q441</f>
        <v>0</v>
      </c>
      <c r="AE441" s="148">
        <f>'3 priedo 2 lentele'!R441</f>
        <v>0</v>
      </c>
      <c r="AF441" s="447"/>
      <c r="AG441" s="318"/>
      <c r="AH441" s="25">
        <f>'3 priedo 2 lentele'!S441</f>
        <v>0</v>
      </c>
      <c r="AI441" s="23">
        <f>'3 priedo 2 lentele'!T441</f>
        <v>0</v>
      </c>
      <c r="AJ441" s="148">
        <f>'3 priedo 2 lentele'!U441</f>
        <v>0</v>
      </c>
      <c r="AK441" s="318"/>
      <c r="AL441" s="318"/>
    </row>
    <row r="442" spans="2:38" ht="180" x14ac:dyDescent="0.25">
      <c r="B442" s="183" t="str">
        <f>'3 priedo 1 lentele'!A442</f>
        <v>3.1.2.2.12</v>
      </c>
      <c r="C442" s="272" t="str">
        <f>'3 priedo 1 lentele'!B442</f>
        <v>R020014-070000-0025</v>
      </c>
      <c r="D442" s="23" t="str">
        <f>'3 priedo 1 lentele'!C442</f>
        <v>Vandens tiekimo ir nuotekų tvarkymo infrastruktūros plėtra Pravieniškių I kaime, Kaišiadorių r. sav.</v>
      </c>
      <c r="E442" s="10">
        <f>'3 priedo 1 lentele'!I442</f>
        <v>0</v>
      </c>
      <c r="F442" s="10">
        <f>'3 priedo 1 lentele'!J442</f>
        <v>0</v>
      </c>
      <c r="G442" s="10">
        <f>'3 priedo 1 lentele'!K442</f>
        <v>0</v>
      </c>
      <c r="H442" s="318"/>
      <c r="I442" s="25" t="str">
        <f>'3 priedo 2 lentele'!D442</f>
        <v>P.N.051</v>
      </c>
      <c r="J442" s="23" t="str">
        <f>'3 priedo 2 lentele'!E442</f>
        <v>Gyventojai, kuriems teikiamos vandens tiekimo paslaugos iš naujai pastatytų ir (arba) rekonstruotų geriamojo vandens gerinimo įrenginių (skaičius)</v>
      </c>
      <c r="K442" s="148">
        <f>'3 priedo 2 lentele'!F442</f>
        <v>400</v>
      </c>
      <c r="L442" s="442">
        <v>400</v>
      </c>
      <c r="M442" s="318"/>
      <c r="N442" s="25">
        <f>'3 priedo 2 lentele'!G442</f>
        <v>0</v>
      </c>
      <c r="O442" s="23">
        <f>'3 priedo 2 lentele'!H442</f>
        <v>0</v>
      </c>
      <c r="P442" s="148">
        <f>'3 priedo 2 lentele'!I442</f>
        <v>0</v>
      </c>
      <c r="Q442" s="447"/>
      <c r="R442" s="318"/>
      <c r="S442" s="25">
        <f>'3 priedo 2 lentele'!J442</f>
        <v>0</v>
      </c>
      <c r="T442" s="23">
        <f>'3 priedo 2 lentele'!K442</f>
        <v>0</v>
      </c>
      <c r="U442" s="148">
        <f>'3 priedo 2 lentele'!L442</f>
        <v>0</v>
      </c>
      <c r="V442" s="447"/>
      <c r="W442" s="318"/>
      <c r="X442" s="25">
        <f>'3 priedo 2 lentele'!M442</f>
        <v>0</v>
      </c>
      <c r="Y442" s="23">
        <f>'3 priedo 2 lentele'!N442</f>
        <v>0</v>
      </c>
      <c r="Z442" s="148">
        <f>'3 priedo 2 lentele'!O442</f>
        <v>0</v>
      </c>
      <c r="AA442" s="447"/>
      <c r="AB442" s="318"/>
      <c r="AC442" s="25">
        <f>'3 priedo 2 lentele'!P442</f>
        <v>0</v>
      </c>
      <c r="AD442" s="23">
        <f>'3 priedo 2 lentele'!Q442</f>
        <v>0</v>
      </c>
      <c r="AE442" s="148">
        <f>'3 priedo 2 lentele'!R442</f>
        <v>0</v>
      </c>
      <c r="AF442" s="447"/>
      <c r="AG442" s="318"/>
      <c r="AH442" s="25">
        <f>'3 priedo 2 lentele'!S442</f>
        <v>0</v>
      </c>
      <c r="AI442" s="23">
        <f>'3 priedo 2 lentele'!T442</f>
        <v>0</v>
      </c>
      <c r="AJ442" s="148">
        <f>'3 priedo 2 lentele'!U442</f>
        <v>0</v>
      </c>
      <c r="AK442" s="318"/>
      <c r="AL442" s="318"/>
    </row>
    <row r="443" spans="2:38" ht="156" x14ac:dyDescent="0.25">
      <c r="B443" s="183" t="str">
        <f>'3 priedo 1 lentele'!A443</f>
        <v>3.1.2.2.13</v>
      </c>
      <c r="C443" s="272" t="str">
        <f>'3 priedo 1 lentele'!B443</f>
        <v>R020014-060000-0026</v>
      </c>
      <c r="D443" s="23" t="str">
        <f>'3 priedo 1 lentele'!C443</f>
        <v>Nuotekų valymo įrenginių statyba Pravieniškių I kaime, Kaišiadorių r. sav.</v>
      </c>
      <c r="E443" s="10">
        <f>'3 priedo 1 lentele'!I443</f>
        <v>0</v>
      </c>
      <c r="F443" s="10">
        <f>'3 priedo 1 lentele'!J443</f>
        <v>0</v>
      </c>
      <c r="G443" s="10">
        <f>'3 priedo 1 lentele'!K443</f>
        <v>0</v>
      </c>
      <c r="H443" s="318"/>
      <c r="I443" s="25" t="str">
        <f>'3 priedo 2 lentele'!D443</f>
        <v>P.N.054</v>
      </c>
      <c r="J443" s="23" t="str">
        <f>'3 priedo 2 lentele'!E443</f>
        <v>Gyventojai, kuriems teikiamos nuotekų valymo paslaugos naujai pastatytais ir (arba) rekonstruotais nuotekų valymo įrenginiais</v>
      </c>
      <c r="K443" s="148">
        <f>'3 priedo 2 lentele'!F443</f>
        <v>400</v>
      </c>
      <c r="L443" s="442">
        <v>400</v>
      </c>
      <c r="M443" s="318"/>
      <c r="N443" s="25">
        <f>'3 priedo 2 lentele'!G443</f>
        <v>0</v>
      </c>
      <c r="O443" s="23">
        <f>'3 priedo 2 lentele'!H443</f>
        <v>0</v>
      </c>
      <c r="P443" s="148">
        <f>'3 priedo 2 lentele'!I443</f>
        <v>0</v>
      </c>
      <c r="Q443" s="447"/>
      <c r="R443" s="318"/>
      <c r="S443" s="25">
        <f>'3 priedo 2 lentele'!J443</f>
        <v>0</v>
      </c>
      <c r="T443" s="23">
        <f>'3 priedo 2 lentele'!K443</f>
        <v>0</v>
      </c>
      <c r="U443" s="148">
        <f>'3 priedo 2 lentele'!L443</f>
        <v>0</v>
      </c>
      <c r="V443" s="447"/>
      <c r="W443" s="318"/>
      <c r="X443" s="25">
        <f>'3 priedo 2 lentele'!M443</f>
        <v>0</v>
      </c>
      <c r="Y443" s="23">
        <f>'3 priedo 2 lentele'!N443</f>
        <v>0</v>
      </c>
      <c r="Z443" s="148">
        <f>'3 priedo 2 lentele'!O443</f>
        <v>0</v>
      </c>
      <c r="AA443" s="447"/>
      <c r="AB443" s="318"/>
      <c r="AC443" s="25">
        <f>'3 priedo 2 lentele'!P443</f>
        <v>0</v>
      </c>
      <c r="AD443" s="23">
        <f>'3 priedo 2 lentele'!Q443</f>
        <v>0</v>
      </c>
      <c r="AE443" s="148">
        <f>'3 priedo 2 lentele'!R443</f>
        <v>0</v>
      </c>
      <c r="AF443" s="447"/>
      <c r="AG443" s="318"/>
      <c r="AH443" s="25">
        <f>'3 priedo 2 lentele'!S443</f>
        <v>0</v>
      </c>
      <c r="AI443" s="23">
        <f>'3 priedo 2 lentele'!T443</f>
        <v>0</v>
      </c>
      <c r="AJ443" s="148">
        <f>'3 priedo 2 lentele'!U443</f>
        <v>0</v>
      </c>
      <c r="AK443" s="318"/>
      <c r="AL443" s="318"/>
    </row>
    <row r="444" spans="2:38" ht="108" x14ac:dyDescent="0.25">
      <c r="B444" s="183" t="str">
        <f>'3 priedo 1 lentele'!A444</f>
        <v>3.1.2.2.14</v>
      </c>
      <c r="C444" s="272" t="str">
        <f>'3 priedo 1 lentele'!B444</f>
        <v>R020014-070000-0027</v>
      </c>
      <c r="D444" s="28" t="str">
        <f>'3 priedo 1 lentele'!C444</f>
        <v>Raudondvario nuotekų tinklų plėtra</v>
      </c>
      <c r="E444" s="10">
        <f>'3 priedo 1 lentele'!I444</f>
        <v>0</v>
      </c>
      <c r="F444" s="10">
        <f>'3 priedo 1 lentele'!J444</f>
        <v>0</v>
      </c>
      <c r="G444" s="10">
        <f>'3 priedo 1 lentele'!K444</f>
        <v>0</v>
      </c>
      <c r="H444" s="318"/>
      <c r="I444" s="25" t="str">
        <f>'3 priedo 2 lentele'!D444</f>
        <v>P.N.053</v>
      </c>
      <c r="J444" s="23" t="str">
        <f>'3 priedo 2 lentele'!E444</f>
        <v>Gyventojai, kuriems teikiamos  paslaugos naujai pastatytais nuotekų surinkimo tinklais</v>
      </c>
      <c r="K444" s="148">
        <f>'3 priedo 2 lentele'!F444</f>
        <v>192</v>
      </c>
      <c r="L444" s="442">
        <v>192</v>
      </c>
      <c r="M444" s="318"/>
      <c r="N444" s="25">
        <f>'3 priedo 2 lentele'!G444</f>
        <v>0</v>
      </c>
      <c r="O444" s="23">
        <f>'3 priedo 2 lentele'!H444</f>
        <v>0</v>
      </c>
      <c r="P444" s="148">
        <f>'3 priedo 2 lentele'!I444</f>
        <v>0</v>
      </c>
      <c r="Q444" s="463"/>
      <c r="R444" s="318"/>
      <c r="S444" s="25">
        <f>'3 priedo 2 lentele'!J444</f>
        <v>0</v>
      </c>
      <c r="T444" s="23">
        <f>'3 priedo 2 lentele'!K444</f>
        <v>0</v>
      </c>
      <c r="U444" s="148">
        <f>'3 priedo 2 lentele'!L444</f>
        <v>0</v>
      </c>
      <c r="V444" s="463"/>
      <c r="W444" s="318"/>
      <c r="X444" s="25">
        <f>'3 priedo 2 lentele'!M444</f>
        <v>0</v>
      </c>
      <c r="Y444" s="23">
        <f>'3 priedo 2 lentele'!N444</f>
        <v>0</v>
      </c>
      <c r="Z444" s="148">
        <f>'3 priedo 2 lentele'!O444</f>
        <v>0</v>
      </c>
      <c r="AA444" s="463"/>
      <c r="AB444" s="318"/>
      <c r="AC444" s="25">
        <f>'3 priedo 2 lentele'!P444</f>
        <v>0</v>
      </c>
      <c r="AD444" s="23">
        <f>'3 priedo 2 lentele'!Q444</f>
        <v>0</v>
      </c>
      <c r="AE444" s="148">
        <f>'3 priedo 2 lentele'!R444</f>
        <v>0</v>
      </c>
      <c r="AF444" s="463"/>
      <c r="AG444" s="318"/>
      <c r="AH444" s="25">
        <f>'3 priedo 2 lentele'!S444</f>
        <v>0</v>
      </c>
      <c r="AI444" s="23">
        <f>'3 priedo 2 lentele'!T444</f>
        <v>0</v>
      </c>
      <c r="AJ444" s="148">
        <f>'3 priedo 2 lentele'!U444</f>
        <v>0</v>
      </c>
      <c r="AK444" s="318"/>
      <c r="AL444" s="318"/>
    </row>
    <row r="445" spans="2:38" ht="108" x14ac:dyDescent="0.25">
      <c r="B445" s="183" t="str">
        <f>'3 priedo 1 lentele'!A445</f>
        <v>3.1.2.2.15</v>
      </c>
      <c r="C445" s="272" t="str">
        <f>'3 priedo 1 lentele'!B445</f>
        <v>R020014-070000-0028</v>
      </c>
      <c r="D445" s="28" t="str">
        <f>'3 priedo 1 lentele'!C445</f>
        <v>Babtų mstl. nuotekų tinklų plėtra</v>
      </c>
      <c r="E445" s="10">
        <f>'3 priedo 1 lentele'!I445</f>
        <v>0</v>
      </c>
      <c r="F445" s="10">
        <f>'3 priedo 1 lentele'!J445</f>
        <v>0</v>
      </c>
      <c r="G445" s="10">
        <f>'3 priedo 1 lentele'!K445</f>
        <v>0</v>
      </c>
      <c r="H445" s="318"/>
      <c r="I445" s="25" t="str">
        <f>'3 priedo 2 lentele'!D445</f>
        <v>P.N.053</v>
      </c>
      <c r="J445" s="23" t="str">
        <f>'3 priedo 2 lentele'!E445</f>
        <v>Gyventojai, kuriems teikiamos  paslaugos naujai pastatytais nuotekų surinkimo tinklais</v>
      </c>
      <c r="K445" s="148">
        <f>'3 priedo 2 lentele'!F445</f>
        <v>164</v>
      </c>
      <c r="L445" s="442">
        <v>164</v>
      </c>
      <c r="M445" s="318"/>
      <c r="N445" s="25">
        <f>'3 priedo 2 lentele'!G445</f>
        <v>0</v>
      </c>
      <c r="O445" s="23">
        <f>'3 priedo 2 lentele'!H445</f>
        <v>0</v>
      </c>
      <c r="P445" s="148">
        <f>'3 priedo 2 lentele'!I445</f>
        <v>0</v>
      </c>
      <c r="Q445" s="447"/>
      <c r="R445" s="318"/>
      <c r="S445" s="25">
        <f>'3 priedo 2 lentele'!J445</f>
        <v>0</v>
      </c>
      <c r="T445" s="23">
        <f>'3 priedo 2 lentele'!K445</f>
        <v>0</v>
      </c>
      <c r="U445" s="148">
        <f>'3 priedo 2 lentele'!L445</f>
        <v>0</v>
      </c>
      <c r="V445" s="447"/>
      <c r="W445" s="318"/>
      <c r="X445" s="25">
        <f>'3 priedo 2 lentele'!M445</f>
        <v>0</v>
      </c>
      <c r="Y445" s="23">
        <f>'3 priedo 2 lentele'!N445</f>
        <v>0</v>
      </c>
      <c r="Z445" s="148">
        <f>'3 priedo 2 lentele'!O445</f>
        <v>0</v>
      </c>
      <c r="AA445" s="447"/>
      <c r="AB445" s="318"/>
      <c r="AC445" s="25">
        <f>'3 priedo 2 lentele'!P445</f>
        <v>0</v>
      </c>
      <c r="AD445" s="23">
        <f>'3 priedo 2 lentele'!Q445</f>
        <v>0</v>
      </c>
      <c r="AE445" s="148">
        <f>'3 priedo 2 lentele'!R445</f>
        <v>0</v>
      </c>
      <c r="AF445" s="447"/>
      <c r="AG445" s="318"/>
      <c r="AH445" s="25">
        <f>'3 priedo 2 lentele'!S445</f>
        <v>0</v>
      </c>
      <c r="AI445" s="23">
        <f>'3 priedo 2 lentele'!T445</f>
        <v>0</v>
      </c>
      <c r="AJ445" s="148">
        <f>'3 priedo 2 lentele'!U445</f>
        <v>0</v>
      </c>
      <c r="AK445" s="318"/>
      <c r="AL445" s="318"/>
    </row>
    <row r="446" spans="2:38" ht="48" x14ac:dyDescent="0.25">
      <c r="B446" s="244" t="str">
        <f>'3 priedo 1 lentele'!A446</f>
        <v>3.1.2.3.</v>
      </c>
      <c r="C446" s="245">
        <f>'3 priedo 1 lentele'!B446</f>
        <v>0</v>
      </c>
      <c r="D446" s="244" t="str">
        <f>'3 priedo 1 lentele'!C446</f>
        <v>Priemonė: Dumblo bei biologiškai skaidžių atliekų tvarkymo infrastruktūros įrengimas</v>
      </c>
      <c r="E446" s="245">
        <f>'3 priedo 1 lentele'!I446</f>
        <v>0</v>
      </c>
      <c r="F446" s="245">
        <f>'3 priedo 1 lentele'!J446</f>
        <v>0</v>
      </c>
      <c r="G446" s="245">
        <f>'3 priedo 1 lentele'!K446</f>
        <v>0</v>
      </c>
      <c r="H446" s="312"/>
      <c r="I446" s="267">
        <f>'3 priedo 2 lentele'!D446</f>
        <v>0</v>
      </c>
      <c r="J446" s="267">
        <f>'3 priedo 2 lentele'!E446</f>
        <v>0</v>
      </c>
      <c r="K446" s="268">
        <f>'3 priedo 2 lentele'!F446</f>
        <v>0</v>
      </c>
      <c r="L446" s="430"/>
      <c r="M446" s="312"/>
      <c r="N446" s="267">
        <f>'3 priedo 2 lentele'!G446</f>
        <v>0</v>
      </c>
      <c r="O446" s="267">
        <f>'3 priedo 2 lentele'!H446</f>
        <v>0</v>
      </c>
      <c r="P446" s="268">
        <f>'3 priedo 2 lentele'!I446</f>
        <v>0</v>
      </c>
      <c r="Q446" s="448"/>
      <c r="R446" s="312"/>
      <c r="S446" s="267">
        <f>'3 priedo 2 lentele'!J446</f>
        <v>0</v>
      </c>
      <c r="T446" s="267">
        <f>'3 priedo 2 lentele'!K446</f>
        <v>0</v>
      </c>
      <c r="U446" s="268">
        <f>'3 priedo 2 lentele'!L446</f>
        <v>0</v>
      </c>
      <c r="V446" s="448"/>
      <c r="W446" s="312"/>
      <c r="X446" s="267">
        <f>'3 priedo 2 lentele'!M446</f>
        <v>0</v>
      </c>
      <c r="Y446" s="267">
        <f>'3 priedo 2 lentele'!N446</f>
        <v>0</v>
      </c>
      <c r="Z446" s="268">
        <f>'3 priedo 2 lentele'!O446</f>
        <v>0</v>
      </c>
      <c r="AA446" s="473"/>
      <c r="AB446" s="312"/>
      <c r="AC446" s="267">
        <f>'3 priedo 2 lentele'!P446</f>
        <v>0</v>
      </c>
      <c r="AD446" s="267">
        <f>'3 priedo 2 lentele'!Q446</f>
        <v>0</v>
      </c>
      <c r="AE446" s="268">
        <f>'3 priedo 2 lentele'!R446</f>
        <v>0</v>
      </c>
      <c r="AF446" s="473"/>
      <c r="AG446" s="312"/>
      <c r="AH446" s="267">
        <f>'3 priedo 2 lentele'!S446</f>
        <v>0</v>
      </c>
      <c r="AI446" s="267">
        <f>'3 priedo 2 lentele'!T446</f>
        <v>0</v>
      </c>
      <c r="AJ446" s="268">
        <f>'3 priedo 2 lentele'!U446</f>
        <v>0</v>
      </c>
      <c r="AK446" s="312"/>
      <c r="AL446" s="312"/>
    </row>
    <row r="447" spans="2:38" ht="48" x14ac:dyDescent="0.25">
      <c r="B447" s="212" t="str">
        <f>'3 priedo 1 lentele'!A447</f>
        <v>3.1.3</v>
      </c>
      <c r="C447" s="233">
        <f>'3 priedo 1 lentele'!B447</f>
        <v>0</v>
      </c>
      <c r="D447" s="212" t="str">
        <f>'3 priedo 1 lentele'!C447</f>
        <v>Uždavinys: Skatinti ir remti veiksmingesnį energijos ir kitų gamtos išteklių naudojimą</v>
      </c>
      <c r="E447" s="233">
        <f>'3 priedo 1 lentele'!I447</f>
        <v>0</v>
      </c>
      <c r="F447" s="233">
        <f>'3 priedo 1 lentele'!J447</f>
        <v>0</v>
      </c>
      <c r="G447" s="233">
        <f>'3 priedo 1 lentele'!K447</f>
        <v>0</v>
      </c>
      <c r="H447" s="310"/>
      <c r="I447" s="81">
        <f>'3 priedo 2 lentele'!D447</f>
        <v>0</v>
      </c>
      <c r="J447" s="81">
        <f>'3 priedo 2 lentele'!E447</f>
        <v>0</v>
      </c>
      <c r="K447" s="146">
        <f>'3 priedo 2 lentele'!F447</f>
        <v>0</v>
      </c>
      <c r="L447" s="432"/>
      <c r="M447" s="310"/>
      <c r="N447" s="81">
        <f>'3 priedo 2 lentele'!G447</f>
        <v>0</v>
      </c>
      <c r="O447" s="81">
        <f>'3 priedo 2 lentele'!H447</f>
        <v>0</v>
      </c>
      <c r="P447" s="146">
        <f>'3 priedo 2 lentele'!I447</f>
        <v>0</v>
      </c>
      <c r="Q447" s="450"/>
      <c r="R447" s="310"/>
      <c r="S447" s="81">
        <f>'3 priedo 2 lentele'!J447</f>
        <v>0</v>
      </c>
      <c r="T447" s="81">
        <f>'3 priedo 2 lentele'!K447</f>
        <v>0</v>
      </c>
      <c r="U447" s="146">
        <f>'3 priedo 2 lentele'!L447</f>
        <v>0</v>
      </c>
      <c r="V447" s="450"/>
      <c r="W447" s="310"/>
      <c r="X447" s="81">
        <f>'3 priedo 2 lentele'!M447</f>
        <v>0</v>
      </c>
      <c r="Y447" s="81">
        <f>'3 priedo 2 lentele'!N447</f>
        <v>0</v>
      </c>
      <c r="Z447" s="146">
        <f>'3 priedo 2 lentele'!O447</f>
        <v>0</v>
      </c>
      <c r="AA447" s="475"/>
      <c r="AB447" s="310"/>
      <c r="AC447" s="81">
        <f>'3 priedo 2 lentele'!P447</f>
        <v>0</v>
      </c>
      <c r="AD447" s="81">
        <f>'3 priedo 2 lentele'!Q447</f>
        <v>0</v>
      </c>
      <c r="AE447" s="146">
        <f>'3 priedo 2 lentele'!R447</f>
        <v>0</v>
      </c>
      <c r="AF447" s="475"/>
      <c r="AG447" s="310"/>
      <c r="AH447" s="81">
        <f>'3 priedo 2 lentele'!S447</f>
        <v>0</v>
      </c>
      <c r="AI447" s="81">
        <f>'3 priedo 2 lentele'!T447</f>
        <v>0</v>
      </c>
      <c r="AJ447" s="146">
        <f>'3 priedo 2 lentele'!U447</f>
        <v>0</v>
      </c>
      <c r="AK447" s="310"/>
      <c r="AL447" s="310"/>
    </row>
    <row r="448" spans="2:38" ht="120" x14ac:dyDescent="0.25">
      <c r="B448" s="244" t="str">
        <f>'3 priedo 1 lentele'!A448</f>
        <v>3.1.3.1.</v>
      </c>
      <c r="C448" s="245">
        <f>'3 priedo 1 lentele'!B448</f>
        <v>0</v>
      </c>
      <c r="D448" s="244" t="str">
        <f>'3 priedo 1 lentele'!C448</f>
        <v>Priemonė: Katilinių modernizavimas, jų pritaikymas atsinaujinančių energijos išteklių naudojimui, naujos kartos katilinių tinklo plėtojimas, esamų šilumos tinklų modernizavimas ir renovavimas, naujų tinklų kūrimas</v>
      </c>
      <c r="E448" s="245">
        <f>'3 priedo 1 lentele'!I448</f>
        <v>0</v>
      </c>
      <c r="F448" s="245">
        <f>'3 priedo 1 lentele'!J448</f>
        <v>0</v>
      </c>
      <c r="G448" s="245">
        <f>'3 priedo 1 lentele'!K448</f>
        <v>0</v>
      </c>
      <c r="H448" s="312"/>
      <c r="I448" s="267">
        <f>'3 priedo 2 lentele'!D448</f>
        <v>0</v>
      </c>
      <c r="J448" s="267">
        <f>'3 priedo 2 lentele'!E448</f>
        <v>0</v>
      </c>
      <c r="K448" s="268">
        <f>'3 priedo 2 lentele'!F448</f>
        <v>0</v>
      </c>
      <c r="L448" s="430"/>
      <c r="M448" s="312"/>
      <c r="N448" s="267">
        <f>'3 priedo 2 lentele'!G448</f>
        <v>0</v>
      </c>
      <c r="O448" s="267">
        <f>'3 priedo 2 lentele'!H448</f>
        <v>0</v>
      </c>
      <c r="P448" s="268">
        <f>'3 priedo 2 lentele'!I448</f>
        <v>0</v>
      </c>
      <c r="Q448" s="448"/>
      <c r="R448" s="312"/>
      <c r="S448" s="267">
        <f>'3 priedo 2 lentele'!J448</f>
        <v>0</v>
      </c>
      <c r="T448" s="267">
        <f>'3 priedo 2 lentele'!K448</f>
        <v>0</v>
      </c>
      <c r="U448" s="268">
        <f>'3 priedo 2 lentele'!L448</f>
        <v>0</v>
      </c>
      <c r="V448" s="448"/>
      <c r="W448" s="312"/>
      <c r="X448" s="267">
        <f>'3 priedo 2 lentele'!M448</f>
        <v>0</v>
      </c>
      <c r="Y448" s="267">
        <f>'3 priedo 2 lentele'!N448</f>
        <v>0</v>
      </c>
      <c r="Z448" s="268">
        <f>'3 priedo 2 lentele'!O448</f>
        <v>0</v>
      </c>
      <c r="AA448" s="473"/>
      <c r="AB448" s="312"/>
      <c r="AC448" s="267">
        <f>'3 priedo 2 lentele'!P448</f>
        <v>0</v>
      </c>
      <c r="AD448" s="267">
        <f>'3 priedo 2 lentele'!Q448</f>
        <v>0</v>
      </c>
      <c r="AE448" s="268">
        <f>'3 priedo 2 lentele'!R448</f>
        <v>0</v>
      </c>
      <c r="AF448" s="473"/>
      <c r="AG448" s="312"/>
      <c r="AH448" s="267">
        <f>'3 priedo 2 lentele'!S448</f>
        <v>0</v>
      </c>
      <c r="AI448" s="267">
        <f>'3 priedo 2 lentele'!T448</f>
        <v>0</v>
      </c>
      <c r="AJ448" s="268">
        <f>'3 priedo 2 lentele'!U448</f>
        <v>0</v>
      </c>
      <c r="AK448" s="312"/>
      <c r="AL448" s="312"/>
    </row>
    <row r="449" spans="2:38" ht="60" x14ac:dyDescent="0.25">
      <c r="B449" s="183" t="str">
        <f>'3 priedo 1 lentele'!A449</f>
        <v>3.1.3.1.1</v>
      </c>
      <c r="C449" s="160" t="str">
        <f>'3 priedo 1 lentele'!B449</f>
        <v>R021102-500000-0001</v>
      </c>
      <c r="D449" s="19" t="str">
        <f>'3 priedo 1 lentele'!C449</f>
        <v xml:space="preserve"> Raseinių rajono centralizuoto šilumos tiekimo tinklų modernizavimas, diegiant šiuolaikines technologijas. IV etapas.</v>
      </c>
      <c r="E449" s="12">
        <f>'3 priedo 1 lentele'!I449</f>
        <v>0</v>
      </c>
      <c r="F449" s="12">
        <f>'3 priedo 1 lentele'!J449</f>
        <v>0</v>
      </c>
      <c r="G449" s="12">
        <f>'3 priedo 1 lentele'!K449</f>
        <v>0</v>
      </c>
      <c r="H449" s="391"/>
      <c r="I449" s="23" t="str">
        <f>'3 priedo 2 lentele'!D449</f>
        <v>P.S.319</v>
      </c>
      <c r="J449" s="23" t="str">
        <f>'3 priedo 2 lentele'!E449</f>
        <v>Modernizuoti centralizuoto šilumos tiekimo tinklai (km)</v>
      </c>
      <c r="K449" s="148">
        <f>'3 priedo 2 lentele'!F449</f>
        <v>2</v>
      </c>
      <c r="L449" s="433">
        <v>2</v>
      </c>
      <c r="M449" s="391"/>
      <c r="N449" s="23">
        <f>'3 priedo 2 lentele'!G449</f>
        <v>0</v>
      </c>
      <c r="O449" s="23">
        <f>'3 priedo 2 lentele'!H449</f>
        <v>0</v>
      </c>
      <c r="P449" s="148">
        <f>'3 priedo 2 lentele'!I449</f>
        <v>0</v>
      </c>
      <c r="Q449" s="435"/>
      <c r="R449" s="391"/>
      <c r="S449" s="23">
        <f>'3 priedo 2 lentele'!J449</f>
        <v>0</v>
      </c>
      <c r="T449" s="23">
        <f>'3 priedo 2 lentele'!K449</f>
        <v>0</v>
      </c>
      <c r="U449" s="148">
        <f>'3 priedo 2 lentele'!L449</f>
        <v>0</v>
      </c>
      <c r="V449" s="435"/>
      <c r="W449" s="391"/>
      <c r="X449" s="23">
        <f>'3 priedo 2 lentele'!M449</f>
        <v>0</v>
      </c>
      <c r="Y449" s="23">
        <f>'3 priedo 2 lentele'!N449</f>
        <v>0</v>
      </c>
      <c r="Z449" s="148">
        <f>'3 priedo 2 lentele'!O449</f>
        <v>0</v>
      </c>
      <c r="AA449" s="458"/>
      <c r="AB449" s="391"/>
      <c r="AC449" s="23">
        <f>'3 priedo 2 lentele'!P449</f>
        <v>0</v>
      </c>
      <c r="AD449" s="23">
        <f>'3 priedo 2 lentele'!Q449</f>
        <v>0</v>
      </c>
      <c r="AE449" s="148">
        <f>'3 priedo 2 lentele'!R449</f>
        <v>0</v>
      </c>
      <c r="AF449" s="458"/>
      <c r="AG449" s="391"/>
      <c r="AH449" s="23">
        <f>'3 priedo 2 lentele'!S449</f>
        <v>0</v>
      </c>
      <c r="AI449" s="23">
        <f>'3 priedo 2 lentele'!T449</f>
        <v>0</v>
      </c>
      <c r="AJ449" s="148">
        <f>'3 priedo 2 lentele'!U449</f>
        <v>0</v>
      </c>
      <c r="AK449" s="391"/>
      <c r="AL449" s="391"/>
    </row>
    <row r="450" spans="2:38" ht="96" x14ac:dyDescent="0.25">
      <c r="B450" s="183" t="str">
        <f>'3 priedo 1 lentele'!A450</f>
        <v>3.1.3.1.2</v>
      </c>
      <c r="C450" s="160" t="str">
        <f>'3 priedo 1 lentele'!B450</f>
        <v>R021102-500000-0002</v>
      </c>
      <c r="D450" s="19" t="str">
        <f>'3 priedo 1 lentele'!C450</f>
        <v xml:space="preserve">Viduklės katilinės modernizavimas pastatant 1.2 Mwgalios biokuro katilą, </v>
      </c>
      <c r="E450" s="12">
        <f>'3 priedo 1 lentele'!I450</f>
        <v>0</v>
      </c>
      <c r="F450" s="12">
        <f>'3 priedo 1 lentele'!J450</f>
        <v>0</v>
      </c>
      <c r="G450" s="12">
        <f>'3 priedo 1 lentele'!K450</f>
        <v>0</v>
      </c>
      <c r="H450" s="391"/>
      <c r="I450" s="23" t="str">
        <f>'3 priedo 2 lentele'!D450</f>
        <v>P.S.318</v>
      </c>
      <c r="J450" s="23" t="str">
        <f>'3 priedo 2 lentele'!E450</f>
        <v>Šilumos vartotojai, kuriems šiluma tiekiama patikimiau ir pagerėjo tiekimo kokybė.</v>
      </c>
      <c r="K450" s="148">
        <f>'3 priedo 2 lentele'!F450</f>
        <v>1</v>
      </c>
      <c r="L450" s="433">
        <v>1</v>
      </c>
      <c r="M450" s="391"/>
      <c r="N450" s="23">
        <f>'3 priedo 2 lentele'!G450</f>
        <v>0</v>
      </c>
      <c r="O450" s="23">
        <f>'3 priedo 2 lentele'!H450</f>
        <v>0</v>
      </c>
      <c r="P450" s="148">
        <f>'3 priedo 2 lentele'!I450</f>
        <v>0</v>
      </c>
      <c r="Q450" s="435"/>
      <c r="R450" s="391"/>
      <c r="S450" s="23">
        <f>'3 priedo 2 lentele'!J450</f>
        <v>0</v>
      </c>
      <c r="T450" s="23">
        <f>'3 priedo 2 lentele'!K450</f>
        <v>0</v>
      </c>
      <c r="U450" s="148">
        <f>'3 priedo 2 lentele'!L450</f>
        <v>0</v>
      </c>
      <c r="V450" s="435"/>
      <c r="W450" s="391"/>
      <c r="X450" s="23">
        <f>'3 priedo 2 lentele'!M450</f>
        <v>0</v>
      </c>
      <c r="Y450" s="23">
        <f>'3 priedo 2 lentele'!N450</f>
        <v>0</v>
      </c>
      <c r="Z450" s="148">
        <f>'3 priedo 2 lentele'!O450</f>
        <v>0</v>
      </c>
      <c r="AA450" s="458"/>
      <c r="AB450" s="391"/>
      <c r="AC450" s="23">
        <f>'3 priedo 2 lentele'!P450</f>
        <v>0</v>
      </c>
      <c r="AD450" s="23">
        <f>'3 priedo 2 lentele'!Q450</f>
        <v>0</v>
      </c>
      <c r="AE450" s="148">
        <f>'3 priedo 2 lentele'!R450</f>
        <v>0</v>
      </c>
      <c r="AF450" s="458"/>
      <c r="AG450" s="391"/>
      <c r="AH450" s="23">
        <f>'3 priedo 2 lentele'!S450</f>
        <v>0</v>
      </c>
      <c r="AI450" s="23">
        <f>'3 priedo 2 lentele'!T450</f>
        <v>0</v>
      </c>
      <c r="AJ450" s="148">
        <f>'3 priedo 2 lentele'!U450</f>
        <v>0</v>
      </c>
      <c r="AK450" s="391"/>
      <c r="AL450" s="391"/>
    </row>
    <row r="451" spans="2:38" ht="84" x14ac:dyDescent="0.25">
      <c r="B451" s="183" t="str">
        <f>'3 priedo 1 lentele'!A451</f>
        <v>3.1.3.1.3</v>
      </c>
      <c r="C451" s="160" t="str">
        <f>'3 priedo 1 lentele'!B451</f>
        <v>R020-500000-0001</v>
      </c>
      <c r="D451" s="38" t="str">
        <f>'3 priedo 1 lentele'!C451</f>
        <v>Raseinių rajono Nemakščių Martyno Mažvydo gimnazijos katilinės modernizavimas, pakeičiant krosninį kurą biokuru</v>
      </c>
      <c r="E451" s="12">
        <f>'3 priedo 1 lentele'!I451</f>
        <v>0</v>
      </c>
      <c r="F451" s="12">
        <f>'3 priedo 1 lentele'!J451</f>
        <v>0</v>
      </c>
      <c r="G451" s="12">
        <f>'3 priedo 1 lentele'!K451</f>
        <v>0</v>
      </c>
      <c r="H451" s="391"/>
      <c r="I451" s="23" t="str">
        <f>'3 priedo 2 lentele'!D451</f>
        <v>P.S.318</v>
      </c>
      <c r="J451" s="23" t="str">
        <f>'3 priedo 2 lentele'!E451</f>
        <v>Šilumos vartotojai, kuriems šiluma tiekiama patikimiau ir pagerėjo tiekimo kokybė</v>
      </c>
      <c r="K451" s="148">
        <f>'3 priedo 2 lentele'!F451</f>
        <v>1</v>
      </c>
      <c r="L451" s="433">
        <v>1</v>
      </c>
      <c r="M451" s="391"/>
      <c r="N451" s="23">
        <f>'3 priedo 2 lentele'!G451</f>
        <v>0</v>
      </c>
      <c r="O451" s="23">
        <f>'3 priedo 2 lentele'!H451</f>
        <v>0</v>
      </c>
      <c r="P451" s="148">
        <f>'3 priedo 2 lentele'!I451</f>
        <v>0</v>
      </c>
      <c r="Q451" s="435"/>
      <c r="R451" s="391"/>
      <c r="S451" s="23">
        <f>'3 priedo 2 lentele'!J451</f>
        <v>0</v>
      </c>
      <c r="T451" s="23">
        <f>'3 priedo 2 lentele'!K451</f>
        <v>0</v>
      </c>
      <c r="U451" s="148">
        <f>'3 priedo 2 lentele'!L451</f>
        <v>0</v>
      </c>
      <c r="V451" s="435"/>
      <c r="W451" s="391"/>
      <c r="X451" s="23">
        <f>'3 priedo 2 lentele'!M451</f>
        <v>0</v>
      </c>
      <c r="Y451" s="23">
        <f>'3 priedo 2 lentele'!N451</f>
        <v>0</v>
      </c>
      <c r="Z451" s="148">
        <f>'3 priedo 2 lentele'!O451</f>
        <v>0</v>
      </c>
      <c r="AA451" s="458"/>
      <c r="AB451" s="391"/>
      <c r="AC451" s="23">
        <f>'3 priedo 2 lentele'!P451</f>
        <v>0</v>
      </c>
      <c r="AD451" s="23">
        <f>'3 priedo 2 lentele'!Q451</f>
        <v>0</v>
      </c>
      <c r="AE451" s="148">
        <f>'3 priedo 2 lentele'!R451</f>
        <v>0</v>
      </c>
      <c r="AF451" s="458"/>
      <c r="AG451" s="391"/>
      <c r="AH451" s="23">
        <f>'3 priedo 2 lentele'!S451</f>
        <v>0</v>
      </c>
      <c r="AI451" s="23">
        <f>'3 priedo 2 lentele'!T451</f>
        <v>0</v>
      </c>
      <c r="AJ451" s="148">
        <f>'3 priedo 2 lentele'!U451</f>
        <v>0</v>
      </c>
      <c r="AK451" s="391"/>
      <c r="AL451" s="391"/>
    </row>
    <row r="452" spans="2:38" ht="72" x14ac:dyDescent="0.25">
      <c r="B452" s="244" t="str">
        <f>'3 priedo 1 lentele'!A452</f>
        <v>3.1.3.2</v>
      </c>
      <c r="C452" s="245">
        <f>'3 priedo 1 lentele'!B452</f>
        <v>0</v>
      </c>
      <c r="D452" s="244" t="str">
        <f>'3 priedo 1 lentele'!C452</f>
        <v>Priemonė: Naujų viešojo transporto priemonių (autobusų ir troleibusų) įsigijimas, pirmenybę teikiant ekologiškoms transporto priemonėms</v>
      </c>
      <c r="E452" s="245">
        <f>'3 priedo 1 lentele'!I452</f>
        <v>0</v>
      </c>
      <c r="F452" s="245">
        <f>'3 priedo 1 lentele'!J452</f>
        <v>0</v>
      </c>
      <c r="G452" s="245">
        <f>'3 priedo 1 lentele'!K452</f>
        <v>0</v>
      </c>
      <c r="H452" s="312"/>
      <c r="I452" s="267">
        <f>'3 priedo 2 lentele'!D452</f>
        <v>0</v>
      </c>
      <c r="J452" s="267">
        <f>'3 priedo 2 lentele'!E452</f>
        <v>0</v>
      </c>
      <c r="K452" s="268">
        <f>'3 priedo 2 lentele'!F452</f>
        <v>0</v>
      </c>
      <c r="L452" s="430"/>
      <c r="M452" s="312"/>
      <c r="N452" s="267">
        <f>'3 priedo 2 lentele'!G452</f>
        <v>0</v>
      </c>
      <c r="O452" s="267">
        <f>'3 priedo 2 lentele'!H452</f>
        <v>0</v>
      </c>
      <c r="P452" s="268">
        <f>'3 priedo 2 lentele'!I452</f>
        <v>0</v>
      </c>
      <c r="Q452" s="448"/>
      <c r="R452" s="312"/>
      <c r="S452" s="267">
        <f>'3 priedo 2 lentele'!J452</f>
        <v>0</v>
      </c>
      <c r="T452" s="267">
        <f>'3 priedo 2 lentele'!K452</f>
        <v>0</v>
      </c>
      <c r="U452" s="268">
        <f>'3 priedo 2 lentele'!L452</f>
        <v>0</v>
      </c>
      <c r="V452" s="448"/>
      <c r="W452" s="312"/>
      <c r="X452" s="267">
        <f>'3 priedo 2 lentele'!M452</f>
        <v>0</v>
      </c>
      <c r="Y452" s="267">
        <f>'3 priedo 2 lentele'!N452</f>
        <v>0</v>
      </c>
      <c r="Z452" s="268">
        <f>'3 priedo 2 lentele'!O452</f>
        <v>0</v>
      </c>
      <c r="AA452" s="473"/>
      <c r="AB452" s="312"/>
      <c r="AC452" s="267">
        <f>'3 priedo 2 lentele'!P452</f>
        <v>0</v>
      </c>
      <c r="AD452" s="267">
        <f>'3 priedo 2 lentele'!Q452</f>
        <v>0</v>
      </c>
      <c r="AE452" s="268">
        <f>'3 priedo 2 lentele'!R452</f>
        <v>0</v>
      </c>
      <c r="AF452" s="473"/>
      <c r="AG452" s="312"/>
      <c r="AH452" s="267">
        <f>'3 priedo 2 lentele'!S452</f>
        <v>0</v>
      </c>
      <c r="AI452" s="267">
        <f>'3 priedo 2 lentele'!T452</f>
        <v>0</v>
      </c>
      <c r="AJ452" s="268">
        <f>'3 priedo 2 lentele'!U452</f>
        <v>0</v>
      </c>
      <c r="AK452" s="312"/>
      <c r="AL452" s="312"/>
    </row>
    <row r="453" spans="2:38" ht="72" x14ac:dyDescent="0.25">
      <c r="B453" s="183" t="str">
        <f>'3 priedo 1 lentele'!A453</f>
        <v>3.1.3.2.1</v>
      </c>
      <c r="C453" s="160" t="str">
        <f>'3 priedo 1 lentele'!B453</f>
        <v>R025517-100000-0001</v>
      </c>
      <c r="D453" s="28" t="str">
        <f>'3 priedo 1 lentele'!C453</f>
        <v>Naujų ekologiškų Kauno miesto viešojo transporto priemonių įsigijimas</v>
      </c>
      <c r="E453" s="11" t="str">
        <f>'3 priedo 1 lentele'!I453</f>
        <v>ITI</v>
      </c>
      <c r="F453" s="11">
        <f>'3 priedo 1 lentele'!J453</f>
        <v>0</v>
      </c>
      <c r="G453" s="11">
        <f>'3 priedo 1 lentele'!K453</f>
        <v>0</v>
      </c>
      <c r="H453" s="316"/>
      <c r="I453" s="25" t="str">
        <f>'3 priedo 2 lentele'!D453</f>
        <v>P.S.325</v>
      </c>
      <c r="J453" s="23" t="str">
        <f>'3 priedo 2 lentele'!E453</f>
        <v>Įsigytos naujos ekologiškos viešojo transporto priemonės (vnt.)</v>
      </c>
      <c r="K453" s="148">
        <f>'3 priedo 2 lentele'!F453</f>
        <v>28</v>
      </c>
      <c r="L453" s="433">
        <v>24</v>
      </c>
      <c r="M453" s="316"/>
      <c r="N453" s="25">
        <f>'3 priedo 2 lentele'!G453</f>
        <v>0</v>
      </c>
      <c r="O453" s="23">
        <f>'3 priedo 2 lentele'!H453</f>
        <v>0</v>
      </c>
      <c r="P453" s="148">
        <f>'3 priedo 2 lentele'!I453</f>
        <v>0</v>
      </c>
      <c r="Q453" s="435"/>
      <c r="R453" s="316"/>
      <c r="S453" s="25">
        <f>'3 priedo 2 lentele'!J453</f>
        <v>0</v>
      </c>
      <c r="T453" s="23">
        <f>'3 priedo 2 lentele'!K453</f>
        <v>0</v>
      </c>
      <c r="U453" s="148">
        <f>'3 priedo 2 lentele'!L453</f>
        <v>0</v>
      </c>
      <c r="V453" s="435"/>
      <c r="W453" s="316"/>
      <c r="X453" s="25">
        <f>'3 priedo 2 lentele'!M453</f>
        <v>0</v>
      </c>
      <c r="Y453" s="23">
        <f>'3 priedo 2 lentele'!N453</f>
        <v>0</v>
      </c>
      <c r="Z453" s="148">
        <f>'3 priedo 2 lentele'!O453</f>
        <v>0</v>
      </c>
      <c r="AA453" s="458"/>
      <c r="AB453" s="316"/>
      <c r="AC453" s="25">
        <f>'3 priedo 2 lentele'!P453</f>
        <v>0</v>
      </c>
      <c r="AD453" s="23">
        <f>'3 priedo 2 lentele'!Q453</f>
        <v>0</v>
      </c>
      <c r="AE453" s="148">
        <f>'3 priedo 2 lentele'!R453</f>
        <v>0</v>
      </c>
      <c r="AF453" s="458"/>
      <c r="AG453" s="316"/>
      <c r="AH453" s="25">
        <f>'3 priedo 2 lentele'!S453</f>
        <v>0</v>
      </c>
      <c r="AI453" s="23">
        <f>'3 priedo 2 lentele'!T453</f>
        <v>0</v>
      </c>
      <c r="AJ453" s="148">
        <f>'3 priedo 2 lentele'!U453</f>
        <v>0</v>
      </c>
      <c r="AK453" s="316"/>
      <c r="AL453" s="316"/>
    </row>
    <row r="454" spans="2:38" ht="108" x14ac:dyDescent="0.25">
      <c r="B454" s="244" t="str">
        <f>'3 priedo 1 lentele'!A454</f>
        <v>3.1.3.3.</v>
      </c>
      <c r="C454" s="245">
        <f>'3 priedo 1 lentele'!B454</f>
        <v>0</v>
      </c>
      <c r="D454" s="244" t="str">
        <f>'3 priedo 1 lentele'!C454</f>
        <v>Priemonė: Šiuolaikiškų alternatyvios, atsinaujinančių šaltinių energijos gamybos metodų skatinimas ir diegimas, ekologiškai švaresnės energijos vartojimo skatinimas, visuomenės informavimas</v>
      </c>
      <c r="E454" s="245">
        <f>'3 priedo 1 lentele'!I454</f>
        <v>0</v>
      </c>
      <c r="F454" s="245">
        <f>'3 priedo 1 lentele'!J454</f>
        <v>0</v>
      </c>
      <c r="G454" s="245">
        <f>'3 priedo 1 lentele'!K454</f>
        <v>0</v>
      </c>
      <c r="H454" s="312"/>
      <c r="I454" s="267">
        <f>'3 priedo 2 lentele'!D454</f>
        <v>0</v>
      </c>
      <c r="J454" s="267">
        <f>'3 priedo 2 lentele'!E454</f>
        <v>0</v>
      </c>
      <c r="K454" s="268">
        <f>'3 priedo 2 lentele'!F454</f>
        <v>0</v>
      </c>
      <c r="L454" s="430"/>
      <c r="M454" s="312"/>
      <c r="N454" s="267">
        <f>'3 priedo 2 lentele'!G454</f>
        <v>0</v>
      </c>
      <c r="O454" s="267">
        <f>'3 priedo 2 lentele'!H454</f>
        <v>0</v>
      </c>
      <c r="P454" s="268">
        <f>'3 priedo 2 lentele'!I454</f>
        <v>0</v>
      </c>
      <c r="Q454" s="448"/>
      <c r="R454" s="312"/>
      <c r="S454" s="267">
        <f>'3 priedo 2 lentele'!J454</f>
        <v>0</v>
      </c>
      <c r="T454" s="267">
        <f>'3 priedo 2 lentele'!K454</f>
        <v>0</v>
      </c>
      <c r="U454" s="268">
        <f>'3 priedo 2 lentele'!L454</f>
        <v>0</v>
      </c>
      <c r="V454" s="448"/>
      <c r="W454" s="312"/>
      <c r="X454" s="267">
        <f>'3 priedo 2 lentele'!M454</f>
        <v>0</v>
      </c>
      <c r="Y454" s="267">
        <f>'3 priedo 2 lentele'!N454</f>
        <v>0</v>
      </c>
      <c r="Z454" s="268">
        <f>'3 priedo 2 lentele'!O454</f>
        <v>0</v>
      </c>
      <c r="AA454" s="473"/>
      <c r="AB454" s="312"/>
      <c r="AC454" s="267">
        <f>'3 priedo 2 lentele'!P454</f>
        <v>0</v>
      </c>
      <c r="AD454" s="267">
        <f>'3 priedo 2 lentele'!Q454</f>
        <v>0</v>
      </c>
      <c r="AE454" s="268">
        <f>'3 priedo 2 lentele'!R454</f>
        <v>0</v>
      </c>
      <c r="AF454" s="473"/>
      <c r="AG454" s="312"/>
      <c r="AH454" s="267">
        <f>'3 priedo 2 lentele'!S454</f>
        <v>0</v>
      </c>
      <c r="AI454" s="267">
        <f>'3 priedo 2 lentele'!T454</f>
        <v>0</v>
      </c>
      <c r="AJ454" s="268">
        <f>'3 priedo 2 lentele'!U454</f>
        <v>0</v>
      </c>
      <c r="AK454" s="312"/>
      <c r="AL454" s="312"/>
    </row>
    <row r="455" spans="2:38" ht="36" x14ac:dyDescent="0.25">
      <c r="B455" s="244" t="str">
        <f>'3 priedo 1 lentele'!A455</f>
        <v>3.1.3.4.</v>
      </c>
      <c r="C455" s="245">
        <f>'3 priedo 1 lentele'!B455</f>
        <v>0</v>
      </c>
      <c r="D455" s="244" t="str">
        <f>'3 priedo 1 lentele'!C455</f>
        <v>Priemonė: Atsinaujinančių energijos šaltinių plėtros planų ir programų rengimas</v>
      </c>
      <c r="E455" s="245">
        <f>'3 priedo 1 lentele'!I455</f>
        <v>0</v>
      </c>
      <c r="F455" s="245">
        <f>'3 priedo 1 lentele'!J455</f>
        <v>0</v>
      </c>
      <c r="G455" s="245">
        <f>'3 priedo 1 lentele'!K455</f>
        <v>0</v>
      </c>
      <c r="H455" s="312"/>
      <c r="I455" s="267">
        <f>'3 priedo 2 lentele'!D455</f>
        <v>0</v>
      </c>
      <c r="J455" s="267">
        <f>'3 priedo 2 lentele'!E455</f>
        <v>0</v>
      </c>
      <c r="K455" s="268">
        <f>'3 priedo 2 lentele'!F455</f>
        <v>0</v>
      </c>
      <c r="L455" s="430"/>
      <c r="M455" s="312"/>
      <c r="N455" s="267">
        <f>'3 priedo 2 lentele'!G455</f>
        <v>0</v>
      </c>
      <c r="O455" s="267">
        <f>'3 priedo 2 lentele'!H455</f>
        <v>0</v>
      </c>
      <c r="P455" s="268">
        <f>'3 priedo 2 lentele'!I455</f>
        <v>0</v>
      </c>
      <c r="Q455" s="448"/>
      <c r="R455" s="312"/>
      <c r="S455" s="267">
        <f>'3 priedo 2 lentele'!J455</f>
        <v>0</v>
      </c>
      <c r="T455" s="267">
        <f>'3 priedo 2 lentele'!K455</f>
        <v>0</v>
      </c>
      <c r="U455" s="268">
        <f>'3 priedo 2 lentele'!L455</f>
        <v>0</v>
      </c>
      <c r="V455" s="448"/>
      <c r="W455" s="312"/>
      <c r="X455" s="267">
        <f>'3 priedo 2 lentele'!M455</f>
        <v>0</v>
      </c>
      <c r="Y455" s="267">
        <f>'3 priedo 2 lentele'!N455</f>
        <v>0</v>
      </c>
      <c r="Z455" s="268">
        <f>'3 priedo 2 lentele'!O455</f>
        <v>0</v>
      </c>
      <c r="AA455" s="473"/>
      <c r="AB455" s="312"/>
      <c r="AC455" s="267">
        <f>'3 priedo 2 lentele'!P455</f>
        <v>0</v>
      </c>
      <c r="AD455" s="267">
        <f>'3 priedo 2 lentele'!Q455</f>
        <v>0</v>
      </c>
      <c r="AE455" s="268">
        <f>'3 priedo 2 lentele'!R455</f>
        <v>0</v>
      </c>
      <c r="AF455" s="473"/>
      <c r="AG455" s="312"/>
      <c r="AH455" s="267">
        <f>'3 priedo 2 lentele'!S455</f>
        <v>0</v>
      </c>
      <c r="AI455" s="267">
        <f>'3 priedo 2 lentele'!T455</f>
        <v>0</v>
      </c>
      <c r="AJ455" s="268">
        <f>'3 priedo 2 lentele'!U455</f>
        <v>0</v>
      </c>
      <c r="AK455" s="312"/>
      <c r="AL455" s="312"/>
    </row>
    <row r="456" spans="2:38" ht="48" x14ac:dyDescent="0.25">
      <c r="B456" s="212" t="str">
        <f>'3 priedo 1 lentele'!A456</f>
        <v>3.1.4</v>
      </c>
      <c r="C456" s="233">
        <f>'3 priedo 1 lentele'!B456</f>
        <v>0</v>
      </c>
      <c r="D456" s="212" t="str">
        <f>'3 priedo 1 lentele'!C456</f>
        <v>Uždavinys: Užtikrinti efektyvią kraštovaizdžio apsaugą, didinti ekologinį teritorijų stabilumą</v>
      </c>
      <c r="E456" s="233">
        <f>'3 priedo 1 lentele'!I456</f>
        <v>0</v>
      </c>
      <c r="F456" s="233">
        <f>'3 priedo 1 lentele'!J456</f>
        <v>0</v>
      </c>
      <c r="G456" s="233">
        <f>'3 priedo 1 lentele'!K456</f>
        <v>0</v>
      </c>
      <c r="H456" s="310"/>
      <c r="I456" s="81">
        <f>'3 priedo 2 lentele'!D456</f>
        <v>0</v>
      </c>
      <c r="J456" s="81">
        <f>'3 priedo 2 lentele'!E456</f>
        <v>0</v>
      </c>
      <c r="K456" s="146">
        <f>'3 priedo 2 lentele'!F456</f>
        <v>0</v>
      </c>
      <c r="L456" s="432"/>
      <c r="M456" s="310"/>
      <c r="N456" s="81">
        <f>'3 priedo 2 lentele'!G456</f>
        <v>0</v>
      </c>
      <c r="O456" s="81">
        <f>'3 priedo 2 lentele'!H456</f>
        <v>0</v>
      </c>
      <c r="P456" s="146">
        <f>'3 priedo 2 lentele'!I456</f>
        <v>0</v>
      </c>
      <c r="Q456" s="450"/>
      <c r="R456" s="310"/>
      <c r="S456" s="81">
        <f>'3 priedo 2 lentele'!J456</f>
        <v>0</v>
      </c>
      <c r="T456" s="81">
        <f>'3 priedo 2 lentele'!K456</f>
        <v>0</v>
      </c>
      <c r="U456" s="146">
        <f>'3 priedo 2 lentele'!L456</f>
        <v>0</v>
      </c>
      <c r="V456" s="450"/>
      <c r="W456" s="310"/>
      <c r="X456" s="81">
        <f>'3 priedo 2 lentele'!M456</f>
        <v>0</v>
      </c>
      <c r="Y456" s="81">
        <f>'3 priedo 2 lentele'!N456</f>
        <v>0</v>
      </c>
      <c r="Z456" s="146">
        <f>'3 priedo 2 lentele'!O456</f>
        <v>0</v>
      </c>
      <c r="AA456" s="475"/>
      <c r="AB456" s="310"/>
      <c r="AC456" s="81">
        <f>'3 priedo 2 lentele'!P456</f>
        <v>0</v>
      </c>
      <c r="AD456" s="81">
        <f>'3 priedo 2 lentele'!Q456</f>
        <v>0</v>
      </c>
      <c r="AE456" s="146">
        <f>'3 priedo 2 lentele'!R456</f>
        <v>0</v>
      </c>
      <c r="AF456" s="475"/>
      <c r="AG456" s="310"/>
      <c r="AH456" s="81">
        <f>'3 priedo 2 lentele'!S456</f>
        <v>0</v>
      </c>
      <c r="AI456" s="81">
        <f>'3 priedo 2 lentele'!T456</f>
        <v>0</v>
      </c>
      <c r="AJ456" s="146">
        <f>'3 priedo 2 lentele'!U456</f>
        <v>0</v>
      </c>
      <c r="AK456" s="310"/>
      <c r="AL456" s="310"/>
    </row>
    <row r="457" spans="2:38" ht="72" x14ac:dyDescent="0.25">
      <c r="B457" s="244" t="str">
        <f>'3 priedo 1 lentele'!A457</f>
        <v>3.1.4.1.</v>
      </c>
      <c r="C457" s="245">
        <f>'3 priedo 1 lentele'!B457</f>
        <v>0</v>
      </c>
      <c r="D457" s="244" t="str">
        <f>'3 priedo 1 lentele'!C457</f>
        <v xml:space="preserve">Priemonė: Užterštų teritorijų (buvusių pesticidų sandėlių, nelegalių sąvartų ir pan.) identifikavimas, valymas ir sutvarkymas </v>
      </c>
      <c r="E457" s="245">
        <f>'3 priedo 1 lentele'!I457</f>
        <v>0</v>
      </c>
      <c r="F457" s="245">
        <f>'3 priedo 1 lentele'!J457</f>
        <v>0</v>
      </c>
      <c r="G457" s="245">
        <f>'3 priedo 1 lentele'!K457</f>
        <v>0</v>
      </c>
      <c r="H457" s="312"/>
      <c r="I457" s="267">
        <f>'3 priedo 2 lentele'!D457</f>
        <v>0</v>
      </c>
      <c r="J457" s="267">
        <f>'3 priedo 2 lentele'!E457</f>
        <v>0</v>
      </c>
      <c r="K457" s="268">
        <f>'3 priedo 2 lentele'!F457</f>
        <v>0</v>
      </c>
      <c r="L457" s="430"/>
      <c r="M457" s="312"/>
      <c r="N457" s="267">
        <f>'3 priedo 2 lentele'!G457</f>
        <v>0</v>
      </c>
      <c r="O457" s="267">
        <f>'3 priedo 2 lentele'!H457</f>
        <v>0</v>
      </c>
      <c r="P457" s="268">
        <f>'3 priedo 2 lentele'!I457</f>
        <v>0</v>
      </c>
      <c r="Q457" s="448"/>
      <c r="R457" s="312"/>
      <c r="S457" s="267">
        <f>'3 priedo 2 lentele'!J457</f>
        <v>0</v>
      </c>
      <c r="T457" s="267">
        <f>'3 priedo 2 lentele'!K457</f>
        <v>0</v>
      </c>
      <c r="U457" s="268">
        <f>'3 priedo 2 lentele'!L457</f>
        <v>0</v>
      </c>
      <c r="V457" s="448"/>
      <c r="W457" s="312"/>
      <c r="X457" s="267">
        <f>'3 priedo 2 lentele'!M457</f>
        <v>0</v>
      </c>
      <c r="Y457" s="267">
        <f>'3 priedo 2 lentele'!N457</f>
        <v>0</v>
      </c>
      <c r="Z457" s="268">
        <f>'3 priedo 2 lentele'!O457</f>
        <v>0</v>
      </c>
      <c r="AA457" s="473"/>
      <c r="AB457" s="312"/>
      <c r="AC457" s="267">
        <f>'3 priedo 2 lentele'!P457</f>
        <v>0</v>
      </c>
      <c r="AD457" s="267">
        <f>'3 priedo 2 lentele'!Q457</f>
        <v>0</v>
      </c>
      <c r="AE457" s="268">
        <f>'3 priedo 2 lentele'!R457</f>
        <v>0</v>
      </c>
      <c r="AF457" s="473"/>
      <c r="AG457" s="312"/>
      <c r="AH457" s="267">
        <f>'3 priedo 2 lentele'!S457</f>
        <v>0</v>
      </c>
      <c r="AI457" s="267">
        <f>'3 priedo 2 lentele'!T457</f>
        <v>0</v>
      </c>
      <c r="AJ457" s="268">
        <f>'3 priedo 2 lentele'!U457</f>
        <v>0</v>
      </c>
      <c r="AK457" s="312"/>
      <c r="AL457" s="312"/>
    </row>
    <row r="458" spans="2:38" ht="96" x14ac:dyDescent="0.25">
      <c r="B458" s="183" t="str">
        <f>'3 priedo 1 lentele'!A458</f>
        <v>3.1.4.1.1</v>
      </c>
      <c r="C458" s="160" t="str">
        <f>'3 priedo 1 lentele'!B458</f>
        <v>R020019-380000-0001</v>
      </c>
      <c r="D458" s="34" t="str">
        <f>'3 priedo 1 lentele'!C458</f>
        <v>Bešeimininkių apleistų pastatų ir įrenginių likvidavimas Raseinių rajono savivaldybėje</v>
      </c>
      <c r="E458" s="16">
        <f>'3 priedo 1 lentele'!I458</f>
        <v>0</v>
      </c>
      <c r="F458" s="16">
        <f>'3 priedo 1 lentele'!J458</f>
        <v>0</v>
      </c>
      <c r="G458" s="16">
        <f>'3 priedo 1 lentele'!K458</f>
        <v>0</v>
      </c>
      <c r="H458" s="393" t="s">
        <v>2197</v>
      </c>
      <c r="I458" s="23" t="str">
        <f>'3 priedo 2 lentele'!D458</f>
        <v>P.N.093</v>
      </c>
      <c r="J458" s="23" t="str">
        <f>'3 priedo 2 lentele'!E458</f>
        <v>Likviduoti kraštovaizdį darkantys bešeimininkiai apleisti statiniai ir įrenginiai (Skaičius)</v>
      </c>
      <c r="K458" s="148">
        <f>'3 priedo 2 lentele'!F458</f>
        <v>27</v>
      </c>
      <c r="L458" s="433">
        <v>27</v>
      </c>
      <c r="M458" s="433">
        <v>27</v>
      </c>
      <c r="N458" s="23" t="str">
        <f>'3 priedo 2 lentele'!G458</f>
        <v>R.N.091</v>
      </c>
      <c r="O458" s="23" t="str">
        <f>'3 priedo 2 lentele'!H458</f>
        <v xml:space="preserve">Teritorijų, kuriuose įgyvendintos kraštovaizdžio formavimo priemonės, plotas </v>
      </c>
      <c r="P458" s="148">
        <f>'3 priedo 2 lentele'!I458</f>
        <v>4.5599999999999996</v>
      </c>
      <c r="Q458" s="435">
        <v>4.5599999999999996</v>
      </c>
      <c r="R458" s="435">
        <v>4.5599999999999996</v>
      </c>
      <c r="S458" s="23">
        <f>'3 priedo 2 lentele'!J458</f>
        <v>0</v>
      </c>
      <c r="T458" s="23">
        <f>'3 priedo 2 lentele'!K458</f>
        <v>0</v>
      </c>
      <c r="U458" s="148">
        <f>'3 priedo 2 lentele'!L458</f>
        <v>0</v>
      </c>
      <c r="V458" s="435"/>
      <c r="W458" s="393"/>
      <c r="X458" s="23">
        <f>'3 priedo 2 lentele'!M458</f>
        <v>0</v>
      </c>
      <c r="Y458" s="23">
        <f>'3 priedo 2 lentele'!N458</f>
        <v>0</v>
      </c>
      <c r="Z458" s="148">
        <f>'3 priedo 2 lentele'!O458</f>
        <v>0</v>
      </c>
      <c r="AA458" s="458"/>
      <c r="AB458" s="393"/>
      <c r="AC458" s="23">
        <f>'3 priedo 2 lentele'!P458</f>
        <v>0</v>
      </c>
      <c r="AD458" s="23">
        <f>'3 priedo 2 lentele'!Q458</f>
        <v>0</v>
      </c>
      <c r="AE458" s="148">
        <f>'3 priedo 2 lentele'!R458</f>
        <v>0</v>
      </c>
      <c r="AF458" s="458"/>
      <c r="AG458" s="393"/>
      <c r="AH458" s="23">
        <f>'3 priedo 2 lentele'!S458</f>
        <v>0</v>
      </c>
      <c r="AI458" s="23">
        <f>'3 priedo 2 lentele'!T458</f>
        <v>0</v>
      </c>
      <c r="AJ458" s="148">
        <f>'3 priedo 2 lentele'!U458</f>
        <v>0</v>
      </c>
      <c r="AK458" s="393"/>
      <c r="AL458" s="393"/>
    </row>
    <row r="459" spans="2:38" ht="72" x14ac:dyDescent="0.25">
      <c r="B459" s="183" t="str">
        <f>'3 priedo 1 lentele'!A459</f>
        <v>3.1.4.1.2</v>
      </c>
      <c r="C459" s="160" t="str">
        <f>'3 priedo 1 lentele'!B459</f>
        <v>R020020-400000-0001</v>
      </c>
      <c r="D459" s="142" t="str">
        <f>'3 priedo 1 lentele'!C459</f>
        <v>Užterštos naftos bazės teritorijos Raseinių r. sav., Viduklės geležinkelio stoties teritorijoje, sutvarkymas</v>
      </c>
      <c r="E459" s="16">
        <f>'3 priedo 1 lentele'!I459</f>
        <v>0</v>
      </c>
      <c r="F459" s="16">
        <f>'3 priedo 1 lentele'!J459</f>
        <v>0</v>
      </c>
      <c r="G459" s="16">
        <f>'3 priedo 1 lentele'!K459</f>
        <v>0</v>
      </c>
      <c r="H459" s="393"/>
      <c r="I459" s="23" t="str">
        <f>'3 priedo 2 lentele'!D459</f>
        <v>P.B.222</v>
      </c>
      <c r="J459" s="23" t="str">
        <f>'3 priedo 2 lentele'!E459</f>
        <v>Bendras rekultivuotos žemės plotas (ha)</v>
      </c>
      <c r="K459" s="148">
        <f>'3 priedo 2 lentele'!F459</f>
        <v>0.4</v>
      </c>
      <c r="L459" s="433">
        <v>0.4</v>
      </c>
      <c r="M459" s="393"/>
      <c r="N459" s="23" t="str">
        <f>'3 priedo 2 lentele'!G459</f>
        <v>P.N.096</v>
      </c>
      <c r="O459" s="23" t="str">
        <f>'3 priedo 2 lentele'!H459</f>
        <v>Išvalytos ir sutvarkytos praeityje užterštos teritorijos (vnt.)</v>
      </c>
      <c r="P459" s="148">
        <f>'3 priedo 2 lentele'!I459</f>
        <v>1</v>
      </c>
      <c r="Q459" s="435">
        <v>1</v>
      </c>
      <c r="R459" s="393"/>
      <c r="S459" s="23">
        <f>'3 priedo 2 lentele'!J459</f>
        <v>0</v>
      </c>
      <c r="T459" s="23">
        <f>'3 priedo 2 lentele'!K459</f>
        <v>0</v>
      </c>
      <c r="U459" s="148">
        <f>'3 priedo 2 lentele'!L459</f>
        <v>0</v>
      </c>
      <c r="V459" s="435"/>
      <c r="W459" s="393"/>
      <c r="X459" s="23">
        <f>'3 priedo 2 lentele'!M459</f>
        <v>0</v>
      </c>
      <c r="Y459" s="23">
        <f>'3 priedo 2 lentele'!N459</f>
        <v>0</v>
      </c>
      <c r="Z459" s="148">
        <f>'3 priedo 2 lentele'!O459</f>
        <v>0</v>
      </c>
      <c r="AA459" s="458"/>
      <c r="AB459" s="393"/>
      <c r="AC459" s="23">
        <f>'3 priedo 2 lentele'!P459</f>
        <v>0</v>
      </c>
      <c r="AD459" s="23">
        <f>'3 priedo 2 lentele'!Q459</f>
        <v>0</v>
      </c>
      <c r="AE459" s="148">
        <f>'3 priedo 2 lentele'!R459</f>
        <v>0</v>
      </c>
      <c r="AF459" s="458"/>
      <c r="AG459" s="393"/>
      <c r="AH459" s="23">
        <f>'3 priedo 2 lentele'!S459</f>
        <v>0</v>
      </c>
      <c r="AI459" s="23">
        <f>'3 priedo 2 lentele'!T459</f>
        <v>0</v>
      </c>
      <c r="AJ459" s="148">
        <f>'3 priedo 2 lentele'!U459</f>
        <v>0</v>
      </c>
      <c r="AK459" s="393"/>
      <c r="AL459" s="393"/>
    </row>
    <row r="460" spans="2:38" ht="72" x14ac:dyDescent="0.25">
      <c r="B460" s="183" t="str">
        <f>'3 priedo 1 lentele'!A460</f>
        <v>3.1.4.1.3</v>
      </c>
      <c r="C460" s="160" t="str">
        <f>'3 priedo 1 lentele'!B460</f>
        <v>R020020-400000-0002</v>
      </c>
      <c r="D460" s="34" t="str">
        <f>'3 priedo 1 lentele'!C460</f>
        <v>Užterštų teritorijų sutvarkymas Kaišiadorių rajono Varkalių ir Pakertų kaimuose</v>
      </c>
      <c r="E460" s="16">
        <f>'3 priedo 1 lentele'!I460</f>
        <v>0</v>
      </c>
      <c r="F460" s="16">
        <f>'3 priedo 1 lentele'!J460</f>
        <v>0</v>
      </c>
      <c r="G460" s="16">
        <f>'3 priedo 1 lentele'!K460</f>
        <v>0</v>
      </c>
      <c r="H460" s="393"/>
      <c r="I460" s="23" t="str">
        <f>'3 priedo 2 lentele'!D460</f>
        <v>P.B.222</v>
      </c>
      <c r="J460" s="23" t="str">
        <f>'3 priedo 2 lentele'!E460</f>
        <v>Bendras rekultivuotos žemės plotas (ha)</v>
      </c>
      <c r="K460" s="148">
        <f>'3 priedo 2 lentele'!F460</f>
        <v>0.08</v>
      </c>
      <c r="L460" s="433">
        <v>0.08</v>
      </c>
      <c r="M460" s="393"/>
      <c r="N460" s="23" t="str">
        <f>'3 priedo 2 lentele'!G460</f>
        <v>P.N.096</v>
      </c>
      <c r="O460" s="23" t="str">
        <f>'3 priedo 2 lentele'!H460</f>
        <v>Išvalytos ir sutvarkytos praeityje užterštos teritorijos (vnt.)</v>
      </c>
      <c r="P460" s="148">
        <f>'3 priedo 2 lentele'!I460</f>
        <v>2</v>
      </c>
      <c r="Q460" s="435">
        <v>2</v>
      </c>
      <c r="R460" s="393"/>
      <c r="S460" s="23">
        <f>'3 priedo 2 lentele'!J460</f>
        <v>0</v>
      </c>
      <c r="T460" s="23">
        <f>'3 priedo 2 lentele'!K460</f>
        <v>0</v>
      </c>
      <c r="U460" s="148">
        <f>'3 priedo 2 lentele'!L460</f>
        <v>0</v>
      </c>
      <c r="V460" s="435"/>
      <c r="W460" s="393"/>
      <c r="X460" s="23">
        <f>'3 priedo 2 lentele'!M460</f>
        <v>0</v>
      </c>
      <c r="Y460" s="23">
        <f>'3 priedo 2 lentele'!N460</f>
        <v>0</v>
      </c>
      <c r="Z460" s="148">
        <f>'3 priedo 2 lentele'!O460</f>
        <v>0</v>
      </c>
      <c r="AA460" s="458"/>
      <c r="AB460" s="393"/>
      <c r="AC460" s="23">
        <f>'3 priedo 2 lentele'!P460</f>
        <v>0</v>
      </c>
      <c r="AD460" s="23">
        <f>'3 priedo 2 lentele'!Q460</f>
        <v>0</v>
      </c>
      <c r="AE460" s="148">
        <f>'3 priedo 2 lentele'!R460</f>
        <v>0</v>
      </c>
      <c r="AF460" s="458"/>
      <c r="AG460" s="393"/>
      <c r="AH460" s="23">
        <f>'3 priedo 2 lentele'!S460</f>
        <v>0</v>
      </c>
      <c r="AI460" s="23">
        <f>'3 priedo 2 lentele'!T460</f>
        <v>0</v>
      </c>
      <c r="AJ460" s="148">
        <f>'3 priedo 2 lentele'!U460</f>
        <v>0</v>
      </c>
      <c r="AK460" s="393"/>
      <c r="AL460" s="393"/>
    </row>
    <row r="461" spans="2:38" ht="72" x14ac:dyDescent="0.25">
      <c r="B461" s="183" t="str">
        <f>'3 priedo 1 lentele'!A461</f>
        <v>3.1.4.1.4</v>
      </c>
      <c r="C461" s="160" t="str">
        <f>'3 priedo 1 lentele'!B461</f>
        <v>R020020-400000-0003</v>
      </c>
      <c r="D461" s="34" t="str">
        <f>'3 priedo 1 lentele'!C461</f>
        <v>Buvusio pesticidų sandėlio teritorijos Kauno r.sav., Taurakiemio sen., Margininkų k., sutvarkymas</v>
      </c>
      <c r="E461" s="16">
        <f>'3 priedo 1 lentele'!I461</f>
        <v>0</v>
      </c>
      <c r="F461" s="16">
        <f>'3 priedo 1 lentele'!J461</f>
        <v>0</v>
      </c>
      <c r="G461" s="16">
        <f>'3 priedo 1 lentele'!K461</f>
        <v>0</v>
      </c>
      <c r="H461" s="393"/>
      <c r="I461" s="23" t="str">
        <f>'3 priedo 2 lentele'!D461</f>
        <v>P.B.222</v>
      </c>
      <c r="J461" s="23" t="str">
        <f>'3 priedo 2 lentele'!E461</f>
        <v>Bendras rekultivuotos žemės plotas (ha)</v>
      </c>
      <c r="K461" s="148">
        <f>'3 priedo 2 lentele'!F461</f>
        <v>8.2600000000000007E-2</v>
      </c>
      <c r="L461" s="433">
        <v>8.2600000000000007E-2</v>
      </c>
      <c r="M461" s="393"/>
      <c r="N461" s="23" t="str">
        <f>'3 priedo 2 lentele'!G461</f>
        <v>P.N.096</v>
      </c>
      <c r="O461" s="23" t="str">
        <f>'3 priedo 2 lentele'!H461</f>
        <v>Išvalytos ir sutvarkytos praeityje užterštos teritorijos (vnt.)</v>
      </c>
      <c r="P461" s="148">
        <f>'3 priedo 2 lentele'!I461</f>
        <v>1</v>
      </c>
      <c r="Q461" s="435">
        <v>1</v>
      </c>
      <c r="R461" s="393"/>
      <c r="S461" s="23">
        <f>'3 priedo 2 lentele'!J461</f>
        <v>0</v>
      </c>
      <c r="T461" s="23">
        <f>'3 priedo 2 lentele'!K461</f>
        <v>0</v>
      </c>
      <c r="U461" s="148">
        <f>'3 priedo 2 lentele'!L461</f>
        <v>0</v>
      </c>
      <c r="V461" s="435"/>
      <c r="W461" s="393"/>
      <c r="X461" s="23">
        <f>'3 priedo 2 lentele'!M461</f>
        <v>0</v>
      </c>
      <c r="Y461" s="23">
        <f>'3 priedo 2 lentele'!N461</f>
        <v>0</v>
      </c>
      <c r="Z461" s="148">
        <f>'3 priedo 2 lentele'!O461</f>
        <v>0</v>
      </c>
      <c r="AA461" s="458"/>
      <c r="AB461" s="393"/>
      <c r="AC461" s="23">
        <f>'3 priedo 2 lentele'!P461</f>
        <v>0</v>
      </c>
      <c r="AD461" s="23">
        <f>'3 priedo 2 lentele'!Q461</f>
        <v>0</v>
      </c>
      <c r="AE461" s="148">
        <f>'3 priedo 2 lentele'!R461</f>
        <v>0</v>
      </c>
      <c r="AF461" s="458"/>
      <c r="AG461" s="393"/>
      <c r="AH461" s="23">
        <f>'3 priedo 2 lentele'!S461</f>
        <v>0</v>
      </c>
      <c r="AI461" s="23">
        <f>'3 priedo 2 lentele'!T461</f>
        <v>0</v>
      </c>
      <c r="AJ461" s="148">
        <f>'3 priedo 2 lentele'!U461</f>
        <v>0</v>
      </c>
      <c r="AK461" s="393"/>
      <c r="AL461" s="393"/>
    </row>
    <row r="462" spans="2:38" ht="96" x14ac:dyDescent="0.25">
      <c r="B462" s="183" t="str">
        <f>'3 priedo 1 lentele'!A462</f>
        <v>3.1.4.1.5</v>
      </c>
      <c r="C462" s="160" t="str">
        <f>'3 priedo 1 lentele'!B462</f>
        <v>R020019-380000-0002</v>
      </c>
      <c r="D462" s="19" t="str">
        <f>'3 priedo 1 lentele'!C462</f>
        <v xml:space="preserve">Bešeimininkių apleistų pastatų likvidavimas Kėdainių rajone   </v>
      </c>
      <c r="E462" s="12">
        <f>'3 priedo 1 lentele'!I462</f>
        <v>0</v>
      </c>
      <c r="F462" s="12">
        <f>'3 priedo 1 lentele'!J462</f>
        <v>0</v>
      </c>
      <c r="G462" s="12">
        <f>'3 priedo 1 lentele'!K462</f>
        <v>0</v>
      </c>
      <c r="H462" s="391" t="s">
        <v>2289</v>
      </c>
      <c r="I462" s="23" t="str">
        <f>'3 priedo 2 lentele'!D462</f>
        <v>R.N.091</v>
      </c>
      <c r="J462" s="40" t="str">
        <f>'3 priedo 2 lentele'!E462</f>
        <v>Teritorijų, kuriose įgyvendintos kraštovaizdžio formavimo priemonės plotas, ha</v>
      </c>
      <c r="K462" s="148">
        <f>'3 priedo 2 lentele'!F462</f>
        <v>3.45</v>
      </c>
      <c r="L462" s="433">
        <v>3.45</v>
      </c>
      <c r="M462" s="391">
        <v>9.93</v>
      </c>
      <c r="N462" s="23" t="str">
        <f>'3 priedo 2 lentele'!G462</f>
        <v>P.N.093</v>
      </c>
      <c r="O462" s="40" t="str">
        <f>'3 priedo 2 lentele'!H462</f>
        <v>Likviduoti kraštovaizdį darkantys bešeimininkiai apleisti statiniai ir įrenginiai (Skaičius)</v>
      </c>
      <c r="P462" s="148">
        <f>'3 priedo 2 lentele'!I462</f>
        <v>41</v>
      </c>
      <c r="Q462" s="447">
        <v>41</v>
      </c>
      <c r="R462" s="391">
        <v>52</v>
      </c>
      <c r="S462" s="23">
        <f>'3 priedo 2 lentele'!J462</f>
        <v>0</v>
      </c>
      <c r="T462" s="40">
        <f>'3 priedo 2 lentele'!K462</f>
        <v>0</v>
      </c>
      <c r="U462" s="148">
        <f>'3 priedo 2 lentele'!L462</f>
        <v>0</v>
      </c>
      <c r="V462" s="435"/>
      <c r="W462" s="391"/>
      <c r="X462" s="23">
        <f>'3 priedo 2 lentele'!M462</f>
        <v>0</v>
      </c>
      <c r="Y462" s="40">
        <f>'3 priedo 2 lentele'!N462</f>
        <v>0</v>
      </c>
      <c r="Z462" s="148">
        <f>'3 priedo 2 lentele'!O462</f>
        <v>0</v>
      </c>
      <c r="AA462" s="458"/>
      <c r="AB462" s="391"/>
      <c r="AC462" s="23">
        <f>'3 priedo 2 lentele'!P462</f>
        <v>0</v>
      </c>
      <c r="AD462" s="40">
        <f>'3 priedo 2 lentele'!Q462</f>
        <v>0</v>
      </c>
      <c r="AE462" s="148">
        <f>'3 priedo 2 lentele'!R462</f>
        <v>0</v>
      </c>
      <c r="AF462" s="458"/>
      <c r="AG462" s="391"/>
      <c r="AH462" s="23">
        <f>'3 priedo 2 lentele'!S462</f>
        <v>0</v>
      </c>
      <c r="AI462" s="40">
        <f>'3 priedo 2 lentele'!T462</f>
        <v>0</v>
      </c>
      <c r="AJ462" s="148">
        <f>'3 priedo 2 lentele'!U462</f>
        <v>0</v>
      </c>
      <c r="AK462" s="391"/>
      <c r="AL462" s="391"/>
    </row>
    <row r="463" spans="2:38" ht="84" x14ac:dyDescent="0.25">
      <c r="B463" s="183" t="str">
        <f>'3 priedo 1 lentele'!A463</f>
        <v>3.1.4.1.6</v>
      </c>
      <c r="C463" s="160" t="str">
        <f>'3 priedo 1 lentele'!B463</f>
        <v>R020019-380000-0003</v>
      </c>
      <c r="D463" s="19" t="str">
        <f>'3 priedo 1 lentele'!C463</f>
        <v>Atvirais kasiniais pažeistų žemių sutvarkymas Kėdainių rajone</v>
      </c>
      <c r="E463" s="12">
        <f>'3 priedo 1 lentele'!I463</f>
        <v>0</v>
      </c>
      <c r="F463" s="12">
        <f>'3 priedo 1 lentele'!J463</f>
        <v>0</v>
      </c>
      <c r="G463" s="12">
        <f>'3 priedo 1 lentele'!K463</f>
        <v>0</v>
      </c>
      <c r="H463" s="391" t="s">
        <v>2208</v>
      </c>
      <c r="I463" s="58" t="str">
        <f>'3 priedo 2 lentele'!D463</f>
        <v>R.N.091</v>
      </c>
      <c r="J463" s="134" t="str">
        <f>'3 priedo 2 lentele'!E463</f>
        <v>Teritorijų, kuriose įgyvendintos kraštovaizdžio formavimo priemonės plotas, ha</v>
      </c>
      <c r="K463" s="148">
        <f>'3 priedo 2 lentele'!F463</f>
        <v>3.83</v>
      </c>
      <c r="L463" s="148">
        <v>3.83</v>
      </c>
      <c r="M463" s="391"/>
      <c r="N463" s="58" t="str">
        <f>'3 priedo 2 lentele'!G463</f>
        <v>P.N.094</v>
      </c>
      <c r="O463" s="134" t="str">
        <f>'3 priedo 2 lentele'!H463</f>
        <v>Rekultivuotų atvirais kasiniais pažeistų žemių skaičius</v>
      </c>
      <c r="P463" s="148">
        <f>'3 priedo 2 lentele'!I463</f>
        <v>3</v>
      </c>
      <c r="Q463" s="447">
        <v>3</v>
      </c>
      <c r="R463" s="391"/>
      <c r="S463" s="58">
        <f>'3 priedo 2 lentele'!J463</f>
        <v>0</v>
      </c>
      <c r="T463" s="134">
        <f>'3 priedo 2 lentele'!K463</f>
        <v>0</v>
      </c>
      <c r="U463" s="148">
        <f>'3 priedo 2 lentele'!L463</f>
        <v>0</v>
      </c>
      <c r="V463" s="435"/>
      <c r="W463" s="391"/>
      <c r="X463" s="58">
        <f>'3 priedo 2 lentele'!M463</f>
        <v>0</v>
      </c>
      <c r="Y463" s="134">
        <f>'3 priedo 2 lentele'!N463</f>
        <v>0</v>
      </c>
      <c r="Z463" s="148">
        <f>'3 priedo 2 lentele'!O463</f>
        <v>0</v>
      </c>
      <c r="AA463" s="458"/>
      <c r="AB463" s="391"/>
      <c r="AC463" s="58">
        <f>'3 priedo 2 lentele'!P463</f>
        <v>0</v>
      </c>
      <c r="AD463" s="134">
        <f>'3 priedo 2 lentele'!Q463</f>
        <v>0</v>
      </c>
      <c r="AE463" s="148">
        <f>'3 priedo 2 lentele'!R463</f>
        <v>0</v>
      </c>
      <c r="AF463" s="458"/>
      <c r="AG463" s="391"/>
      <c r="AH463" s="58">
        <f>'3 priedo 2 lentele'!S463</f>
        <v>0</v>
      </c>
      <c r="AI463" s="134">
        <f>'3 priedo 2 lentele'!T463</f>
        <v>0</v>
      </c>
      <c r="AJ463" s="148">
        <f>'3 priedo 2 lentele'!U463</f>
        <v>0</v>
      </c>
      <c r="AK463" s="391"/>
      <c r="AL463" s="391"/>
    </row>
    <row r="464" spans="2:38" ht="72" x14ac:dyDescent="0.25">
      <c r="B464" s="183" t="str">
        <f>'3 priedo 1 lentele'!A464</f>
        <v>3.1.4.1.7</v>
      </c>
      <c r="C464" s="272" t="str">
        <f>'3 priedo 1 lentele'!B464</f>
        <v>R020020-400000-4000</v>
      </c>
      <c r="D464" s="19" t="str">
        <f>'3 priedo 1 lentele'!C464</f>
        <v>Užterštos teritorijos Raseinių r. sav., Ariogalos sen., Kilupių k. sutvarkymas</v>
      </c>
      <c r="E464" s="12">
        <f>'3 priedo 1 lentele'!I464</f>
        <v>0</v>
      </c>
      <c r="F464" s="12">
        <f>'3 priedo 1 lentele'!J464</f>
        <v>0</v>
      </c>
      <c r="G464" s="12">
        <f>'3 priedo 1 lentele'!K464</f>
        <v>0</v>
      </c>
      <c r="H464" s="391"/>
      <c r="I464" s="23" t="str">
        <f>'3 priedo 2 lentele'!D464</f>
        <v>P.B.222</v>
      </c>
      <c r="J464" s="23" t="str">
        <f>'3 priedo 2 lentele'!E464</f>
        <v>Bendras rekultivuotos žemės plotas (ha)</v>
      </c>
      <c r="K464" s="148">
        <f>'3 priedo 2 lentele'!F464</f>
        <v>0.41299999999999998</v>
      </c>
      <c r="L464" s="433">
        <v>0.41299999999999998</v>
      </c>
      <c r="M464" s="391"/>
      <c r="N464" s="23" t="str">
        <f>'3 priedo 2 lentele'!G464</f>
        <v>P.N.096</v>
      </c>
      <c r="O464" s="23" t="str">
        <f>'3 priedo 2 lentele'!H464</f>
        <v>Išvalytos ir sutvarkytos praeityje užterštos teritorijos (vnt.)</v>
      </c>
      <c r="P464" s="148">
        <f>'3 priedo 2 lentele'!I464</f>
        <v>1</v>
      </c>
      <c r="Q464" s="435">
        <v>1</v>
      </c>
      <c r="R464" s="391"/>
      <c r="S464" s="23">
        <f>'3 priedo 2 lentele'!J464</f>
        <v>0</v>
      </c>
      <c r="T464" s="23">
        <f>'3 priedo 2 lentele'!K464</f>
        <v>0</v>
      </c>
      <c r="U464" s="148">
        <f>'3 priedo 2 lentele'!L464</f>
        <v>0</v>
      </c>
      <c r="V464" s="435"/>
      <c r="W464" s="391"/>
      <c r="X464" s="23">
        <f>'3 priedo 2 lentele'!M464</f>
        <v>0</v>
      </c>
      <c r="Y464" s="23">
        <f>'3 priedo 2 lentele'!N464</f>
        <v>0</v>
      </c>
      <c r="Z464" s="148">
        <f>'3 priedo 2 lentele'!O464</f>
        <v>0</v>
      </c>
      <c r="AA464" s="458"/>
      <c r="AB464" s="391"/>
      <c r="AC464" s="23">
        <f>'3 priedo 2 lentele'!P464</f>
        <v>0</v>
      </c>
      <c r="AD464" s="23">
        <f>'3 priedo 2 lentele'!Q464</f>
        <v>0</v>
      </c>
      <c r="AE464" s="148">
        <f>'3 priedo 2 lentele'!R464</f>
        <v>0</v>
      </c>
      <c r="AF464" s="458"/>
      <c r="AG464" s="391"/>
      <c r="AH464" s="23">
        <f>'3 priedo 2 lentele'!S464</f>
        <v>0</v>
      </c>
      <c r="AI464" s="23">
        <f>'3 priedo 2 lentele'!T464</f>
        <v>0</v>
      </c>
      <c r="AJ464" s="148">
        <f>'3 priedo 2 lentele'!U464</f>
        <v>0</v>
      </c>
      <c r="AK464" s="391"/>
      <c r="AL464" s="391"/>
    </row>
    <row r="465" spans="2:38" ht="96" x14ac:dyDescent="0.25">
      <c r="B465" s="183" t="str">
        <f>'3 priedo 1 lentele'!A465</f>
        <v>3.1.4.1.8</v>
      </c>
      <c r="C465" s="183" t="str">
        <f>'3 priedo 1 lentele'!B465</f>
        <v>R020019-380000-9995</v>
      </c>
      <c r="D465" s="183" t="str">
        <f>'3 priedo 1 lentele'!C465</f>
        <v>Bešeimininkių apleistų pastatų likvidavimas Kėdainių rajone (II)</v>
      </c>
      <c r="E465" s="12">
        <f>'3 priedo 1 lentele'!I465</f>
        <v>0</v>
      </c>
      <c r="F465" s="12">
        <f>'3 priedo 1 lentele'!J465</f>
        <v>0</v>
      </c>
      <c r="G465" s="12">
        <f>'3 priedo 1 lentele'!K465</f>
        <v>0</v>
      </c>
      <c r="H465" s="391"/>
      <c r="I465" s="23" t="str">
        <f>'3 priedo 2 lentele'!D465</f>
        <v>P.N.093</v>
      </c>
      <c r="J465" s="23" t="str">
        <f>'3 priedo 2 lentele'!E465</f>
        <v>Likviduoti kraštovaizdį darkantys bešeimininkiai apleisti statiniai ir įrenginiai (Skaičius)</v>
      </c>
      <c r="K465" s="148">
        <f>'3 priedo 2 lentele'!F465</f>
        <v>8</v>
      </c>
      <c r="L465" s="433"/>
      <c r="M465" s="391"/>
      <c r="N465" s="23" t="str">
        <f>'3 priedo 2 lentele'!G465</f>
        <v>R.N.091</v>
      </c>
      <c r="O465" s="23" t="str">
        <f>'3 priedo 2 lentele'!H465</f>
        <v>Teritorijų, kuriose įgyvendintos kraštovaizdžio formavimo priemonės plotas, ha</v>
      </c>
      <c r="P465" s="148">
        <f>'3 priedo 2 lentele'!I465</f>
        <v>0.6</v>
      </c>
      <c r="Q465" s="435"/>
      <c r="R465" s="391"/>
      <c r="S465" s="23">
        <f>'3 priedo 2 lentele'!J465</f>
        <v>0</v>
      </c>
      <c r="T465" s="23">
        <f>'3 priedo 2 lentele'!K465</f>
        <v>0</v>
      </c>
      <c r="U465" s="148">
        <f>'3 priedo 2 lentele'!L465</f>
        <v>0</v>
      </c>
      <c r="V465" s="435"/>
      <c r="W465" s="391"/>
      <c r="X465" s="23">
        <f>'3 priedo 2 lentele'!M465</f>
        <v>0</v>
      </c>
      <c r="Y465" s="23">
        <f>'3 priedo 2 lentele'!N465</f>
        <v>0</v>
      </c>
      <c r="Z465" s="148">
        <f>'3 priedo 2 lentele'!O465</f>
        <v>0</v>
      </c>
      <c r="AA465" s="458"/>
      <c r="AB465" s="391"/>
      <c r="AC465" s="23">
        <f>'3 priedo 2 lentele'!P465</f>
        <v>0</v>
      </c>
      <c r="AD465" s="23">
        <f>'3 priedo 2 lentele'!Q465</f>
        <v>0</v>
      </c>
      <c r="AE465" s="148">
        <f>'3 priedo 2 lentele'!R465</f>
        <v>0</v>
      </c>
      <c r="AF465" s="458"/>
      <c r="AG465" s="391"/>
      <c r="AH465" s="23">
        <f>'3 priedo 2 lentele'!S465</f>
        <v>0</v>
      </c>
      <c r="AI465" s="23">
        <f>'3 priedo 2 lentele'!T465</f>
        <v>0</v>
      </c>
      <c r="AJ465" s="148">
        <f>'3 priedo 2 lentele'!U465</f>
        <v>0</v>
      </c>
      <c r="AK465" s="391"/>
      <c r="AL465" s="391"/>
    </row>
    <row r="466" spans="2:38" ht="96" x14ac:dyDescent="0.25">
      <c r="B466" s="183" t="str">
        <f>'3 priedo 1 lentele'!A466</f>
        <v>3.1.4.1.9</v>
      </c>
      <c r="C466" s="183" t="str">
        <f>'3 priedo 1 lentele'!B466</f>
        <v>R020019-380000-9996</v>
      </c>
      <c r="D466" s="183" t="str">
        <f>'3 priedo 1 lentele'!C466</f>
        <v>Bešeimininkių apleistų pastatų ir įrenginių likvidavimas Raseinių rajono savivaldybėje, II etapas</v>
      </c>
      <c r="E466" s="12">
        <f>'3 priedo 1 lentele'!I466</f>
        <v>0</v>
      </c>
      <c r="F466" s="12">
        <f>'3 priedo 1 lentele'!J466</f>
        <v>0</v>
      </c>
      <c r="G466" s="12">
        <f>'3 priedo 1 lentele'!K466</f>
        <v>0</v>
      </c>
      <c r="H466" s="391"/>
      <c r="I466" s="23" t="str">
        <f>'3 priedo 2 lentele'!D466</f>
        <v>P.N.093</v>
      </c>
      <c r="J466" s="23" t="str">
        <f>'3 priedo 2 lentele'!E466</f>
        <v>Likviduoti kraštovaizdį darkantys bešeimininkiai apleisti statiniai ir įrenginiai (Skaičius)</v>
      </c>
      <c r="K466" s="148">
        <f>'3 priedo 2 lentele'!F466</f>
        <v>3</v>
      </c>
      <c r="L466" s="433"/>
      <c r="M466" s="391"/>
      <c r="N466" s="23">
        <f>'3 priedo 2 lentele'!G466</f>
        <v>0</v>
      </c>
      <c r="O466" s="23">
        <f>'3 priedo 2 lentele'!H466</f>
        <v>0</v>
      </c>
      <c r="P466" s="148">
        <f>'3 priedo 2 lentele'!I466</f>
        <v>0</v>
      </c>
      <c r="Q466" s="435"/>
      <c r="R466" s="391"/>
      <c r="S466" s="23">
        <f>'3 priedo 2 lentele'!J466</f>
        <v>0</v>
      </c>
      <c r="T466" s="23">
        <f>'3 priedo 2 lentele'!K466</f>
        <v>0</v>
      </c>
      <c r="U466" s="148">
        <f>'3 priedo 2 lentele'!L466</f>
        <v>0</v>
      </c>
      <c r="V466" s="435"/>
      <c r="W466" s="391"/>
      <c r="X466" s="23">
        <f>'3 priedo 2 lentele'!M466</f>
        <v>0</v>
      </c>
      <c r="Y466" s="23">
        <f>'3 priedo 2 lentele'!N466</f>
        <v>0</v>
      </c>
      <c r="Z466" s="148">
        <f>'3 priedo 2 lentele'!O466</f>
        <v>0</v>
      </c>
      <c r="AA466" s="458"/>
      <c r="AB466" s="391"/>
      <c r="AC466" s="23">
        <f>'3 priedo 2 lentele'!P466</f>
        <v>0</v>
      </c>
      <c r="AD466" s="23">
        <f>'3 priedo 2 lentele'!Q466</f>
        <v>0</v>
      </c>
      <c r="AE466" s="148">
        <f>'3 priedo 2 lentele'!R466</f>
        <v>0</v>
      </c>
      <c r="AF466" s="458"/>
      <c r="AG466" s="391"/>
      <c r="AH466" s="23">
        <f>'3 priedo 2 lentele'!S466</f>
        <v>0</v>
      </c>
      <c r="AI466" s="23">
        <f>'3 priedo 2 lentele'!T466</f>
        <v>0</v>
      </c>
      <c r="AJ466" s="148">
        <f>'3 priedo 2 lentele'!U466</f>
        <v>0</v>
      </c>
      <c r="AK466" s="391"/>
      <c r="AL466" s="391"/>
    </row>
    <row r="467" spans="2:38" ht="60" x14ac:dyDescent="0.25">
      <c r="B467" s="244" t="str">
        <f>'3 priedo 1 lentele'!A467</f>
        <v>3.1.4.2.</v>
      </c>
      <c r="C467" s="245">
        <f>'3 priedo 1 lentele'!B467</f>
        <v>0</v>
      </c>
      <c r="D467" s="244" t="str">
        <f>'3 priedo 1 lentele'!C467</f>
        <v>Priemonė: Miestų, miestelių ir urbanizuotų teritorijų žaliųjų plotų inventorizacija, tvarkymas ir atkūrimas</v>
      </c>
      <c r="E467" s="245">
        <f>'3 priedo 1 lentele'!I467</f>
        <v>0</v>
      </c>
      <c r="F467" s="245">
        <f>'3 priedo 1 lentele'!J467</f>
        <v>0</v>
      </c>
      <c r="G467" s="245">
        <f>'3 priedo 1 lentele'!K467</f>
        <v>0</v>
      </c>
      <c r="H467" s="312"/>
      <c r="I467" s="267">
        <f>'3 priedo 2 lentele'!D467</f>
        <v>0</v>
      </c>
      <c r="J467" s="267">
        <f>'3 priedo 2 lentele'!E467</f>
        <v>0</v>
      </c>
      <c r="K467" s="268">
        <f>'3 priedo 2 lentele'!F467</f>
        <v>0</v>
      </c>
      <c r="L467" s="430"/>
      <c r="M467" s="312"/>
      <c r="N467" s="267">
        <f>'3 priedo 2 lentele'!G467</f>
        <v>0</v>
      </c>
      <c r="O467" s="267">
        <f>'3 priedo 2 lentele'!H467</f>
        <v>0</v>
      </c>
      <c r="P467" s="268">
        <f>'3 priedo 2 lentele'!I467</f>
        <v>0</v>
      </c>
      <c r="Q467" s="448"/>
      <c r="R467" s="312"/>
      <c r="S467" s="267">
        <f>'3 priedo 2 lentele'!J467</f>
        <v>0</v>
      </c>
      <c r="T467" s="267">
        <f>'3 priedo 2 lentele'!K467</f>
        <v>0</v>
      </c>
      <c r="U467" s="268">
        <f>'3 priedo 2 lentele'!L467</f>
        <v>0</v>
      </c>
      <c r="V467" s="448"/>
      <c r="W467" s="312"/>
      <c r="X467" s="267">
        <f>'3 priedo 2 lentele'!M467</f>
        <v>0</v>
      </c>
      <c r="Y467" s="267">
        <f>'3 priedo 2 lentele'!N467</f>
        <v>0</v>
      </c>
      <c r="Z467" s="268">
        <f>'3 priedo 2 lentele'!O467</f>
        <v>0</v>
      </c>
      <c r="AA467" s="473"/>
      <c r="AB467" s="312"/>
      <c r="AC467" s="267">
        <f>'3 priedo 2 lentele'!P467</f>
        <v>0</v>
      </c>
      <c r="AD467" s="267">
        <f>'3 priedo 2 lentele'!Q467</f>
        <v>0</v>
      </c>
      <c r="AE467" s="268">
        <f>'3 priedo 2 lentele'!R467</f>
        <v>0</v>
      </c>
      <c r="AF467" s="473"/>
      <c r="AG467" s="312"/>
      <c r="AH467" s="267">
        <f>'3 priedo 2 lentele'!S467</f>
        <v>0</v>
      </c>
      <c r="AI467" s="267">
        <f>'3 priedo 2 lentele'!T467</f>
        <v>0</v>
      </c>
      <c r="AJ467" s="268">
        <f>'3 priedo 2 lentele'!U467</f>
        <v>0</v>
      </c>
      <c r="AK467" s="312"/>
      <c r="AL467" s="312"/>
    </row>
    <row r="468" spans="2:38" ht="60" x14ac:dyDescent="0.25">
      <c r="B468" s="244" t="str">
        <f>'3 priedo 1 lentele'!A468</f>
        <v>3.1.4.3.</v>
      </c>
      <c r="C468" s="245">
        <f>'3 priedo 1 lentele'!B468</f>
        <v>0</v>
      </c>
      <c r="D468" s="244" t="str">
        <f>'3 priedo 1 lentele'!C468</f>
        <v xml:space="preserve">Priemonė: Gamtos ir kultūros (archeologinio, urbanistikos) paveldo objektų apsauga ir naudojimas </v>
      </c>
      <c r="E468" s="245">
        <f>'3 priedo 1 lentele'!I468</f>
        <v>0</v>
      </c>
      <c r="F468" s="245">
        <f>'3 priedo 1 lentele'!J468</f>
        <v>0</v>
      </c>
      <c r="G468" s="245">
        <f>'3 priedo 1 lentele'!K468</f>
        <v>0</v>
      </c>
      <c r="H468" s="312"/>
      <c r="I468" s="267">
        <f>'3 priedo 2 lentele'!D468</f>
        <v>0</v>
      </c>
      <c r="J468" s="267">
        <f>'3 priedo 2 lentele'!E468</f>
        <v>0</v>
      </c>
      <c r="K468" s="268">
        <f>'3 priedo 2 lentele'!F468</f>
        <v>0</v>
      </c>
      <c r="L468" s="430"/>
      <c r="M468" s="312"/>
      <c r="N468" s="267">
        <f>'3 priedo 2 lentele'!G468</f>
        <v>0</v>
      </c>
      <c r="O468" s="267">
        <f>'3 priedo 2 lentele'!H468</f>
        <v>0</v>
      </c>
      <c r="P468" s="268">
        <f>'3 priedo 2 lentele'!I468</f>
        <v>0</v>
      </c>
      <c r="Q468" s="448"/>
      <c r="R468" s="312"/>
      <c r="S468" s="267">
        <f>'3 priedo 2 lentele'!J468</f>
        <v>0</v>
      </c>
      <c r="T468" s="267">
        <f>'3 priedo 2 lentele'!K468</f>
        <v>0</v>
      </c>
      <c r="U468" s="268">
        <f>'3 priedo 2 lentele'!L468</f>
        <v>0</v>
      </c>
      <c r="V468" s="448"/>
      <c r="W468" s="312"/>
      <c r="X468" s="267">
        <f>'3 priedo 2 lentele'!M468</f>
        <v>0</v>
      </c>
      <c r="Y468" s="267">
        <f>'3 priedo 2 lentele'!N468</f>
        <v>0</v>
      </c>
      <c r="Z468" s="268">
        <f>'3 priedo 2 lentele'!O468</f>
        <v>0</v>
      </c>
      <c r="AA468" s="473"/>
      <c r="AB468" s="312"/>
      <c r="AC468" s="267">
        <f>'3 priedo 2 lentele'!P468</f>
        <v>0</v>
      </c>
      <c r="AD468" s="267">
        <f>'3 priedo 2 lentele'!Q468</f>
        <v>0</v>
      </c>
      <c r="AE468" s="268">
        <f>'3 priedo 2 lentele'!R468</f>
        <v>0</v>
      </c>
      <c r="AF468" s="473"/>
      <c r="AG468" s="312"/>
      <c r="AH468" s="267">
        <f>'3 priedo 2 lentele'!S468</f>
        <v>0</v>
      </c>
      <c r="AI468" s="267">
        <f>'3 priedo 2 lentele'!T468</f>
        <v>0</v>
      </c>
      <c r="AJ468" s="268">
        <f>'3 priedo 2 lentele'!U468</f>
        <v>0</v>
      </c>
      <c r="AK468" s="312"/>
      <c r="AL468" s="312"/>
    </row>
    <row r="469" spans="2:38" ht="48" x14ac:dyDescent="0.25">
      <c r="B469" s="244" t="str">
        <f>'3 priedo 1 lentele'!A469</f>
        <v>3.1.4.4.</v>
      </c>
      <c r="C469" s="245">
        <f>'3 priedo 1 lentele'!B469</f>
        <v>0</v>
      </c>
      <c r="D469" s="244" t="str">
        <f>'3 priedo 1 lentele'!C469</f>
        <v>Priemonė: Kraštovaizdžio formavimas ir ekologinės būklės gerinimas gamtinio karkaso teritorijose</v>
      </c>
      <c r="E469" s="245">
        <f>'3 priedo 1 lentele'!I469</f>
        <v>0</v>
      </c>
      <c r="F469" s="245">
        <f>'3 priedo 1 lentele'!J469</f>
        <v>0</v>
      </c>
      <c r="G469" s="245">
        <f>'3 priedo 1 lentele'!K469</f>
        <v>0</v>
      </c>
      <c r="H469" s="312"/>
      <c r="I469" s="267">
        <f>'3 priedo 2 lentele'!D469</f>
        <v>0</v>
      </c>
      <c r="J469" s="267">
        <f>'3 priedo 2 lentele'!E469</f>
        <v>0</v>
      </c>
      <c r="K469" s="268">
        <f>'3 priedo 2 lentele'!F469</f>
        <v>0</v>
      </c>
      <c r="L469" s="430"/>
      <c r="M469" s="312"/>
      <c r="N469" s="267">
        <f>'3 priedo 2 lentele'!G469</f>
        <v>0</v>
      </c>
      <c r="O469" s="267">
        <f>'3 priedo 2 lentele'!H469</f>
        <v>0</v>
      </c>
      <c r="P469" s="268">
        <f>'3 priedo 2 lentele'!I469</f>
        <v>0</v>
      </c>
      <c r="Q469" s="448"/>
      <c r="R469" s="312"/>
      <c r="S469" s="267">
        <f>'3 priedo 2 lentele'!J469</f>
        <v>0</v>
      </c>
      <c r="T469" s="267">
        <f>'3 priedo 2 lentele'!K469</f>
        <v>0</v>
      </c>
      <c r="U469" s="268">
        <f>'3 priedo 2 lentele'!L469</f>
        <v>0</v>
      </c>
      <c r="V469" s="448"/>
      <c r="W469" s="312"/>
      <c r="X469" s="267">
        <f>'3 priedo 2 lentele'!M469</f>
        <v>0</v>
      </c>
      <c r="Y469" s="267">
        <f>'3 priedo 2 lentele'!N469</f>
        <v>0</v>
      </c>
      <c r="Z469" s="268">
        <f>'3 priedo 2 lentele'!O469</f>
        <v>0</v>
      </c>
      <c r="AA469" s="473"/>
      <c r="AB469" s="312"/>
      <c r="AC469" s="267">
        <f>'3 priedo 2 lentele'!P469</f>
        <v>0</v>
      </c>
      <c r="AD469" s="267">
        <f>'3 priedo 2 lentele'!Q469</f>
        <v>0</v>
      </c>
      <c r="AE469" s="268">
        <f>'3 priedo 2 lentele'!R469</f>
        <v>0</v>
      </c>
      <c r="AF469" s="473"/>
      <c r="AG469" s="312"/>
      <c r="AH469" s="267">
        <f>'3 priedo 2 lentele'!S469</f>
        <v>0</v>
      </c>
      <c r="AI469" s="267">
        <f>'3 priedo 2 lentele'!T469</f>
        <v>0</v>
      </c>
      <c r="AJ469" s="268">
        <f>'3 priedo 2 lentele'!U469</f>
        <v>0</v>
      </c>
      <c r="AK469" s="312"/>
      <c r="AL469" s="312"/>
    </row>
    <row r="470" spans="2:38" ht="96" x14ac:dyDescent="0.25">
      <c r="B470" s="183" t="str">
        <f>'3 priedo 1 lentele'!A470</f>
        <v>3.1.4.4.1.</v>
      </c>
      <c r="C470" s="160" t="str">
        <f>'3 priedo 1 lentele'!B470</f>
        <v>R020019-380000-0004</v>
      </c>
      <c r="D470" s="23" t="str">
        <f>'3 priedo 1 lentele'!C470</f>
        <v>Nemuno pakrančių kraštovaizdžio sutvarkymas</v>
      </c>
      <c r="E470" s="14">
        <f>'3 priedo 1 lentele'!I470</f>
        <v>0</v>
      </c>
      <c r="F470" s="14">
        <f>'3 priedo 1 lentele'!J470</f>
        <v>0</v>
      </c>
      <c r="G470" s="14">
        <f>'3 priedo 1 lentele'!K470</f>
        <v>0</v>
      </c>
      <c r="H470" s="324" t="s">
        <v>2196</v>
      </c>
      <c r="I470" s="25" t="str">
        <f>'3 priedo 2 lentele'!D470</f>
        <v>R.N.091</v>
      </c>
      <c r="J470" s="40" t="str">
        <f>'3 priedo 2 lentele'!E470</f>
        <v>Teritorijų, kuriose įgyvendintos kraštovaizdžio formavimo priemonės plotas</v>
      </c>
      <c r="K470" s="148">
        <f>'3 priedo 2 lentele'!F470</f>
        <v>11.6</v>
      </c>
      <c r="L470" s="148">
        <v>11.6</v>
      </c>
      <c r="M470" s="148">
        <v>11.6</v>
      </c>
      <c r="N470" s="25" t="str">
        <f>'3 priedo 2 lentele'!G470</f>
        <v>P.S.338</v>
      </c>
      <c r="O470" s="40" t="str">
        <f>'3 priedo 2 lentele'!H470</f>
        <v>Išsaugoti, sutvarkyti ar atkurti įvairaus teritorinio lygmens kraštovaizdžio arealai</v>
      </c>
      <c r="P470" s="148">
        <f>'3 priedo 2 lentele'!I470</f>
        <v>1</v>
      </c>
      <c r="Q470" s="435">
        <v>1</v>
      </c>
      <c r="R470" s="435">
        <v>1</v>
      </c>
      <c r="S470" s="25">
        <f>'3 priedo 2 lentele'!J470</f>
        <v>0</v>
      </c>
      <c r="T470" s="40">
        <f>'3 priedo 2 lentele'!K470</f>
        <v>0</v>
      </c>
      <c r="U470" s="148">
        <f>'3 priedo 2 lentele'!L470</f>
        <v>0</v>
      </c>
      <c r="V470" s="435"/>
      <c r="W470" s="324"/>
      <c r="X470" s="25">
        <f>'3 priedo 2 lentele'!M470</f>
        <v>0</v>
      </c>
      <c r="Y470" s="40">
        <f>'3 priedo 2 lentele'!N470</f>
        <v>0</v>
      </c>
      <c r="Z470" s="148">
        <f>'3 priedo 2 lentele'!O470</f>
        <v>0</v>
      </c>
      <c r="AA470" s="458"/>
      <c r="AB470" s="324"/>
      <c r="AC470" s="25">
        <f>'3 priedo 2 lentele'!P470</f>
        <v>0</v>
      </c>
      <c r="AD470" s="40">
        <f>'3 priedo 2 lentele'!Q470</f>
        <v>0</v>
      </c>
      <c r="AE470" s="148">
        <f>'3 priedo 2 lentele'!R470</f>
        <v>0</v>
      </c>
      <c r="AF470" s="458"/>
      <c r="AG470" s="324"/>
      <c r="AH470" s="25">
        <f>'3 priedo 2 lentele'!S470</f>
        <v>0</v>
      </c>
      <c r="AI470" s="40">
        <f>'3 priedo 2 lentele'!T470</f>
        <v>0</v>
      </c>
      <c r="AJ470" s="148">
        <f>'3 priedo 2 lentele'!U470</f>
        <v>0</v>
      </c>
      <c r="AK470" s="324"/>
      <c r="AL470" s="324"/>
    </row>
    <row r="471" spans="2:38" ht="96" x14ac:dyDescent="0.25">
      <c r="B471" s="183" t="str">
        <f>'3 priedo 1 lentele'!A471</f>
        <v>3.1.4.4.2.</v>
      </c>
      <c r="C471" s="160" t="str">
        <f>'3 priedo 1 lentele'!B471</f>
        <v>R020019-380000-0005</v>
      </c>
      <c r="D471" s="23" t="str">
        <f>'3 priedo 1 lentele'!C471</f>
        <v>Kauno miesto savivaldybės Nemuno ir Nevėžio santakos kraštovaizdžio draustinio kraštovaizdžio formavimas ir ekologinės būklės gerinimas</v>
      </c>
      <c r="E471" s="14">
        <f>'3 priedo 1 lentele'!I471</f>
        <v>0</v>
      </c>
      <c r="F471" s="14">
        <f>'3 priedo 1 lentele'!J471</f>
        <v>0</v>
      </c>
      <c r="G471" s="14">
        <f>'3 priedo 1 lentele'!K471</f>
        <v>0</v>
      </c>
      <c r="H471" s="324" t="s">
        <v>2195</v>
      </c>
      <c r="I471" s="25" t="str">
        <f>'3 priedo 2 lentele'!D471</f>
        <v>R.N.091</v>
      </c>
      <c r="J471" s="40" t="str">
        <f>'3 priedo 2 lentele'!E471</f>
        <v>Teritorijų, kuriose įgyvendintos kraštovaizdžio formavimo priemonės plotas</v>
      </c>
      <c r="K471" s="148">
        <f>'3 priedo 2 lentele'!F471</f>
        <v>128</v>
      </c>
      <c r="L471" s="433">
        <v>128</v>
      </c>
      <c r="M471" s="433">
        <v>128</v>
      </c>
      <c r="N471" s="25" t="str">
        <f>'3 priedo 2 lentele'!G471</f>
        <v>P.S.338</v>
      </c>
      <c r="O471" s="40" t="str">
        <f>'3 priedo 2 lentele'!H471</f>
        <v>Išsaugoti, sutvarkyti ar atkurti įvairaus teritorinio lygmens kraštovaizdžio arealai</v>
      </c>
      <c r="P471" s="148">
        <f>'3 priedo 2 lentele'!I471</f>
        <v>1</v>
      </c>
      <c r="Q471" s="435">
        <v>1</v>
      </c>
      <c r="R471" s="435">
        <v>1</v>
      </c>
      <c r="S471" s="25" t="str">
        <f>'3 priedo 2 lentele'!J471</f>
        <v>P.N.093</v>
      </c>
      <c r="T471" s="40" t="str">
        <f>'3 priedo 2 lentele'!K471</f>
        <v>Likviduoti kraštovaizdį darkantys bešeimininkiai apleisti statiniai ir įrenginiai (Skaičius)</v>
      </c>
      <c r="U471" s="148">
        <f>'3 priedo 2 lentele'!L471</f>
        <v>1</v>
      </c>
      <c r="V471" s="24">
        <v>1</v>
      </c>
      <c r="W471" s="24">
        <v>1</v>
      </c>
      <c r="X471" s="25">
        <f>'3 priedo 2 lentele'!M471</f>
        <v>0</v>
      </c>
      <c r="Y471" s="40">
        <f>'3 priedo 2 lentele'!N471</f>
        <v>0</v>
      </c>
      <c r="Z471" s="148">
        <f>'3 priedo 2 lentele'!O471</f>
        <v>0</v>
      </c>
      <c r="AA471" s="458"/>
      <c r="AB471" s="324"/>
      <c r="AC471" s="25">
        <f>'3 priedo 2 lentele'!P471</f>
        <v>0</v>
      </c>
      <c r="AD471" s="40">
        <f>'3 priedo 2 lentele'!Q471</f>
        <v>0</v>
      </c>
      <c r="AE471" s="148">
        <f>'3 priedo 2 lentele'!R471</f>
        <v>0</v>
      </c>
      <c r="AF471" s="458"/>
      <c r="AG471" s="324"/>
      <c r="AH471" s="25">
        <f>'3 priedo 2 lentele'!S471</f>
        <v>0</v>
      </c>
      <c r="AI471" s="40">
        <f>'3 priedo 2 lentele'!T471</f>
        <v>0</v>
      </c>
      <c r="AJ471" s="148">
        <f>'3 priedo 2 lentele'!U471</f>
        <v>0</v>
      </c>
      <c r="AK471" s="324"/>
      <c r="AL471" s="324"/>
    </row>
    <row r="472" spans="2:38" ht="96" x14ac:dyDescent="0.25">
      <c r="B472" s="183" t="str">
        <f>'3 priedo 1 lentele'!A472</f>
        <v>3.1.4.4.3</v>
      </c>
      <c r="C472" s="160" t="str">
        <f>'3 priedo 1 lentele'!B472</f>
        <v>R020019-500000-0006</v>
      </c>
      <c r="D472" s="23" t="str">
        <f>'3 priedo 1 lentele'!C472</f>
        <v>Dešiniosios Nemuno pakrantės kraštovaizdžio sutvarkymas Prienų miesto teritorijoje</v>
      </c>
      <c r="E472" s="11">
        <f>'3 priedo 1 lentele'!I472</f>
        <v>0</v>
      </c>
      <c r="F472" s="11">
        <f>'3 priedo 1 lentele'!J472</f>
        <v>0</v>
      </c>
      <c r="G472" s="11">
        <f>'3 priedo 1 lentele'!K472</f>
        <v>0</v>
      </c>
      <c r="H472" s="316"/>
      <c r="I472" s="25" t="str">
        <f>'3 priedo 2 lentele'!D472</f>
        <v>R.N.091</v>
      </c>
      <c r="J472" s="40" t="str">
        <f>'3 priedo 2 lentele'!E472</f>
        <v>Teritorijų, kuriose įgyvendintos kraštovaizdžio formavimo priemonės plotas</v>
      </c>
      <c r="K472" s="148">
        <f>'3 priedo 2 lentele'!F472</f>
        <v>4.2</v>
      </c>
      <c r="L472" s="433">
        <v>3.51</v>
      </c>
      <c r="M472" s="316"/>
      <c r="N472" s="25" t="str">
        <f>'3 priedo 2 lentele'!G472</f>
        <v>P.S.338</v>
      </c>
      <c r="O472" s="40" t="str">
        <f>'3 priedo 2 lentele'!H472</f>
        <v>Išsaugoti, sutvarkyti ar atkurti įvairaus teritorinio lygmens kraštovaizdžio arealai</v>
      </c>
      <c r="P472" s="148">
        <f>'3 priedo 2 lentele'!I472</f>
        <v>1</v>
      </c>
      <c r="Q472" s="148">
        <v>1</v>
      </c>
      <c r="R472" s="316"/>
      <c r="S472" s="25">
        <f>'3 priedo 2 lentele'!J472</f>
        <v>0</v>
      </c>
      <c r="T472" s="40">
        <f>'3 priedo 2 lentele'!K472</f>
        <v>0</v>
      </c>
      <c r="U472" s="148">
        <f>'3 priedo 2 lentele'!L472</f>
        <v>0</v>
      </c>
      <c r="V472" s="435"/>
      <c r="W472" s="316"/>
      <c r="X472" s="25">
        <f>'3 priedo 2 lentele'!M472</f>
        <v>0</v>
      </c>
      <c r="Y472" s="40">
        <f>'3 priedo 2 lentele'!N472</f>
        <v>0</v>
      </c>
      <c r="Z472" s="148">
        <f>'3 priedo 2 lentele'!O472</f>
        <v>0</v>
      </c>
      <c r="AA472" s="458"/>
      <c r="AB472" s="316"/>
      <c r="AC472" s="25">
        <f>'3 priedo 2 lentele'!P472</f>
        <v>0</v>
      </c>
      <c r="AD472" s="40">
        <f>'3 priedo 2 lentele'!Q472</f>
        <v>0</v>
      </c>
      <c r="AE472" s="148">
        <f>'3 priedo 2 lentele'!R472</f>
        <v>0</v>
      </c>
      <c r="AF472" s="458"/>
      <c r="AG472" s="316"/>
      <c r="AH472" s="25">
        <f>'3 priedo 2 lentele'!S472</f>
        <v>0</v>
      </c>
      <c r="AI472" s="40">
        <f>'3 priedo 2 lentele'!T472</f>
        <v>0</v>
      </c>
      <c r="AJ472" s="148">
        <f>'3 priedo 2 lentele'!U472</f>
        <v>0</v>
      </c>
      <c r="AK472" s="316"/>
      <c r="AL472" s="316"/>
    </row>
    <row r="473" spans="2:38" ht="96" x14ac:dyDescent="0.25">
      <c r="B473" s="183" t="str">
        <f>'3 priedo 1 lentele'!A473</f>
        <v>3.1.4.4.4</v>
      </c>
      <c r="C473" s="160" t="str">
        <f>'3 priedo 1 lentele'!B473</f>
        <v>R020019-290000-0007</v>
      </c>
      <c r="D473" s="28" t="str">
        <f>'3 priedo 1 lentele'!C473</f>
        <v>Kraštovaizdžio formavimas ir ekologinės būklės gerinimas Taurostos parke Jonavoje</v>
      </c>
      <c r="E473" s="39">
        <f>'3 priedo 1 lentele'!I473</f>
        <v>0</v>
      </c>
      <c r="F473" s="39">
        <f>'3 priedo 1 lentele'!J473</f>
        <v>0</v>
      </c>
      <c r="G473" s="39">
        <f>'3 priedo 1 lentele'!K473</f>
        <v>0</v>
      </c>
      <c r="H473" s="324" t="s">
        <v>2282</v>
      </c>
      <c r="I473" s="23" t="str">
        <f>'3 priedo 2 lentele'!D473</f>
        <v>R.N.091</v>
      </c>
      <c r="J473" s="40" t="str">
        <f>'3 priedo 2 lentele'!E473</f>
        <v>Teritorijų, kuriose įgyvendintos kraštovaizdžio formavimo priemonės plotas, ha</v>
      </c>
      <c r="K473" s="48">
        <f>'3 priedo 2 lentele'!F473</f>
        <v>5</v>
      </c>
      <c r="L473" s="434">
        <v>5</v>
      </c>
      <c r="M473" s="339">
        <v>5</v>
      </c>
      <c r="N473" s="23" t="str">
        <f>'3 priedo 2 lentele'!G473</f>
        <v>P.S.338</v>
      </c>
      <c r="O473" s="40" t="str">
        <f>'3 priedo 2 lentele'!H473</f>
        <v>Išsaugotų, sutvarkytų ar atkurtų įvairaus teritorinio lygmens kraštovaizdžio arealų skaičius</v>
      </c>
      <c r="P473" s="48">
        <f>'3 priedo 2 lentele'!I473</f>
        <v>1</v>
      </c>
      <c r="Q473" s="435">
        <v>1</v>
      </c>
      <c r="R473" s="339">
        <v>1</v>
      </c>
      <c r="S473" s="23">
        <f>'3 priedo 2 lentele'!J473</f>
        <v>0</v>
      </c>
      <c r="T473" s="40">
        <f>'3 priedo 2 lentele'!K473</f>
        <v>0</v>
      </c>
      <c r="U473" s="48">
        <f>'3 priedo 2 lentele'!L473</f>
        <v>0</v>
      </c>
      <c r="V473" s="435"/>
      <c r="W473" s="339"/>
      <c r="X473" s="23">
        <f>'3 priedo 2 lentele'!M473</f>
        <v>0</v>
      </c>
      <c r="Y473" s="40">
        <f>'3 priedo 2 lentele'!N473</f>
        <v>0</v>
      </c>
      <c r="Z473" s="48">
        <f>'3 priedo 2 lentele'!O473</f>
        <v>0</v>
      </c>
      <c r="AA473" s="458"/>
      <c r="AB473" s="339"/>
      <c r="AC473" s="23">
        <f>'3 priedo 2 lentele'!P473</f>
        <v>0</v>
      </c>
      <c r="AD473" s="40">
        <f>'3 priedo 2 lentele'!Q473</f>
        <v>0</v>
      </c>
      <c r="AE473" s="48">
        <f>'3 priedo 2 lentele'!R473</f>
        <v>0</v>
      </c>
      <c r="AF473" s="458"/>
      <c r="AG473" s="339"/>
      <c r="AH473" s="23">
        <f>'3 priedo 2 lentele'!S473</f>
        <v>0</v>
      </c>
      <c r="AI473" s="40">
        <f>'3 priedo 2 lentele'!T473</f>
        <v>0</v>
      </c>
      <c r="AJ473" s="48">
        <f>'3 priedo 2 lentele'!U473</f>
        <v>0</v>
      </c>
      <c r="AK473" s="339"/>
      <c r="AL473" s="339"/>
    </row>
    <row r="474" spans="2:38" ht="96" x14ac:dyDescent="0.25">
      <c r="B474" s="183" t="str">
        <f>'3 priedo 1 lentele'!A474</f>
        <v>3.1.4.4.5</v>
      </c>
      <c r="C474" s="272" t="str">
        <f>'3 priedo 1 lentele'!B474</f>
        <v>R020019-380000-1000</v>
      </c>
      <c r="D474" s="28" t="str">
        <f>'3 priedo 1 lentele'!C474</f>
        <v>Kraštovaizdžio formavimas ir tvarkymas Žaslių seniūnijoje, Kaišiadorių rajone</v>
      </c>
      <c r="E474" s="39">
        <f>'3 priedo 1 lentele'!I474</f>
        <v>0</v>
      </c>
      <c r="F474" s="39">
        <f>'3 priedo 1 lentele'!J474</f>
        <v>0</v>
      </c>
      <c r="G474" s="39">
        <f>'3 priedo 1 lentele'!K474</f>
        <v>0</v>
      </c>
      <c r="H474" s="339"/>
      <c r="I474" s="23" t="str">
        <f>'3 priedo 2 lentele'!D474</f>
        <v>P.S.338</v>
      </c>
      <c r="J474" s="23" t="str">
        <f>'3 priedo 2 lentele'!E474</f>
        <v>Išsaugotų, sutvarkytų ar atkurtų įvairaus teritorinio lygmens kraštovaizdžio arealų skaičius</v>
      </c>
      <c r="K474" s="48">
        <f>'3 priedo 2 lentele'!F474</f>
        <v>1</v>
      </c>
      <c r="L474" s="48">
        <v>1</v>
      </c>
      <c r="M474" s="339"/>
      <c r="N474" s="23" t="str">
        <f>'3 priedo 2 lentele'!G474</f>
        <v>R.N.091</v>
      </c>
      <c r="O474" s="23" t="str">
        <f>'3 priedo 2 lentele'!H474</f>
        <v>Teritorijų, kuriose įgyvendintos kraštovaizdžio formavimo priemonės plotas, ha</v>
      </c>
      <c r="P474" s="48">
        <f>'3 priedo 2 lentele'!I474</f>
        <v>3.5</v>
      </c>
      <c r="Q474" s="24">
        <v>3.5</v>
      </c>
      <c r="R474" s="339"/>
      <c r="S474" s="23">
        <f>'3 priedo 2 lentele'!J474</f>
        <v>0</v>
      </c>
      <c r="T474" s="23">
        <f>'3 priedo 2 lentele'!K474</f>
        <v>0</v>
      </c>
      <c r="U474" s="48">
        <f>'3 priedo 2 lentele'!L474</f>
        <v>0</v>
      </c>
      <c r="V474" s="435"/>
      <c r="W474" s="339"/>
      <c r="X474" s="23">
        <f>'3 priedo 2 lentele'!M474</f>
        <v>0</v>
      </c>
      <c r="Y474" s="23">
        <f>'3 priedo 2 lentele'!N474</f>
        <v>0</v>
      </c>
      <c r="Z474" s="48">
        <f>'3 priedo 2 lentele'!O474</f>
        <v>0</v>
      </c>
      <c r="AA474" s="458"/>
      <c r="AB474" s="339"/>
      <c r="AC474" s="23">
        <f>'3 priedo 2 lentele'!P474</f>
        <v>0</v>
      </c>
      <c r="AD474" s="23">
        <f>'3 priedo 2 lentele'!Q474</f>
        <v>0</v>
      </c>
      <c r="AE474" s="48">
        <f>'3 priedo 2 lentele'!R474</f>
        <v>0</v>
      </c>
      <c r="AF474" s="458"/>
      <c r="AG474" s="339"/>
      <c r="AH474" s="23">
        <f>'3 priedo 2 lentele'!S474</f>
        <v>0</v>
      </c>
      <c r="AI474" s="23">
        <f>'3 priedo 2 lentele'!T474</f>
        <v>0</v>
      </c>
      <c r="AJ474" s="48">
        <f>'3 priedo 2 lentele'!U474</f>
        <v>0</v>
      </c>
      <c r="AK474" s="339"/>
      <c r="AL474" s="339"/>
    </row>
    <row r="475" spans="2:38" ht="96" x14ac:dyDescent="0.25">
      <c r="B475" s="183" t="str">
        <f>'3 priedo 1 lentele'!A475</f>
        <v>3.1.4.4.6</v>
      </c>
      <c r="C475" s="272" t="str">
        <f>'3 priedo 1 lentele'!B475</f>
        <v>R020019-380000-1001</v>
      </c>
      <c r="D475" s="28" t="str">
        <f>'3 priedo 1 lentele'!C475</f>
        <v>Kraštovaizdžio tvarkymas Kauno rajono savivaldybėje</v>
      </c>
      <c r="E475" s="39">
        <f>'3 priedo 1 lentele'!I475</f>
        <v>0</v>
      </c>
      <c r="F475" s="39">
        <f>'3 priedo 1 lentele'!J475</f>
        <v>0</v>
      </c>
      <c r="G475" s="39">
        <f>'3 priedo 1 lentele'!K475</f>
        <v>0</v>
      </c>
      <c r="H475" s="339"/>
      <c r="I475" s="23" t="str">
        <f>'3 priedo 2 lentele'!D475</f>
        <v>R.N.091</v>
      </c>
      <c r="J475" s="23" t="str">
        <f>'3 priedo 2 lentele'!E475</f>
        <v>Teritorijų, kuriose įgyvendintos kraštovaizdžio formavimo priemonės plotas, ha</v>
      </c>
      <c r="K475" s="48">
        <f>'3 priedo 2 lentele'!F475</f>
        <v>2</v>
      </c>
      <c r="L475" s="48"/>
      <c r="M475" s="339"/>
      <c r="N475" s="23" t="str">
        <f>'3 priedo 2 lentele'!G475</f>
        <v>P.S.338</v>
      </c>
      <c r="O475" s="23" t="str">
        <f>'3 priedo 2 lentele'!H475</f>
        <v>Išsaugotų, sutvarkytų ar atkurtų įvairaus teritorinio lygmens kraštovaizdžio arealų skaičius</v>
      </c>
      <c r="P475" s="48">
        <f>'3 priedo 2 lentele'!I475</f>
        <v>1</v>
      </c>
      <c r="Q475" s="24"/>
      <c r="R475" s="339"/>
      <c r="S475" s="23">
        <f>'3 priedo 2 lentele'!J475</f>
        <v>0</v>
      </c>
      <c r="T475" s="23">
        <f>'3 priedo 2 lentele'!K475</f>
        <v>0</v>
      </c>
      <c r="U475" s="48">
        <f>'3 priedo 2 lentele'!L475</f>
        <v>0</v>
      </c>
      <c r="V475" s="435"/>
      <c r="W475" s="339"/>
      <c r="X475" s="23">
        <f>'3 priedo 2 lentele'!M475</f>
        <v>0</v>
      </c>
      <c r="Y475" s="23">
        <f>'3 priedo 2 lentele'!N475</f>
        <v>0</v>
      </c>
      <c r="Z475" s="48">
        <f>'3 priedo 2 lentele'!O475</f>
        <v>0</v>
      </c>
      <c r="AA475" s="458"/>
      <c r="AB475" s="339"/>
      <c r="AC475" s="23">
        <f>'3 priedo 2 lentele'!P475</f>
        <v>0</v>
      </c>
      <c r="AD475" s="23">
        <f>'3 priedo 2 lentele'!Q475</f>
        <v>0</v>
      </c>
      <c r="AE475" s="48">
        <f>'3 priedo 2 lentele'!R475</f>
        <v>0</v>
      </c>
      <c r="AF475" s="458"/>
      <c r="AG475" s="339"/>
      <c r="AH475" s="23">
        <f>'3 priedo 2 lentele'!S475</f>
        <v>0</v>
      </c>
      <c r="AI475" s="23">
        <f>'3 priedo 2 lentele'!T475</f>
        <v>0</v>
      </c>
      <c r="AJ475" s="48">
        <f>'3 priedo 2 lentele'!U475</f>
        <v>0</v>
      </c>
      <c r="AK475" s="339"/>
      <c r="AL475" s="339"/>
    </row>
    <row r="476" spans="2:38" ht="84" x14ac:dyDescent="0.25">
      <c r="B476" s="183" t="str">
        <f>'3 priedo 1 lentele'!A476</f>
        <v>3.1.4.4.7</v>
      </c>
      <c r="C476" s="272" t="str">
        <f>'3 priedo 1 lentele'!B476</f>
        <v>R020019-280000-1002</v>
      </c>
      <c r="D476" s="28" t="str">
        <f>'3 priedo 1 lentele'!C476</f>
        <v>Kraštovaizdžio ir ekologinės būklės gerinimas Prienų rajone</v>
      </c>
      <c r="E476" s="39">
        <f>'3 priedo 1 lentele'!I476</f>
        <v>0</v>
      </c>
      <c r="F476" s="39">
        <f>'3 priedo 1 lentele'!J476</f>
        <v>0</v>
      </c>
      <c r="G476" s="39">
        <f>'3 priedo 1 lentele'!K476</f>
        <v>0</v>
      </c>
      <c r="H476" s="339"/>
      <c r="I476" s="23" t="str">
        <f>'3 priedo 2 lentele'!D476</f>
        <v>R.N.091</v>
      </c>
      <c r="J476" s="23" t="str">
        <f>'3 priedo 2 lentele'!E476</f>
        <v>Teritorijų, kuriose įgyvendintos kraštovaizdžio formavimo priemonės plotas, ha</v>
      </c>
      <c r="K476" s="48">
        <f>'3 priedo 2 lentele'!F476</f>
        <v>2</v>
      </c>
      <c r="L476" s="48"/>
      <c r="M476" s="339"/>
      <c r="N476" s="23">
        <f>'3 priedo 2 lentele'!G476</f>
        <v>0</v>
      </c>
      <c r="O476" s="23">
        <f>'3 priedo 2 lentele'!H476</f>
        <v>0</v>
      </c>
      <c r="P476" s="48">
        <f>'3 priedo 2 lentele'!I476</f>
        <v>0</v>
      </c>
      <c r="Q476" s="24"/>
      <c r="R476" s="339"/>
      <c r="S476" s="23">
        <f>'3 priedo 2 lentele'!J476</f>
        <v>0</v>
      </c>
      <c r="T476" s="23">
        <f>'3 priedo 2 lentele'!K476</f>
        <v>0</v>
      </c>
      <c r="U476" s="48">
        <f>'3 priedo 2 lentele'!L476</f>
        <v>0</v>
      </c>
      <c r="V476" s="435"/>
      <c r="W476" s="339"/>
      <c r="X476" s="23">
        <f>'3 priedo 2 lentele'!M476</f>
        <v>0</v>
      </c>
      <c r="Y476" s="23">
        <f>'3 priedo 2 lentele'!N476</f>
        <v>0</v>
      </c>
      <c r="Z476" s="48">
        <f>'3 priedo 2 lentele'!O476</f>
        <v>0</v>
      </c>
      <c r="AA476" s="458"/>
      <c r="AB476" s="339"/>
      <c r="AC476" s="23">
        <f>'3 priedo 2 lentele'!P476</f>
        <v>0</v>
      </c>
      <c r="AD476" s="23">
        <f>'3 priedo 2 lentele'!Q476</f>
        <v>0</v>
      </c>
      <c r="AE476" s="48">
        <f>'3 priedo 2 lentele'!R476</f>
        <v>0</v>
      </c>
      <c r="AF476" s="458"/>
      <c r="AG476" s="339"/>
      <c r="AH476" s="23">
        <f>'3 priedo 2 lentele'!S476</f>
        <v>0</v>
      </c>
      <c r="AI476" s="23">
        <f>'3 priedo 2 lentele'!T476</f>
        <v>0</v>
      </c>
      <c r="AJ476" s="48">
        <f>'3 priedo 2 lentele'!U476</f>
        <v>0</v>
      </c>
      <c r="AK476" s="339"/>
      <c r="AL476" s="339"/>
    </row>
    <row r="477" spans="2:38" ht="84" x14ac:dyDescent="0.25">
      <c r="B477" s="232" t="str">
        <f>'3 priedo 1 lentele'!A477</f>
        <v>3.2</v>
      </c>
      <c r="C477" s="229">
        <f>'3 priedo 1 lentele'!B477</f>
        <v>0</v>
      </c>
      <c r="D477" s="223" t="str">
        <f>'3 priedo 1 lentele'!C477</f>
        <v>Tikslas: Parengti regiono įvairių lygmenų teritorijų bei socialinės ekonominės plėtros planavimo dokumentus, diegti ir tobulinti planavimo sistemas</v>
      </c>
      <c r="E477" s="229">
        <f>'3 priedo 1 lentele'!I477</f>
        <v>0</v>
      </c>
      <c r="F477" s="229">
        <f>'3 priedo 1 lentele'!J477</f>
        <v>0</v>
      </c>
      <c r="G477" s="229">
        <f>'3 priedo 1 lentele'!K477</f>
        <v>0</v>
      </c>
      <c r="H477" s="319"/>
      <c r="I477" s="78">
        <f>'3 priedo 2 lentele'!D477</f>
        <v>0</v>
      </c>
      <c r="J477" s="78">
        <f>'3 priedo 2 lentele'!E477</f>
        <v>0</v>
      </c>
      <c r="K477" s="145">
        <f>'3 priedo 2 lentele'!F477</f>
        <v>0</v>
      </c>
      <c r="L477" s="431"/>
      <c r="M477" s="319"/>
      <c r="N477" s="78">
        <f>'3 priedo 2 lentele'!G477</f>
        <v>0</v>
      </c>
      <c r="O477" s="78">
        <f>'3 priedo 2 lentele'!H477</f>
        <v>0</v>
      </c>
      <c r="P477" s="145">
        <f>'3 priedo 2 lentele'!I477</f>
        <v>0</v>
      </c>
      <c r="Q477" s="449"/>
      <c r="R477" s="319"/>
      <c r="S477" s="78">
        <f>'3 priedo 2 lentele'!J477</f>
        <v>0</v>
      </c>
      <c r="T477" s="78">
        <f>'3 priedo 2 lentele'!K477</f>
        <v>0</v>
      </c>
      <c r="U477" s="145">
        <f>'3 priedo 2 lentele'!L477</f>
        <v>0</v>
      </c>
      <c r="V477" s="449"/>
      <c r="W477" s="319"/>
      <c r="X477" s="78">
        <f>'3 priedo 2 lentele'!M477</f>
        <v>0</v>
      </c>
      <c r="Y477" s="78">
        <f>'3 priedo 2 lentele'!N477</f>
        <v>0</v>
      </c>
      <c r="Z477" s="145">
        <f>'3 priedo 2 lentele'!O477</f>
        <v>0</v>
      </c>
      <c r="AA477" s="474"/>
      <c r="AB477" s="319"/>
      <c r="AC477" s="78">
        <f>'3 priedo 2 lentele'!P477</f>
        <v>0</v>
      </c>
      <c r="AD477" s="78">
        <f>'3 priedo 2 lentele'!Q477</f>
        <v>0</v>
      </c>
      <c r="AE477" s="145">
        <f>'3 priedo 2 lentele'!R477</f>
        <v>0</v>
      </c>
      <c r="AF477" s="474"/>
      <c r="AG477" s="319"/>
      <c r="AH477" s="78">
        <f>'3 priedo 2 lentele'!S477</f>
        <v>0</v>
      </c>
      <c r="AI477" s="78">
        <f>'3 priedo 2 lentele'!T477</f>
        <v>0</v>
      </c>
      <c r="AJ477" s="145">
        <f>'3 priedo 2 lentele'!U477</f>
        <v>0</v>
      </c>
      <c r="AK477" s="319"/>
      <c r="AL477" s="319"/>
    </row>
    <row r="478" spans="2:38" ht="144" x14ac:dyDescent="0.25">
      <c r="B478" s="212" t="str">
        <f>'3 priedo 1 lentele'!A478</f>
        <v>3.2.1</v>
      </c>
      <c r="C478" s="213">
        <f>'3 priedo 1 lentele'!B478</f>
        <v>0</v>
      </c>
      <c r="D478" s="212"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E478" s="213">
        <f>'3 priedo 1 lentele'!I478</f>
        <v>0</v>
      </c>
      <c r="F478" s="213">
        <f>'3 priedo 1 lentele'!J478</f>
        <v>0</v>
      </c>
      <c r="G478" s="213">
        <f>'3 priedo 1 lentele'!K478</f>
        <v>0</v>
      </c>
      <c r="H478" s="320"/>
      <c r="I478" s="81">
        <f>'3 priedo 2 lentele'!D478</f>
        <v>0</v>
      </c>
      <c r="J478" s="81">
        <f>'3 priedo 2 lentele'!E478</f>
        <v>0</v>
      </c>
      <c r="K478" s="146">
        <f>'3 priedo 2 lentele'!F478</f>
        <v>0</v>
      </c>
      <c r="L478" s="432"/>
      <c r="M478" s="320"/>
      <c r="N478" s="81">
        <f>'3 priedo 2 lentele'!G478</f>
        <v>0</v>
      </c>
      <c r="O478" s="81">
        <f>'3 priedo 2 lentele'!H478</f>
        <v>0</v>
      </c>
      <c r="P478" s="146">
        <f>'3 priedo 2 lentele'!I478</f>
        <v>0</v>
      </c>
      <c r="Q478" s="450"/>
      <c r="R478" s="320"/>
      <c r="S478" s="81">
        <f>'3 priedo 2 lentele'!J478</f>
        <v>0</v>
      </c>
      <c r="T478" s="81">
        <f>'3 priedo 2 lentele'!K478</f>
        <v>0</v>
      </c>
      <c r="U478" s="146">
        <f>'3 priedo 2 lentele'!L478</f>
        <v>0</v>
      </c>
      <c r="V478" s="450"/>
      <c r="W478" s="320"/>
      <c r="X478" s="81">
        <f>'3 priedo 2 lentele'!M478</f>
        <v>0</v>
      </c>
      <c r="Y478" s="81">
        <f>'3 priedo 2 lentele'!N478</f>
        <v>0</v>
      </c>
      <c r="Z478" s="146">
        <f>'3 priedo 2 lentele'!O478</f>
        <v>0</v>
      </c>
      <c r="AA478" s="475"/>
      <c r="AB478" s="320"/>
      <c r="AC478" s="81">
        <f>'3 priedo 2 lentele'!P478</f>
        <v>0</v>
      </c>
      <c r="AD478" s="81">
        <f>'3 priedo 2 lentele'!Q478</f>
        <v>0</v>
      </c>
      <c r="AE478" s="146">
        <f>'3 priedo 2 lentele'!R478</f>
        <v>0</v>
      </c>
      <c r="AF478" s="475"/>
      <c r="AG478" s="320"/>
      <c r="AH478" s="81">
        <f>'3 priedo 2 lentele'!S478</f>
        <v>0</v>
      </c>
      <c r="AI478" s="81">
        <f>'3 priedo 2 lentele'!T478</f>
        <v>0</v>
      </c>
      <c r="AJ478" s="146">
        <f>'3 priedo 2 lentele'!U478</f>
        <v>0</v>
      </c>
      <c r="AK478" s="320"/>
      <c r="AL478" s="320"/>
    </row>
    <row r="479" spans="2:38" ht="60" x14ac:dyDescent="0.25">
      <c r="B479" s="244" t="str">
        <f>'3 priedo 1 lentele'!A479</f>
        <v>3.2.1.1.</v>
      </c>
      <c r="C479" s="252">
        <f>'3 priedo 1 lentele'!B479</f>
        <v>0</v>
      </c>
      <c r="D479" s="244" t="str">
        <f>'3 priedo 1 lentele'!C479</f>
        <v>Priemonė: Kauno regiono savivaldybių teritorijų ir jų dalių (miestų ir miestelių) bendrųjų planų parengimas ir atnaujinimas</v>
      </c>
      <c r="E479" s="252">
        <f>'3 priedo 1 lentele'!I479</f>
        <v>0</v>
      </c>
      <c r="F479" s="252">
        <f>'3 priedo 1 lentele'!J479</f>
        <v>0</v>
      </c>
      <c r="G479" s="252">
        <f>'3 priedo 1 lentele'!K479</f>
        <v>0</v>
      </c>
      <c r="H479" s="321"/>
      <c r="I479" s="267">
        <f>'3 priedo 2 lentele'!D479</f>
        <v>0</v>
      </c>
      <c r="J479" s="267">
        <f>'3 priedo 2 lentele'!E479</f>
        <v>0</v>
      </c>
      <c r="K479" s="268">
        <f>'3 priedo 2 lentele'!F479</f>
        <v>0</v>
      </c>
      <c r="L479" s="430"/>
      <c r="M479" s="321"/>
      <c r="N479" s="267">
        <f>'3 priedo 2 lentele'!G479</f>
        <v>0</v>
      </c>
      <c r="O479" s="267">
        <f>'3 priedo 2 lentele'!H479</f>
        <v>0</v>
      </c>
      <c r="P479" s="268">
        <f>'3 priedo 2 lentele'!I479</f>
        <v>0</v>
      </c>
      <c r="Q479" s="448"/>
      <c r="R479" s="321"/>
      <c r="S479" s="267">
        <f>'3 priedo 2 lentele'!J479</f>
        <v>0</v>
      </c>
      <c r="T479" s="267">
        <f>'3 priedo 2 lentele'!K479</f>
        <v>0</v>
      </c>
      <c r="U479" s="268">
        <f>'3 priedo 2 lentele'!L479</f>
        <v>0</v>
      </c>
      <c r="V479" s="448"/>
      <c r="W479" s="321"/>
      <c r="X479" s="267">
        <f>'3 priedo 2 lentele'!M479</f>
        <v>0</v>
      </c>
      <c r="Y479" s="267">
        <f>'3 priedo 2 lentele'!N479</f>
        <v>0</v>
      </c>
      <c r="Z479" s="268">
        <f>'3 priedo 2 lentele'!O479</f>
        <v>0</v>
      </c>
      <c r="AA479" s="473"/>
      <c r="AB479" s="321"/>
      <c r="AC479" s="267">
        <f>'3 priedo 2 lentele'!P479</f>
        <v>0</v>
      </c>
      <c r="AD479" s="267">
        <f>'3 priedo 2 lentele'!Q479</f>
        <v>0</v>
      </c>
      <c r="AE479" s="268">
        <f>'3 priedo 2 lentele'!R479</f>
        <v>0</v>
      </c>
      <c r="AF479" s="473"/>
      <c r="AG479" s="321"/>
      <c r="AH479" s="267">
        <f>'3 priedo 2 lentele'!S479</f>
        <v>0</v>
      </c>
      <c r="AI479" s="267">
        <f>'3 priedo 2 lentele'!T479</f>
        <v>0</v>
      </c>
      <c r="AJ479" s="268">
        <f>'3 priedo 2 lentele'!U479</f>
        <v>0</v>
      </c>
      <c r="AK479" s="321"/>
      <c r="AL479" s="321"/>
    </row>
    <row r="480" spans="2:38" ht="132" x14ac:dyDescent="0.25">
      <c r="B480" s="23" t="str">
        <f>'3 priedo 1 lentele'!A480</f>
        <v>3.2.1.1.1</v>
      </c>
      <c r="C480" s="160" t="str">
        <f>'3 priedo 1 lentele'!B480</f>
        <v>R020019-500000-0009</v>
      </c>
      <c r="D480" s="23" t="str">
        <f>'3 priedo 1 lentele'!C480</f>
        <v>Kraštovaizdžio ir gamtinio karkaso sprendinių keitimas Birštono kurorto ir savivaldybės bendruosiuose planuose</v>
      </c>
      <c r="E480" s="11">
        <f>'3 priedo 1 lentele'!I480</f>
        <v>0</v>
      </c>
      <c r="F480" s="11">
        <f>'3 priedo 1 lentele'!J480</f>
        <v>0</v>
      </c>
      <c r="G480" s="11">
        <f>'3 priedo 1 lentele'!K480</f>
        <v>0</v>
      </c>
      <c r="H480" s="316"/>
      <c r="I480" s="147" t="str">
        <f>'3 priedo 2 lentele'!D480</f>
        <v>P.N.092</v>
      </c>
      <c r="J480" s="147" t="str">
        <f>'3 priedo 2 lentele'!E480</f>
        <v>Kraštovaizdžio ir (ar) gamtinio karkaso formavimo aspektais pakeisti ar pakoreguoti savivaldybių ar jų dalių bendrieji planai</v>
      </c>
      <c r="K480" s="148">
        <f>'3 priedo 2 lentele'!F480</f>
        <v>2</v>
      </c>
      <c r="L480" s="433">
        <v>2</v>
      </c>
      <c r="M480" s="316"/>
      <c r="N480" s="147">
        <f>'3 priedo 2 lentele'!G480</f>
        <v>0</v>
      </c>
      <c r="O480" s="147">
        <f>'3 priedo 2 lentele'!H480</f>
        <v>0</v>
      </c>
      <c r="P480" s="148">
        <f>'3 priedo 2 lentele'!I480</f>
        <v>0</v>
      </c>
      <c r="Q480" s="435"/>
      <c r="R480" s="316"/>
      <c r="S480" s="147">
        <f>'3 priedo 2 lentele'!J480</f>
        <v>0</v>
      </c>
      <c r="T480" s="147">
        <f>'3 priedo 2 lentele'!K480</f>
        <v>0</v>
      </c>
      <c r="U480" s="148">
        <f>'3 priedo 2 lentele'!L480</f>
        <v>0</v>
      </c>
      <c r="V480" s="435"/>
      <c r="W480" s="316"/>
      <c r="X480" s="147">
        <f>'3 priedo 2 lentele'!M480</f>
        <v>0</v>
      </c>
      <c r="Y480" s="147">
        <f>'3 priedo 2 lentele'!N480</f>
        <v>0</v>
      </c>
      <c r="Z480" s="148">
        <f>'3 priedo 2 lentele'!O480</f>
        <v>0</v>
      </c>
      <c r="AA480" s="458"/>
      <c r="AB480" s="316"/>
      <c r="AC480" s="147">
        <f>'3 priedo 2 lentele'!P480</f>
        <v>0</v>
      </c>
      <c r="AD480" s="147">
        <f>'3 priedo 2 lentele'!Q480</f>
        <v>0</v>
      </c>
      <c r="AE480" s="148">
        <f>'3 priedo 2 lentele'!R480</f>
        <v>0</v>
      </c>
      <c r="AF480" s="458"/>
      <c r="AG480" s="316"/>
      <c r="AH480" s="147">
        <f>'3 priedo 2 lentele'!S480</f>
        <v>0</v>
      </c>
      <c r="AI480" s="147">
        <f>'3 priedo 2 lentele'!T480</f>
        <v>0</v>
      </c>
      <c r="AJ480" s="148">
        <f>'3 priedo 2 lentele'!U480</f>
        <v>0</v>
      </c>
      <c r="AK480" s="316"/>
      <c r="AL480" s="316"/>
    </row>
    <row r="481" spans="2:38" ht="132" x14ac:dyDescent="0.25">
      <c r="B481" s="23" t="str">
        <f>'3 priedo 1 lentele'!A481</f>
        <v>3.2.1.1.2</v>
      </c>
      <c r="C481" s="160" t="str">
        <f>'3 priedo 1 lentele'!B481</f>
        <v>R020019-500000-0010</v>
      </c>
      <c r="D481" s="23" t="str">
        <f>'3 priedo 1 lentele'!C481</f>
        <v>Prienų rajono savivaldybės teritorijos ir Prienų miesto bendrųjų planų koregavimas kraštovaizdžio ir gamtinio karkaso formavimo aspektais</v>
      </c>
      <c r="E481" s="11">
        <f>'3 priedo 1 lentele'!I481</f>
        <v>0</v>
      </c>
      <c r="F481" s="11">
        <f>'3 priedo 1 lentele'!J481</f>
        <v>0</v>
      </c>
      <c r="G481" s="11">
        <f>'3 priedo 1 lentele'!K481</f>
        <v>0</v>
      </c>
      <c r="H481" s="316" t="s">
        <v>2198</v>
      </c>
      <c r="I481" s="147" t="str">
        <f>'3 priedo 2 lentele'!D481</f>
        <v>P.N.092</v>
      </c>
      <c r="J481" s="147" t="str">
        <f>'3 priedo 2 lentele'!E481</f>
        <v>Kraštovaizdžio ir (ar) gamtinio karkaso formavimo aspektais pakeisti ar pakoreguoti savivaldybių ar jų dalių bendrieji planai</v>
      </c>
      <c r="K481" s="148">
        <f>'3 priedo 2 lentele'!F481</f>
        <v>2</v>
      </c>
      <c r="L481" s="148">
        <v>2</v>
      </c>
      <c r="M481" s="148">
        <v>2</v>
      </c>
      <c r="N481" s="147">
        <f>'3 priedo 2 lentele'!G481</f>
        <v>0</v>
      </c>
      <c r="O481" s="147">
        <f>'3 priedo 2 lentele'!H481</f>
        <v>0</v>
      </c>
      <c r="P481" s="148">
        <f>'3 priedo 2 lentele'!I481</f>
        <v>0</v>
      </c>
      <c r="Q481" s="435"/>
      <c r="R481" s="316"/>
      <c r="S481" s="147">
        <f>'3 priedo 2 lentele'!J481</f>
        <v>0</v>
      </c>
      <c r="T481" s="147">
        <f>'3 priedo 2 lentele'!K481</f>
        <v>0</v>
      </c>
      <c r="U481" s="148">
        <f>'3 priedo 2 lentele'!L481</f>
        <v>0</v>
      </c>
      <c r="V481" s="435"/>
      <c r="W481" s="316"/>
      <c r="X481" s="147">
        <f>'3 priedo 2 lentele'!M481</f>
        <v>0</v>
      </c>
      <c r="Y481" s="147">
        <f>'3 priedo 2 lentele'!N481</f>
        <v>0</v>
      </c>
      <c r="Z481" s="148">
        <f>'3 priedo 2 lentele'!O481</f>
        <v>0</v>
      </c>
      <c r="AA481" s="458"/>
      <c r="AB481" s="316"/>
      <c r="AC481" s="147">
        <f>'3 priedo 2 lentele'!P481</f>
        <v>0</v>
      </c>
      <c r="AD481" s="147">
        <f>'3 priedo 2 lentele'!Q481</f>
        <v>0</v>
      </c>
      <c r="AE481" s="148">
        <f>'3 priedo 2 lentele'!R481</f>
        <v>0</v>
      </c>
      <c r="AF481" s="458"/>
      <c r="AG481" s="316"/>
      <c r="AH481" s="147">
        <f>'3 priedo 2 lentele'!S481</f>
        <v>0</v>
      </c>
      <c r="AI481" s="147">
        <f>'3 priedo 2 lentele'!T481</f>
        <v>0</v>
      </c>
      <c r="AJ481" s="148">
        <f>'3 priedo 2 lentele'!U481</f>
        <v>0</v>
      </c>
      <c r="AK481" s="316"/>
      <c r="AL481" s="316"/>
    </row>
    <row r="482" spans="2:38" ht="132" x14ac:dyDescent="0.25">
      <c r="B482" s="23" t="str">
        <f>'3 priedo 1 lentele'!A482</f>
        <v>3.2.1.1.3</v>
      </c>
      <c r="C482" s="160" t="str">
        <f>'3 priedo 1 lentele'!B482</f>
        <v>R020019-500000-0011</v>
      </c>
      <c r="D482" s="23" t="str">
        <f>'3 priedo 1 lentele'!C482</f>
        <v>Kraštovaizdžio ir gamtinio karkaso sprendinių koregavimas arba keitimas Kaišiadorių rajono savivaldybės ir jos dalių bendruosiuose planuose</v>
      </c>
      <c r="E482" s="11">
        <f>'3 priedo 1 lentele'!I482</f>
        <v>0</v>
      </c>
      <c r="F482" s="11">
        <f>'3 priedo 1 lentele'!J482</f>
        <v>0</v>
      </c>
      <c r="G482" s="11">
        <f>'3 priedo 1 lentele'!K482</f>
        <v>0</v>
      </c>
      <c r="H482" s="316"/>
      <c r="I482" s="147" t="str">
        <f>'3 priedo 2 lentele'!D482</f>
        <v>P.N.092</v>
      </c>
      <c r="J482" s="147" t="str">
        <f>'3 priedo 2 lentele'!E482</f>
        <v>Kraštovaizdžio ir (ar) gamtinio karkaso formavimo aspektais pakeisti ar pakoreguoti savivaldybių ar jų dalių bendrieji planai</v>
      </c>
      <c r="K482" s="148">
        <f>'3 priedo 2 lentele'!F482</f>
        <v>3</v>
      </c>
      <c r="L482" s="433">
        <v>3</v>
      </c>
      <c r="M482" s="316"/>
      <c r="N482" s="147">
        <f>'3 priedo 2 lentele'!G482</f>
        <v>0</v>
      </c>
      <c r="O482" s="147">
        <f>'3 priedo 2 lentele'!H482</f>
        <v>0</v>
      </c>
      <c r="P482" s="148">
        <f>'3 priedo 2 lentele'!I482</f>
        <v>0</v>
      </c>
      <c r="Q482" s="435"/>
      <c r="R482" s="316"/>
      <c r="S482" s="147">
        <f>'3 priedo 2 lentele'!J482</f>
        <v>0</v>
      </c>
      <c r="T482" s="147">
        <f>'3 priedo 2 lentele'!K482</f>
        <v>0</v>
      </c>
      <c r="U482" s="148">
        <f>'3 priedo 2 lentele'!L482</f>
        <v>0</v>
      </c>
      <c r="V482" s="435"/>
      <c r="W482" s="316"/>
      <c r="X482" s="147">
        <f>'3 priedo 2 lentele'!M482</f>
        <v>0</v>
      </c>
      <c r="Y482" s="147">
        <f>'3 priedo 2 lentele'!N482</f>
        <v>0</v>
      </c>
      <c r="Z482" s="148">
        <f>'3 priedo 2 lentele'!O482</f>
        <v>0</v>
      </c>
      <c r="AA482" s="458"/>
      <c r="AB482" s="316"/>
      <c r="AC482" s="147">
        <f>'3 priedo 2 lentele'!P482</f>
        <v>0</v>
      </c>
      <c r="AD482" s="147">
        <f>'3 priedo 2 lentele'!Q482</f>
        <v>0</v>
      </c>
      <c r="AE482" s="148">
        <f>'3 priedo 2 lentele'!R482</f>
        <v>0</v>
      </c>
      <c r="AF482" s="458"/>
      <c r="AG482" s="316"/>
      <c r="AH482" s="147">
        <f>'3 priedo 2 lentele'!S482</f>
        <v>0</v>
      </c>
      <c r="AI482" s="147">
        <f>'3 priedo 2 lentele'!T482</f>
        <v>0</v>
      </c>
      <c r="AJ482" s="148">
        <f>'3 priedo 2 lentele'!U482</f>
        <v>0</v>
      </c>
      <c r="AK482" s="316"/>
      <c r="AL482" s="316"/>
    </row>
    <row r="483" spans="2:38" ht="72" x14ac:dyDescent="0.25">
      <c r="B483" s="244" t="str">
        <f>'3 priedo 1 lentele'!A483</f>
        <v>3.2.1.2.</v>
      </c>
      <c r="C483" s="252">
        <f>'3 priedo 1 lentele'!B483</f>
        <v>0</v>
      </c>
      <c r="D483" s="244" t="str">
        <f>'3 priedo 1 lentele'!C483</f>
        <v>Priemonė: Kauno regiono savivaldybių teritorijų i ir jų dalių (miestų ir miestelių) išvystymo specialiųjų ir detaliųjų planų parengimas</v>
      </c>
      <c r="E483" s="252">
        <f>'3 priedo 1 lentele'!I483</f>
        <v>0</v>
      </c>
      <c r="F483" s="252">
        <f>'3 priedo 1 lentele'!J483</f>
        <v>0</v>
      </c>
      <c r="G483" s="252">
        <f>'3 priedo 1 lentele'!K483</f>
        <v>0</v>
      </c>
      <c r="H483" s="321"/>
      <c r="I483" s="267">
        <f>'3 priedo 2 lentele'!D483</f>
        <v>0</v>
      </c>
      <c r="J483" s="267">
        <f>'3 priedo 2 lentele'!E483</f>
        <v>0</v>
      </c>
      <c r="K483" s="268">
        <f>'3 priedo 2 lentele'!F483</f>
        <v>0</v>
      </c>
      <c r="L483" s="321"/>
      <c r="M483" s="321"/>
      <c r="N483" s="267">
        <f>'3 priedo 2 lentele'!G483</f>
        <v>0</v>
      </c>
      <c r="O483" s="267">
        <f>'3 priedo 2 lentele'!H483</f>
        <v>0</v>
      </c>
      <c r="P483" s="268">
        <f>'3 priedo 2 lentele'!I483</f>
        <v>0</v>
      </c>
      <c r="Q483" s="321"/>
      <c r="R483" s="321"/>
      <c r="S483" s="267">
        <f>'3 priedo 2 lentele'!J483</f>
        <v>0</v>
      </c>
      <c r="T483" s="267">
        <f>'3 priedo 2 lentele'!K483</f>
        <v>0</v>
      </c>
      <c r="U483" s="268">
        <f>'3 priedo 2 lentele'!L483</f>
        <v>0</v>
      </c>
      <c r="V483" s="321"/>
      <c r="W483" s="321"/>
      <c r="X483" s="267">
        <f>'3 priedo 2 lentele'!M483</f>
        <v>0</v>
      </c>
      <c r="Y483" s="267">
        <f>'3 priedo 2 lentele'!N483</f>
        <v>0</v>
      </c>
      <c r="Z483" s="268">
        <f>'3 priedo 2 lentele'!O483</f>
        <v>0</v>
      </c>
      <c r="AA483" s="321"/>
      <c r="AB483" s="321"/>
      <c r="AC483" s="267">
        <f>'3 priedo 2 lentele'!P483</f>
        <v>0</v>
      </c>
      <c r="AD483" s="267">
        <f>'3 priedo 2 lentele'!Q483</f>
        <v>0</v>
      </c>
      <c r="AE483" s="268">
        <f>'3 priedo 2 lentele'!R483</f>
        <v>0</v>
      </c>
      <c r="AF483" s="321"/>
      <c r="AG483" s="321"/>
      <c r="AH483" s="267">
        <f>'3 priedo 2 lentele'!S483</f>
        <v>0</v>
      </c>
      <c r="AI483" s="267">
        <f>'3 priedo 2 lentele'!T483</f>
        <v>0</v>
      </c>
      <c r="AJ483" s="268">
        <f>'3 priedo 2 lentele'!U483</f>
        <v>0</v>
      </c>
      <c r="AK483" s="321"/>
      <c r="AL483" s="321"/>
    </row>
    <row r="484" spans="2:38" ht="36" x14ac:dyDescent="0.25">
      <c r="B484" s="244" t="str">
        <f>'3 priedo 1 lentele'!A484</f>
        <v>3.2.1.3.</v>
      </c>
      <c r="C484" s="252">
        <f>'3 priedo 1 lentele'!B484</f>
        <v>0</v>
      </c>
      <c r="D484" s="244" t="str">
        <f>'3 priedo 1 lentele'!C484</f>
        <v>Priemonė: Kauno apskrities bendrojo plano atnaujinimas</v>
      </c>
      <c r="E484" s="252">
        <f>'3 priedo 1 lentele'!I484</f>
        <v>0</v>
      </c>
      <c r="F484" s="252">
        <f>'3 priedo 1 lentele'!J484</f>
        <v>0</v>
      </c>
      <c r="G484" s="252">
        <f>'3 priedo 1 lentele'!K484</f>
        <v>0</v>
      </c>
      <c r="H484" s="321"/>
      <c r="I484" s="267">
        <f>'3 priedo 2 lentele'!D484</f>
        <v>0</v>
      </c>
      <c r="J484" s="267">
        <f>'3 priedo 2 lentele'!E484</f>
        <v>0</v>
      </c>
      <c r="K484" s="268">
        <f>'3 priedo 2 lentele'!F484</f>
        <v>0</v>
      </c>
      <c r="L484" s="321"/>
      <c r="M484" s="321"/>
      <c r="N484" s="267">
        <f>'3 priedo 2 lentele'!G484</f>
        <v>0</v>
      </c>
      <c r="O484" s="267">
        <f>'3 priedo 2 lentele'!H484</f>
        <v>0</v>
      </c>
      <c r="P484" s="268">
        <f>'3 priedo 2 lentele'!I484</f>
        <v>0</v>
      </c>
      <c r="Q484" s="321"/>
      <c r="R484" s="321"/>
      <c r="S484" s="267">
        <f>'3 priedo 2 lentele'!J484</f>
        <v>0</v>
      </c>
      <c r="T484" s="267">
        <f>'3 priedo 2 lentele'!K484</f>
        <v>0</v>
      </c>
      <c r="U484" s="268">
        <f>'3 priedo 2 lentele'!L484</f>
        <v>0</v>
      </c>
      <c r="V484" s="321"/>
      <c r="W484" s="321"/>
      <c r="X484" s="267">
        <f>'3 priedo 2 lentele'!M484</f>
        <v>0</v>
      </c>
      <c r="Y484" s="267">
        <f>'3 priedo 2 lentele'!N484</f>
        <v>0</v>
      </c>
      <c r="Z484" s="268">
        <f>'3 priedo 2 lentele'!O484</f>
        <v>0</v>
      </c>
      <c r="AA484" s="321"/>
      <c r="AB484" s="321"/>
      <c r="AC484" s="267">
        <f>'3 priedo 2 lentele'!P484</f>
        <v>0</v>
      </c>
      <c r="AD484" s="267">
        <f>'3 priedo 2 lentele'!Q484</f>
        <v>0</v>
      </c>
      <c r="AE484" s="268">
        <f>'3 priedo 2 lentele'!R484</f>
        <v>0</v>
      </c>
      <c r="AF484" s="321"/>
      <c r="AG484" s="321"/>
      <c r="AH484" s="267">
        <f>'3 priedo 2 lentele'!S484</f>
        <v>0</v>
      </c>
      <c r="AI484" s="267">
        <f>'3 priedo 2 lentele'!T484</f>
        <v>0</v>
      </c>
      <c r="AJ484" s="268">
        <f>'3 priedo 2 lentele'!U484</f>
        <v>0</v>
      </c>
      <c r="AK484" s="321"/>
      <c r="AL484" s="321"/>
    </row>
    <row r="485" spans="2:38" ht="72" x14ac:dyDescent="0.25">
      <c r="B485" s="244" t="str">
        <f>'3 priedo 1 lentele'!A485</f>
        <v>3.2.1.4.</v>
      </c>
      <c r="C485" s="252">
        <f>'3 priedo 1 lentele'!B485</f>
        <v>0</v>
      </c>
      <c r="D485" s="244" t="str">
        <f>'3 priedo 1 lentele'!C485</f>
        <v xml:space="preserve">Priemonė: Kauno regiono savivaldybių strateginių plėtros, veiklos planų ir sektorinių tyrimų dokumentų parengimas ir atnaujinimas </v>
      </c>
      <c r="E485" s="252">
        <f>'3 priedo 1 lentele'!I485</f>
        <v>0</v>
      </c>
      <c r="F485" s="252">
        <f>'3 priedo 1 lentele'!J485</f>
        <v>0</v>
      </c>
      <c r="G485" s="252">
        <f>'3 priedo 1 lentele'!K485</f>
        <v>0</v>
      </c>
      <c r="H485" s="321"/>
      <c r="I485" s="267">
        <f>'3 priedo 2 lentele'!D485</f>
        <v>0</v>
      </c>
      <c r="J485" s="267">
        <f>'3 priedo 2 lentele'!E485</f>
        <v>0</v>
      </c>
      <c r="K485" s="268">
        <f>'3 priedo 2 lentele'!F485</f>
        <v>0</v>
      </c>
      <c r="L485" s="321"/>
      <c r="M485" s="321"/>
      <c r="N485" s="267">
        <f>'3 priedo 2 lentele'!G485</f>
        <v>0</v>
      </c>
      <c r="O485" s="267">
        <f>'3 priedo 2 lentele'!H485</f>
        <v>0</v>
      </c>
      <c r="P485" s="268">
        <f>'3 priedo 2 lentele'!I485</f>
        <v>0</v>
      </c>
      <c r="Q485" s="321"/>
      <c r="R485" s="321"/>
      <c r="S485" s="267">
        <f>'3 priedo 2 lentele'!J485</f>
        <v>0</v>
      </c>
      <c r="T485" s="267">
        <f>'3 priedo 2 lentele'!K485</f>
        <v>0</v>
      </c>
      <c r="U485" s="268">
        <f>'3 priedo 2 lentele'!L485</f>
        <v>0</v>
      </c>
      <c r="V485" s="321"/>
      <c r="W485" s="321"/>
      <c r="X485" s="267">
        <f>'3 priedo 2 lentele'!M485</f>
        <v>0</v>
      </c>
      <c r="Y485" s="267">
        <f>'3 priedo 2 lentele'!N485</f>
        <v>0</v>
      </c>
      <c r="Z485" s="268">
        <f>'3 priedo 2 lentele'!O485</f>
        <v>0</v>
      </c>
      <c r="AA485" s="321"/>
      <c r="AB485" s="321"/>
      <c r="AC485" s="267">
        <f>'3 priedo 2 lentele'!P485</f>
        <v>0</v>
      </c>
      <c r="AD485" s="267">
        <f>'3 priedo 2 lentele'!Q485</f>
        <v>0</v>
      </c>
      <c r="AE485" s="268">
        <f>'3 priedo 2 lentele'!R485</f>
        <v>0</v>
      </c>
      <c r="AF485" s="321"/>
      <c r="AG485" s="321"/>
      <c r="AH485" s="267">
        <f>'3 priedo 2 lentele'!S485</f>
        <v>0</v>
      </c>
      <c r="AI485" s="267">
        <f>'3 priedo 2 lentele'!T485</f>
        <v>0</v>
      </c>
      <c r="AJ485" s="268">
        <f>'3 priedo 2 lentele'!U485</f>
        <v>0</v>
      </c>
      <c r="AK485" s="321"/>
      <c r="AL485" s="321"/>
    </row>
    <row r="486" spans="2:38" ht="48" x14ac:dyDescent="0.25">
      <c r="B486" s="212" t="str">
        <f>'3 priedo 1 lentele'!A486</f>
        <v>3.2.2</v>
      </c>
      <c r="C486" s="213">
        <f>'3 priedo 1 lentele'!B486</f>
        <v>0</v>
      </c>
      <c r="D486" s="212" t="str">
        <f>'3 priedo 1 lentele'!C486</f>
        <v>Uždavinys: Diegti ir tobulinti sistemas, susijusias su viešojo administravimo efektyvumu</v>
      </c>
      <c r="E486" s="213">
        <f>'3 priedo 1 lentele'!I486</f>
        <v>0</v>
      </c>
      <c r="F486" s="213">
        <f>'3 priedo 1 lentele'!J486</f>
        <v>0</v>
      </c>
      <c r="G486" s="213">
        <f>'3 priedo 1 lentele'!K486</f>
        <v>0</v>
      </c>
      <c r="H486" s="320"/>
      <c r="I486" s="81">
        <f>'3 priedo 2 lentele'!D486</f>
        <v>0</v>
      </c>
      <c r="J486" s="81">
        <f>'3 priedo 2 lentele'!E486</f>
        <v>0</v>
      </c>
      <c r="K486" s="146">
        <f>'3 priedo 2 lentele'!F486</f>
        <v>0</v>
      </c>
      <c r="L486" s="320"/>
      <c r="M486" s="320"/>
      <c r="N486" s="81">
        <f>'3 priedo 2 lentele'!G486</f>
        <v>0</v>
      </c>
      <c r="O486" s="81">
        <f>'3 priedo 2 lentele'!H486</f>
        <v>0</v>
      </c>
      <c r="P486" s="146">
        <f>'3 priedo 2 lentele'!I486</f>
        <v>0</v>
      </c>
      <c r="Q486" s="320"/>
      <c r="R486" s="320"/>
      <c r="S486" s="81">
        <f>'3 priedo 2 lentele'!J486</f>
        <v>0</v>
      </c>
      <c r="T486" s="81">
        <f>'3 priedo 2 lentele'!K486</f>
        <v>0</v>
      </c>
      <c r="U486" s="146">
        <f>'3 priedo 2 lentele'!L486</f>
        <v>0</v>
      </c>
      <c r="V486" s="320"/>
      <c r="W486" s="320"/>
      <c r="X486" s="81">
        <f>'3 priedo 2 lentele'!M486</f>
        <v>0</v>
      </c>
      <c r="Y486" s="81">
        <f>'3 priedo 2 lentele'!N486</f>
        <v>0</v>
      </c>
      <c r="Z486" s="146">
        <f>'3 priedo 2 lentele'!O486</f>
        <v>0</v>
      </c>
      <c r="AA486" s="320"/>
      <c r="AB486" s="320"/>
      <c r="AC486" s="81">
        <f>'3 priedo 2 lentele'!P486</f>
        <v>0</v>
      </c>
      <c r="AD486" s="81">
        <f>'3 priedo 2 lentele'!Q486</f>
        <v>0</v>
      </c>
      <c r="AE486" s="146">
        <f>'3 priedo 2 lentele'!R486</f>
        <v>0</v>
      </c>
      <c r="AF486" s="320"/>
      <c r="AG486" s="320"/>
      <c r="AH486" s="81">
        <f>'3 priedo 2 lentele'!S486</f>
        <v>0</v>
      </c>
      <c r="AI486" s="81">
        <f>'3 priedo 2 lentele'!T486</f>
        <v>0</v>
      </c>
      <c r="AJ486" s="146">
        <f>'3 priedo 2 lentele'!U486</f>
        <v>0</v>
      </c>
      <c r="AK486" s="320"/>
      <c r="AL486" s="320"/>
    </row>
    <row r="487" spans="2:38" ht="84" x14ac:dyDescent="0.25">
      <c r="B487" s="244" t="str">
        <f>'3 priedo 1 lentele'!A487</f>
        <v>3.2.2.1.</v>
      </c>
      <c r="C487" s="252">
        <f>'3 priedo 1 lentele'!B487</f>
        <v>0</v>
      </c>
      <c r="D487" s="244" t="str">
        <f>'3 priedo 1 lentele'!C487</f>
        <v xml:space="preserve">Priemonė: Veiklos valdymo, finansų apskaitos, viešųjų paslaugų kokybės ir strateginio planavimo sistemos optimizavimas ir modernizavimas Kauno regiono savivaldybėse </v>
      </c>
      <c r="E487" s="252">
        <f>'3 priedo 1 lentele'!I487</f>
        <v>0</v>
      </c>
      <c r="F487" s="252">
        <f>'3 priedo 1 lentele'!J487</f>
        <v>0</v>
      </c>
      <c r="G487" s="252">
        <f>'3 priedo 1 lentele'!K487</f>
        <v>0</v>
      </c>
      <c r="H487" s="321"/>
      <c r="I487" s="267">
        <f>'3 priedo 2 lentele'!D487</f>
        <v>0</v>
      </c>
      <c r="J487" s="267">
        <f>'3 priedo 2 lentele'!E487</f>
        <v>0</v>
      </c>
      <c r="K487" s="268">
        <f>'3 priedo 2 lentele'!F487</f>
        <v>0</v>
      </c>
      <c r="L487" s="321"/>
      <c r="M487" s="321"/>
      <c r="N487" s="267">
        <f>'3 priedo 2 lentele'!G487</f>
        <v>0</v>
      </c>
      <c r="O487" s="267">
        <f>'3 priedo 2 lentele'!H487</f>
        <v>0</v>
      </c>
      <c r="P487" s="268">
        <f>'3 priedo 2 lentele'!I487</f>
        <v>0</v>
      </c>
      <c r="Q487" s="321"/>
      <c r="R487" s="321"/>
      <c r="S487" s="267">
        <f>'3 priedo 2 lentele'!J487</f>
        <v>0</v>
      </c>
      <c r="T487" s="267">
        <f>'3 priedo 2 lentele'!K487</f>
        <v>0</v>
      </c>
      <c r="U487" s="268">
        <f>'3 priedo 2 lentele'!L487</f>
        <v>0</v>
      </c>
      <c r="V487" s="321"/>
      <c r="W487" s="321"/>
      <c r="X487" s="267">
        <f>'3 priedo 2 lentele'!M487</f>
        <v>0</v>
      </c>
      <c r="Y487" s="267">
        <f>'3 priedo 2 lentele'!N487</f>
        <v>0</v>
      </c>
      <c r="Z487" s="268">
        <f>'3 priedo 2 lentele'!O487</f>
        <v>0</v>
      </c>
      <c r="AA487" s="321"/>
      <c r="AB487" s="321"/>
      <c r="AC487" s="267">
        <f>'3 priedo 2 lentele'!P487</f>
        <v>0</v>
      </c>
      <c r="AD487" s="267">
        <f>'3 priedo 2 lentele'!Q487</f>
        <v>0</v>
      </c>
      <c r="AE487" s="268">
        <f>'3 priedo 2 lentele'!R487</f>
        <v>0</v>
      </c>
      <c r="AF487" s="321"/>
      <c r="AG487" s="321"/>
      <c r="AH487" s="267">
        <f>'3 priedo 2 lentele'!S487</f>
        <v>0</v>
      </c>
      <c r="AI487" s="267">
        <f>'3 priedo 2 lentele'!T487</f>
        <v>0</v>
      </c>
      <c r="AJ487" s="268">
        <f>'3 priedo 2 lentele'!U487</f>
        <v>0</v>
      </c>
      <c r="AK487" s="321"/>
      <c r="AL487" s="321"/>
    </row>
    <row r="488" spans="2:38" ht="24" x14ac:dyDescent="0.25">
      <c r="B488" s="244" t="str">
        <f>'3 priedo 1 lentele'!A488</f>
        <v>3.2.2.2.</v>
      </c>
      <c r="C488" s="252">
        <f>'3 priedo 1 lentele'!B488</f>
        <v>0</v>
      </c>
      <c r="D488" s="244" t="str">
        <f>'3 priedo 1 lentele'!C488</f>
        <v xml:space="preserve">Priemonė: Nuotolinio darbo sistemos įdiegimas </v>
      </c>
      <c r="E488" s="252">
        <f>'3 priedo 1 lentele'!I488</f>
        <v>0</v>
      </c>
      <c r="F488" s="252">
        <f>'3 priedo 1 lentele'!J488</f>
        <v>0</v>
      </c>
      <c r="G488" s="252">
        <f>'3 priedo 1 lentele'!K488</f>
        <v>0</v>
      </c>
      <c r="H488" s="321"/>
      <c r="I488" s="267">
        <f>'3 priedo 2 lentele'!D488</f>
        <v>0</v>
      </c>
      <c r="J488" s="267">
        <f>'3 priedo 2 lentele'!E488</f>
        <v>0</v>
      </c>
      <c r="K488" s="268">
        <f>'3 priedo 2 lentele'!F488</f>
        <v>0</v>
      </c>
      <c r="L488" s="321"/>
      <c r="M488" s="321"/>
      <c r="N488" s="267">
        <f>'3 priedo 2 lentele'!G488</f>
        <v>0</v>
      </c>
      <c r="O488" s="267">
        <f>'3 priedo 2 lentele'!H488</f>
        <v>0</v>
      </c>
      <c r="P488" s="268">
        <f>'3 priedo 2 lentele'!I488</f>
        <v>0</v>
      </c>
      <c r="Q488" s="321"/>
      <c r="R488" s="321"/>
      <c r="S488" s="267">
        <f>'3 priedo 2 lentele'!J488</f>
        <v>0</v>
      </c>
      <c r="T488" s="267">
        <f>'3 priedo 2 lentele'!K488</f>
        <v>0</v>
      </c>
      <c r="U488" s="268">
        <f>'3 priedo 2 lentele'!L488</f>
        <v>0</v>
      </c>
      <c r="V488" s="321"/>
      <c r="W488" s="321"/>
      <c r="X488" s="267">
        <f>'3 priedo 2 lentele'!M488</f>
        <v>0</v>
      </c>
      <c r="Y488" s="267">
        <f>'3 priedo 2 lentele'!N488</f>
        <v>0</v>
      </c>
      <c r="Z488" s="268">
        <f>'3 priedo 2 lentele'!O488</f>
        <v>0</v>
      </c>
      <c r="AA488" s="321"/>
      <c r="AB488" s="321"/>
      <c r="AC488" s="267">
        <f>'3 priedo 2 lentele'!P488</f>
        <v>0</v>
      </c>
      <c r="AD488" s="267">
        <f>'3 priedo 2 lentele'!Q488</f>
        <v>0</v>
      </c>
      <c r="AE488" s="268">
        <f>'3 priedo 2 lentele'!R488</f>
        <v>0</v>
      </c>
      <c r="AF488" s="321"/>
      <c r="AG488" s="321"/>
      <c r="AH488" s="267">
        <f>'3 priedo 2 lentele'!S488</f>
        <v>0</v>
      </c>
      <c r="AI488" s="267">
        <f>'3 priedo 2 lentele'!T488</f>
        <v>0</v>
      </c>
      <c r="AJ488" s="268">
        <f>'3 priedo 2 lentele'!U488</f>
        <v>0</v>
      </c>
      <c r="AK488" s="321"/>
      <c r="AL488" s="321"/>
    </row>
    <row r="490" spans="2:38" ht="15.75" x14ac:dyDescent="0.25">
      <c r="B490" s="302" t="s">
        <v>1883</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topLeftCell="A124" workbookViewId="0">
      <selection activeCell="C10" sqref="C10"/>
    </sheetView>
  </sheetViews>
  <sheetFormatPr defaultRowHeight="15" x14ac:dyDescent="0.25"/>
  <cols>
    <col min="1" max="1" width="4.42578125" style="395" customWidth="1"/>
    <col min="2" max="2" width="29.28515625" style="395" customWidth="1"/>
    <col min="3" max="3" width="56.85546875" style="395" customWidth="1"/>
    <col min="4" max="4" width="11.5703125" style="395" customWidth="1"/>
    <col min="5" max="5" width="15.28515625" style="395" customWidth="1"/>
    <col min="6" max="6" width="10.5703125" style="395" customWidth="1"/>
    <col min="7" max="7" width="11.28515625" style="395" customWidth="1"/>
    <col min="8" max="8" width="10.5703125" style="395" customWidth="1"/>
    <col min="9" max="9" width="9.140625" style="395"/>
    <col min="10" max="10" width="10.42578125" style="395" customWidth="1"/>
    <col min="11" max="11" width="10" style="395" customWidth="1"/>
    <col min="12" max="12" width="9.85546875" style="395" customWidth="1"/>
    <col min="13" max="13" width="10.5703125" style="395" customWidth="1"/>
    <col min="14" max="16" width="9.140625" style="395"/>
    <col min="17" max="17" width="10.42578125" style="395" customWidth="1"/>
    <col min="18" max="18" width="10" style="395" customWidth="1"/>
    <col min="19" max="19" width="9.85546875" style="395" customWidth="1"/>
    <col min="20" max="20" width="10.5703125" style="395" customWidth="1"/>
    <col min="21" max="22" width="9.140625" style="395"/>
    <col min="23" max="23" width="18.5703125" style="395" customWidth="1"/>
    <col min="24" max="16384" width="9.140625" style="395"/>
  </cols>
  <sheetData>
    <row r="1" spans="2:21" ht="15.75" customHeight="1" x14ac:dyDescent="0.25">
      <c r="C1" s="396" t="s">
        <v>1913</v>
      </c>
      <c r="N1" s="397"/>
      <c r="U1" s="397"/>
    </row>
    <row r="2" spans="2:21" ht="15.75" x14ac:dyDescent="0.25">
      <c r="C2" s="396" t="s">
        <v>1914</v>
      </c>
      <c r="N2" s="398"/>
      <c r="U2" s="398"/>
    </row>
    <row r="3" spans="2:21" ht="15.75" x14ac:dyDescent="0.25">
      <c r="C3" s="396" t="s">
        <v>1915</v>
      </c>
      <c r="N3" s="398"/>
      <c r="U3" s="398"/>
    </row>
    <row r="4" spans="2:21" ht="15.75" x14ac:dyDescent="0.25">
      <c r="C4" s="396"/>
      <c r="N4" s="398"/>
      <c r="U4" s="398"/>
    </row>
    <row r="5" spans="2:21" ht="15.75" x14ac:dyDescent="0.25">
      <c r="B5" s="399" t="s">
        <v>1916</v>
      </c>
      <c r="D5" s="396"/>
      <c r="N5" s="398"/>
      <c r="U5" s="398"/>
    </row>
    <row r="6" spans="2:21" ht="15.75" x14ac:dyDescent="0.25">
      <c r="B6" s="400" t="s">
        <v>1917</v>
      </c>
      <c r="E6" s="401"/>
      <c r="F6" s="401"/>
      <c r="G6" s="401"/>
      <c r="H6" s="401"/>
    </row>
    <row r="7" spans="2:21" x14ac:dyDescent="0.25">
      <c r="B7" s="415" t="s">
        <v>1918</v>
      </c>
      <c r="C7" s="416" t="s">
        <v>1919</v>
      </c>
      <c r="D7" s="402"/>
    </row>
    <row r="8" spans="2:21" x14ac:dyDescent="0.25">
      <c r="B8" s="417" t="s">
        <v>1920</v>
      </c>
      <c r="C8" s="419"/>
      <c r="D8" s="403"/>
    </row>
    <row r="9" spans="2:21" ht="26.25" x14ac:dyDescent="0.25">
      <c r="B9" s="413" t="s">
        <v>1942</v>
      </c>
      <c r="C9" s="414"/>
      <c r="D9" s="404"/>
    </row>
    <row r="10" spans="2:21" ht="26.25" x14ac:dyDescent="0.25">
      <c r="B10" s="413" t="s">
        <v>1943</v>
      </c>
      <c r="C10" s="414"/>
      <c r="D10" s="404"/>
    </row>
    <row r="11" spans="2:21" ht="26.25" x14ac:dyDescent="0.25">
      <c r="B11" s="413" t="s">
        <v>1944</v>
      </c>
      <c r="C11" s="414"/>
      <c r="D11" s="404"/>
    </row>
    <row r="12" spans="2:21" ht="39" x14ac:dyDescent="0.25">
      <c r="B12" s="413" t="s">
        <v>1945</v>
      </c>
      <c r="C12" s="414"/>
      <c r="D12" s="404"/>
    </row>
    <row r="13" spans="2:21" ht="64.5" x14ac:dyDescent="0.25">
      <c r="B13" s="413" t="s">
        <v>1946</v>
      </c>
      <c r="C13" s="414"/>
      <c r="D13" s="404"/>
    </row>
    <row r="14" spans="2:21" x14ac:dyDescent="0.25">
      <c r="B14" s="413" t="s">
        <v>1947</v>
      </c>
      <c r="C14" s="414"/>
      <c r="D14" s="404"/>
    </row>
    <row r="15" spans="2:21" ht="39" x14ac:dyDescent="0.25">
      <c r="B15" s="413" t="s">
        <v>1948</v>
      </c>
      <c r="C15" s="414"/>
      <c r="D15" s="404"/>
    </row>
    <row r="16" spans="2:21" ht="26.25" x14ac:dyDescent="0.25">
      <c r="B16" s="413" t="s">
        <v>1949</v>
      </c>
      <c r="C16" s="414"/>
      <c r="D16" s="404"/>
    </row>
    <row r="17" spans="2:4" ht="51.75" x14ac:dyDescent="0.25">
      <c r="B17" s="413" t="s">
        <v>1950</v>
      </c>
      <c r="C17" s="414"/>
      <c r="D17" s="404"/>
    </row>
    <row r="18" spans="2:4" ht="26.25" x14ac:dyDescent="0.25">
      <c r="B18" s="413" t="s">
        <v>1951</v>
      </c>
      <c r="C18" s="414"/>
      <c r="D18" s="404"/>
    </row>
    <row r="19" spans="2:4" ht="26.25" x14ac:dyDescent="0.25">
      <c r="B19" s="413" t="s">
        <v>1952</v>
      </c>
      <c r="C19" s="414"/>
      <c r="D19" s="404"/>
    </row>
    <row r="20" spans="2:4" ht="26.25" x14ac:dyDescent="0.25">
      <c r="B20" s="413" t="s">
        <v>1953</v>
      </c>
      <c r="C20" s="414"/>
      <c r="D20" s="404"/>
    </row>
    <row r="21" spans="2:4" ht="26.25" x14ac:dyDescent="0.25">
      <c r="B21" s="413" t="s">
        <v>1954</v>
      </c>
      <c r="C21" s="414"/>
      <c r="D21" s="404"/>
    </row>
    <row r="22" spans="2:4" ht="51.75" x14ac:dyDescent="0.25">
      <c r="B22" s="413" t="s">
        <v>1955</v>
      </c>
      <c r="C22" s="414"/>
      <c r="D22" s="404"/>
    </row>
    <row r="23" spans="2:4" ht="39" x14ac:dyDescent="0.25">
      <c r="B23" s="413" t="s">
        <v>1956</v>
      </c>
      <c r="C23" s="414"/>
      <c r="D23" s="404"/>
    </row>
    <row r="24" spans="2:4" ht="51.75" x14ac:dyDescent="0.25">
      <c r="B24" s="413" t="s">
        <v>1957</v>
      </c>
      <c r="C24" s="414"/>
      <c r="D24" s="404"/>
    </row>
    <row r="25" spans="2:4" ht="26.25" x14ac:dyDescent="0.25">
      <c r="B25" s="413" t="s">
        <v>1958</v>
      </c>
      <c r="C25" s="414"/>
      <c r="D25" s="404"/>
    </row>
    <row r="26" spans="2:4" ht="26.25" x14ac:dyDescent="0.25">
      <c r="B26" s="413" t="s">
        <v>1959</v>
      </c>
      <c r="C26" s="414"/>
      <c r="D26" s="404"/>
    </row>
    <row r="27" spans="2:4" ht="39" x14ac:dyDescent="0.25">
      <c r="B27" s="413" t="s">
        <v>1960</v>
      </c>
      <c r="C27" s="414"/>
      <c r="D27" s="404"/>
    </row>
    <row r="28" spans="2:4" ht="39" x14ac:dyDescent="0.25">
      <c r="B28" s="413" t="s">
        <v>1961</v>
      </c>
      <c r="C28" s="414"/>
      <c r="D28" s="404"/>
    </row>
    <row r="29" spans="2:4" ht="39" x14ac:dyDescent="0.25">
      <c r="B29" s="413" t="s">
        <v>1962</v>
      </c>
      <c r="C29" s="414"/>
      <c r="D29" s="404"/>
    </row>
    <row r="30" spans="2:4" ht="39" x14ac:dyDescent="0.25">
      <c r="B30" s="413" t="s">
        <v>1963</v>
      </c>
      <c r="C30" s="414"/>
      <c r="D30" s="404"/>
    </row>
    <row r="31" spans="2:4" ht="51.75" x14ac:dyDescent="0.25">
      <c r="B31" s="413" t="s">
        <v>1964</v>
      </c>
      <c r="C31" s="414"/>
      <c r="D31" s="404"/>
    </row>
    <row r="32" spans="2:4" ht="26.25" x14ac:dyDescent="0.25">
      <c r="B32" s="413" t="s">
        <v>1965</v>
      </c>
      <c r="C32" s="414"/>
      <c r="D32" s="404"/>
    </row>
    <row r="33" spans="2:4" ht="26.25" x14ac:dyDescent="0.25">
      <c r="B33" s="413" t="s">
        <v>1966</v>
      </c>
      <c r="C33" s="414"/>
      <c r="D33" s="404"/>
    </row>
    <row r="34" spans="2:4" ht="51.75" x14ac:dyDescent="0.25">
      <c r="B34" s="413" t="s">
        <v>1967</v>
      </c>
      <c r="C34" s="414"/>
      <c r="D34" s="404"/>
    </row>
    <row r="35" spans="2:4" ht="26.25" x14ac:dyDescent="0.25">
      <c r="B35" s="413" t="s">
        <v>1968</v>
      </c>
      <c r="C35" s="414"/>
      <c r="D35" s="404"/>
    </row>
    <row r="36" spans="2:4" ht="26.25" x14ac:dyDescent="0.25">
      <c r="B36" s="413" t="s">
        <v>1969</v>
      </c>
      <c r="C36" s="414"/>
      <c r="D36" s="404"/>
    </row>
    <row r="37" spans="2:4" ht="26.25" x14ac:dyDescent="0.25">
      <c r="B37" s="413" t="s">
        <v>1970</v>
      </c>
      <c r="C37" s="414"/>
      <c r="D37" s="404"/>
    </row>
    <row r="38" spans="2:4" ht="39" x14ac:dyDescent="0.25">
      <c r="B38" s="413" t="s">
        <v>1971</v>
      </c>
      <c r="C38" s="414"/>
      <c r="D38" s="404"/>
    </row>
    <row r="39" spans="2:4" x14ac:dyDescent="0.25">
      <c r="B39" s="413" t="s">
        <v>1972</v>
      </c>
      <c r="C39" s="414"/>
      <c r="D39" s="404"/>
    </row>
    <row r="40" spans="2:4" ht="26.25" x14ac:dyDescent="0.25">
      <c r="B40" s="413" t="s">
        <v>1973</v>
      </c>
      <c r="C40" s="414"/>
      <c r="D40" s="404"/>
    </row>
    <row r="41" spans="2:4" ht="39" x14ac:dyDescent="0.25">
      <c r="B41" s="413" t="s">
        <v>1974</v>
      </c>
      <c r="C41" s="414"/>
      <c r="D41" s="404"/>
    </row>
    <row r="42" spans="2:4" ht="77.25" x14ac:dyDescent="0.25">
      <c r="B42" s="413" t="s">
        <v>1975</v>
      </c>
      <c r="C42" s="414"/>
      <c r="D42" s="404"/>
    </row>
    <row r="43" spans="2:4" ht="26.25" x14ac:dyDescent="0.25">
      <c r="B43" s="413" t="s">
        <v>1952</v>
      </c>
      <c r="C43" s="414"/>
      <c r="D43" s="404"/>
    </row>
    <row r="44" spans="2:4" x14ac:dyDescent="0.25">
      <c r="B44" s="413" t="s">
        <v>1976</v>
      </c>
      <c r="C44" s="414"/>
      <c r="D44" s="404"/>
    </row>
    <row r="45" spans="2:4" ht="26.25" x14ac:dyDescent="0.25">
      <c r="B45" s="413" t="s">
        <v>1977</v>
      </c>
      <c r="C45" s="414"/>
      <c r="D45" s="404"/>
    </row>
    <row r="46" spans="2:4" ht="26.25" x14ac:dyDescent="0.25">
      <c r="B46" s="413" t="s">
        <v>1978</v>
      </c>
      <c r="C46" s="414"/>
      <c r="D46" s="404"/>
    </row>
    <row r="47" spans="2:4" x14ac:dyDescent="0.25">
      <c r="B47" s="417" t="s">
        <v>1921</v>
      </c>
      <c r="C47" s="419"/>
      <c r="D47" s="403"/>
    </row>
    <row r="48" spans="2:4" ht="26.25" x14ac:dyDescent="0.25">
      <c r="B48" s="413" t="s">
        <v>1979</v>
      </c>
      <c r="C48" s="414"/>
      <c r="D48" s="404"/>
    </row>
    <row r="49" spans="2:4" ht="26.25" x14ac:dyDescent="0.25">
      <c r="B49" s="413" t="s">
        <v>1980</v>
      </c>
      <c r="C49" s="414"/>
      <c r="D49" s="404"/>
    </row>
    <row r="50" spans="2:4" ht="51.75" x14ac:dyDescent="0.25">
      <c r="B50" s="413" t="s">
        <v>1981</v>
      </c>
      <c r="C50" s="414"/>
      <c r="D50" s="404"/>
    </row>
    <row r="51" spans="2:4" ht="51.75" x14ac:dyDescent="0.25">
      <c r="B51" s="413" t="s">
        <v>1982</v>
      </c>
      <c r="C51" s="414"/>
      <c r="D51" s="404"/>
    </row>
    <row r="52" spans="2:4" x14ac:dyDescent="0.25">
      <c r="B52" s="413" t="s">
        <v>1983</v>
      </c>
      <c r="C52" s="414"/>
      <c r="D52" s="404"/>
    </row>
    <row r="53" spans="2:4" ht="26.25" x14ac:dyDescent="0.25">
      <c r="B53" s="413" t="s">
        <v>1984</v>
      </c>
      <c r="C53" s="414"/>
      <c r="D53" s="404"/>
    </row>
    <row r="54" spans="2:4" ht="26.25" x14ac:dyDescent="0.25">
      <c r="B54" s="413" t="s">
        <v>1985</v>
      </c>
      <c r="C54" s="414"/>
      <c r="D54" s="404"/>
    </row>
    <row r="55" spans="2:4" ht="26.25" x14ac:dyDescent="0.25">
      <c r="B55" s="413" t="s">
        <v>1986</v>
      </c>
      <c r="C55" s="414"/>
      <c r="D55" s="404"/>
    </row>
    <row r="56" spans="2:4" ht="39" x14ac:dyDescent="0.25">
      <c r="B56" s="413" t="s">
        <v>1987</v>
      </c>
      <c r="C56" s="414"/>
      <c r="D56" s="404"/>
    </row>
    <row r="57" spans="2:4" ht="26.25" x14ac:dyDescent="0.25">
      <c r="B57" s="413" t="s">
        <v>1988</v>
      </c>
      <c r="C57" s="414"/>
      <c r="D57" s="404"/>
    </row>
    <row r="58" spans="2:4" ht="39" x14ac:dyDescent="0.25">
      <c r="B58" s="413" t="s">
        <v>1989</v>
      </c>
      <c r="C58" s="414"/>
      <c r="D58" s="404"/>
    </row>
    <row r="59" spans="2:4" ht="39" x14ac:dyDescent="0.25">
      <c r="B59" s="413" t="s">
        <v>1990</v>
      </c>
      <c r="C59" s="414"/>
      <c r="D59" s="404"/>
    </row>
    <row r="60" spans="2:4" ht="26.25" x14ac:dyDescent="0.25">
      <c r="B60" s="413" t="s">
        <v>1991</v>
      </c>
      <c r="C60" s="414"/>
      <c r="D60" s="404"/>
    </row>
    <row r="61" spans="2:4" ht="26.25" x14ac:dyDescent="0.25">
      <c r="B61" s="413" t="s">
        <v>1992</v>
      </c>
      <c r="C61" s="414"/>
      <c r="D61" s="404"/>
    </row>
    <row r="62" spans="2:4" ht="26.25" x14ac:dyDescent="0.25">
      <c r="B62" s="413" t="s">
        <v>1993</v>
      </c>
      <c r="C62" s="414"/>
      <c r="D62" s="404"/>
    </row>
    <row r="63" spans="2:4" ht="51.75" x14ac:dyDescent="0.25">
      <c r="B63" s="413" t="s">
        <v>1994</v>
      </c>
      <c r="C63" s="414"/>
      <c r="D63" s="404"/>
    </row>
    <row r="64" spans="2:4" ht="26.25" x14ac:dyDescent="0.25">
      <c r="B64" s="413" t="s">
        <v>1995</v>
      </c>
      <c r="C64" s="414"/>
      <c r="D64" s="404"/>
    </row>
    <row r="65" spans="2:4" ht="39" x14ac:dyDescent="0.25">
      <c r="B65" s="413" t="s">
        <v>1996</v>
      </c>
      <c r="C65" s="414"/>
      <c r="D65" s="404"/>
    </row>
    <row r="66" spans="2:4" ht="39" x14ac:dyDescent="0.25">
      <c r="B66" s="413" t="s">
        <v>1997</v>
      </c>
      <c r="C66" s="414"/>
      <c r="D66" s="404"/>
    </row>
    <row r="67" spans="2:4" ht="51.75" x14ac:dyDescent="0.25">
      <c r="B67" s="413" t="s">
        <v>1998</v>
      </c>
      <c r="C67" s="414"/>
      <c r="D67" s="404"/>
    </row>
    <row r="68" spans="2:4" ht="39" x14ac:dyDescent="0.25">
      <c r="B68" s="413" t="s">
        <v>1999</v>
      </c>
      <c r="C68" s="414"/>
      <c r="D68" s="404"/>
    </row>
    <row r="69" spans="2:4" ht="26.25" x14ac:dyDescent="0.25">
      <c r="B69" s="413" t="s">
        <v>2000</v>
      </c>
      <c r="C69" s="414"/>
      <c r="D69" s="404"/>
    </row>
    <row r="70" spans="2:4" ht="39" x14ac:dyDescent="0.25">
      <c r="B70" s="413" t="s">
        <v>2001</v>
      </c>
      <c r="C70" s="414"/>
      <c r="D70" s="404"/>
    </row>
    <row r="71" spans="2:4" ht="39" x14ac:dyDescent="0.25">
      <c r="B71" s="413" t="s">
        <v>2002</v>
      </c>
      <c r="C71" s="414"/>
      <c r="D71" s="404"/>
    </row>
    <row r="72" spans="2:4" ht="51.75" x14ac:dyDescent="0.25">
      <c r="B72" s="413" t="s">
        <v>2003</v>
      </c>
      <c r="C72" s="414"/>
      <c r="D72" s="404"/>
    </row>
    <row r="73" spans="2:4" ht="51.75" x14ac:dyDescent="0.25">
      <c r="B73" s="413" t="s">
        <v>2004</v>
      </c>
      <c r="C73" s="414"/>
      <c r="D73" s="404"/>
    </row>
    <row r="74" spans="2:4" x14ac:dyDescent="0.25">
      <c r="B74" s="413" t="s">
        <v>2005</v>
      </c>
      <c r="C74" s="414"/>
      <c r="D74" s="404"/>
    </row>
    <row r="75" spans="2:4" ht="39" x14ac:dyDescent="0.25">
      <c r="B75" s="413" t="s">
        <v>2006</v>
      </c>
      <c r="C75" s="414"/>
      <c r="D75" s="404"/>
    </row>
    <row r="76" spans="2:4" ht="39" x14ac:dyDescent="0.25">
      <c r="B76" s="413" t="s">
        <v>2007</v>
      </c>
      <c r="C76" s="414"/>
      <c r="D76" s="404"/>
    </row>
    <row r="77" spans="2:4" ht="26.25" x14ac:dyDescent="0.25">
      <c r="B77" s="413" t="s">
        <v>2008</v>
      </c>
      <c r="C77" s="414"/>
      <c r="D77" s="404"/>
    </row>
    <row r="78" spans="2:4" x14ac:dyDescent="0.25">
      <c r="B78" s="413" t="s">
        <v>2009</v>
      </c>
      <c r="C78" s="414"/>
      <c r="D78" s="404"/>
    </row>
    <row r="79" spans="2:4" ht="26.25" x14ac:dyDescent="0.25">
      <c r="B79" s="413" t="s">
        <v>2010</v>
      </c>
      <c r="C79" s="414"/>
      <c r="D79" s="404"/>
    </row>
    <row r="80" spans="2:4" ht="90" x14ac:dyDescent="0.25">
      <c r="B80" s="413" t="s">
        <v>2011</v>
      </c>
      <c r="C80" s="414"/>
      <c r="D80" s="404"/>
    </row>
    <row r="81" spans="2:4" ht="26.25" x14ac:dyDescent="0.25">
      <c r="B81" s="413" t="s">
        <v>2012</v>
      </c>
      <c r="C81" s="414"/>
      <c r="D81" s="404"/>
    </row>
    <row r="82" spans="2:4" ht="39" x14ac:dyDescent="0.25">
      <c r="B82" s="413" t="s">
        <v>2013</v>
      </c>
      <c r="C82" s="414"/>
      <c r="D82" s="404"/>
    </row>
    <row r="83" spans="2:4" ht="26.25" x14ac:dyDescent="0.25">
      <c r="B83" s="413" t="s">
        <v>2014</v>
      </c>
      <c r="C83" s="414"/>
      <c r="D83" s="404"/>
    </row>
    <row r="84" spans="2:4" ht="39" x14ac:dyDescent="0.25">
      <c r="B84" s="413" t="s">
        <v>2015</v>
      </c>
      <c r="C84" s="414"/>
      <c r="D84" s="404"/>
    </row>
    <row r="85" spans="2:4" x14ac:dyDescent="0.25">
      <c r="B85" s="417" t="s">
        <v>1922</v>
      </c>
      <c r="C85" s="418"/>
      <c r="D85" s="403"/>
    </row>
    <row r="86" spans="2:4" ht="26.25" x14ac:dyDescent="0.25">
      <c r="B86" s="413" t="s">
        <v>2016</v>
      </c>
      <c r="C86" s="414"/>
      <c r="D86" s="404"/>
    </row>
    <row r="87" spans="2:4" ht="51.75" x14ac:dyDescent="0.25">
      <c r="B87" s="413" t="s">
        <v>2017</v>
      </c>
      <c r="C87" s="414"/>
      <c r="D87" s="404"/>
    </row>
    <row r="88" spans="2:4" x14ac:dyDescent="0.25">
      <c r="B88" s="413" t="s">
        <v>2018</v>
      </c>
      <c r="C88" s="414"/>
      <c r="D88" s="404"/>
    </row>
    <row r="89" spans="2:4" ht="51.75" x14ac:dyDescent="0.25">
      <c r="B89" s="413" t="s">
        <v>2019</v>
      </c>
      <c r="C89" s="414"/>
      <c r="D89" s="404"/>
    </row>
    <row r="90" spans="2:4" ht="26.25" x14ac:dyDescent="0.25">
      <c r="B90" s="413" t="s">
        <v>2020</v>
      </c>
      <c r="C90" s="414"/>
      <c r="D90" s="404"/>
    </row>
    <row r="91" spans="2:4" ht="26.25" x14ac:dyDescent="0.25">
      <c r="B91" s="413" t="s">
        <v>2021</v>
      </c>
      <c r="C91" s="414"/>
      <c r="D91" s="404"/>
    </row>
    <row r="92" spans="2:4" x14ac:dyDescent="0.25">
      <c r="B92" s="413" t="s">
        <v>2022</v>
      </c>
      <c r="C92" s="414"/>
      <c r="D92" s="404"/>
    </row>
    <row r="93" spans="2:4" ht="51.75" x14ac:dyDescent="0.25">
      <c r="B93" s="413" t="s">
        <v>2023</v>
      </c>
      <c r="C93" s="414"/>
      <c r="D93" s="404"/>
    </row>
    <row r="94" spans="2:4" ht="26.25" x14ac:dyDescent="0.25">
      <c r="B94" s="413" t="s">
        <v>2024</v>
      </c>
      <c r="C94" s="414"/>
      <c r="D94" s="404"/>
    </row>
    <row r="95" spans="2:4" ht="26.25" x14ac:dyDescent="0.25">
      <c r="B95" s="413" t="s">
        <v>2025</v>
      </c>
      <c r="C95" s="414"/>
      <c r="D95" s="404"/>
    </row>
    <row r="96" spans="2:4" ht="39" x14ac:dyDescent="0.25">
      <c r="B96" s="413" t="s">
        <v>2026</v>
      </c>
      <c r="C96" s="414"/>
      <c r="D96" s="404"/>
    </row>
    <row r="97" spans="2:4" ht="26.25" x14ac:dyDescent="0.25">
      <c r="B97" s="413" t="s">
        <v>2027</v>
      </c>
      <c r="C97" s="414"/>
      <c r="D97" s="404"/>
    </row>
    <row r="98" spans="2:4" ht="51.75" x14ac:dyDescent="0.25">
      <c r="B98" s="413" t="s">
        <v>2028</v>
      </c>
      <c r="C98" s="414"/>
      <c r="D98" s="404"/>
    </row>
    <row r="99" spans="2:4" ht="51.75" x14ac:dyDescent="0.25">
      <c r="B99" s="413" t="s">
        <v>2029</v>
      </c>
      <c r="C99" s="414"/>
      <c r="D99" s="404"/>
    </row>
    <row r="100" spans="2:4" ht="51.75" x14ac:dyDescent="0.25">
      <c r="B100" s="413" t="s">
        <v>2030</v>
      </c>
      <c r="C100" s="414"/>
      <c r="D100" s="404"/>
    </row>
    <row r="101" spans="2:4" ht="26.25" x14ac:dyDescent="0.25">
      <c r="B101" s="413" t="s">
        <v>2031</v>
      </c>
      <c r="C101" s="414"/>
      <c r="D101" s="404"/>
    </row>
    <row r="102" spans="2:4" ht="26.25" x14ac:dyDescent="0.25">
      <c r="B102" s="413" t="s">
        <v>2032</v>
      </c>
      <c r="C102" s="414"/>
      <c r="D102" s="404"/>
    </row>
    <row r="103" spans="2:4" ht="26.25" x14ac:dyDescent="0.25">
      <c r="B103" s="413" t="s">
        <v>2033</v>
      </c>
      <c r="C103" s="414"/>
      <c r="D103" s="404"/>
    </row>
    <row r="104" spans="2:4" ht="39" x14ac:dyDescent="0.25">
      <c r="B104" s="413" t="s">
        <v>2034</v>
      </c>
      <c r="C104" s="414"/>
      <c r="D104" s="404"/>
    </row>
    <row r="105" spans="2:4" ht="26.25" x14ac:dyDescent="0.25">
      <c r="B105" s="413" t="s">
        <v>2035</v>
      </c>
      <c r="C105" s="414"/>
      <c r="D105" s="404"/>
    </row>
    <row r="106" spans="2:4" ht="39" x14ac:dyDescent="0.25">
      <c r="B106" s="413" t="s">
        <v>2036</v>
      </c>
      <c r="C106" s="414"/>
      <c r="D106" s="404"/>
    </row>
    <row r="107" spans="2:4" ht="39" x14ac:dyDescent="0.25">
      <c r="B107" s="413" t="s">
        <v>2037</v>
      </c>
      <c r="C107" s="414"/>
      <c r="D107" s="404"/>
    </row>
    <row r="108" spans="2:4" x14ac:dyDescent="0.25">
      <c r="B108" s="413" t="s">
        <v>2038</v>
      </c>
      <c r="C108" s="414"/>
      <c r="D108" s="404"/>
    </row>
    <row r="109" spans="2:4" ht="39" x14ac:dyDescent="0.25">
      <c r="B109" s="413" t="s">
        <v>2039</v>
      </c>
      <c r="C109" s="414"/>
      <c r="D109" s="404"/>
    </row>
    <row r="110" spans="2:4" ht="26.25" x14ac:dyDescent="0.25">
      <c r="B110" s="413" t="s">
        <v>2040</v>
      </c>
      <c r="C110" s="414"/>
      <c r="D110" s="404"/>
    </row>
    <row r="111" spans="2:4" x14ac:dyDescent="0.25">
      <c r="B111" s="413" t="s">
        <v>2041</v>
      </c>
      <c r="C111" s="414"/>
      <c r="D111" s="404"/>
    </row>
    <row r="112" spans="2:4" x14ac:dyDescent="0.25">
      <c r="B112" s="413" t="s">
        <v>2042</v>
      </c>
      <c r="C112" s="414"/>
      <c r="D112" s="404"/>
    </row>
    <row r="113" spans="2:4" x14ac:dyDescent="0.25">
      <c r="B113" s="413" t="s">
        <v>2043</v>
      </c>
      <c r="C113" s="414"/>
      <c r="D113" s="404"/>
    </row>
    <row r="114" spans="2:4" x14ac:dyDescent="0.25">
      <c r="B114" s="417" t="s">
        <v>1923</v>
      </c>
      <c r="C114" s="419"/>
      <c r="D114" s="403"/>
    </row>
    <row r="115" spans="2:4" ht="39" x14ac:dyDescent="0.25">
      <c r="B115" s="413" t="s">
        <v>2044</v>
      </c>
      <c r="C115" s="414"/>
      <c r="D115" s="404"/>
    </row>
    <row r="116" spans="2:4" ht="39" x14ac:dyDescent="0.25">
      <c r="B116" s="413" t="s">
        <v>2045</v>
      </c>
      <c r="C116" s="414"/>
      <c r="D116" s="404"/>
    </row>
    <row r="117" spans="2:4" ht="39" x14ac:dyDescent="0.25">
      <c r="B117" s="413" t="s">
        <v>2046</v>
      </c>
      <c r="C117" s="414"/>
      <c r="D117" s="404"/>
    </row>
    <row r="118" spans="2:4" ht="64.5" x14ac:dyDescent="0.25">
      <c r="B118" s="413" t="s">
        <v>2047</v>
      </c>
      <c r="C118" s="414"/>
      <c r="D118" s="404"/>
    </row>
    <row r="119" spans="2:4" ht="26.25" x14ac:dyDescent="0.25">
      <c r="B119" s="413" t="s">
        <v>2048</v>
      </c>
      <c r="C119" s="414"/>
      <c r="D119" s="404"/>
    </row>
    <row r="120" spans="2:4" ht="26.25" x14ac:dyDescent="0.25">
      <c r="B120" s="413" t="s">
        <v>2049</v>
      </c>
      <c r="C120" s="414"/>
      <c r="D120" s="404"/>
    </row>
    <row r="121" spans="2:4" x14ac:dyDescent="0.25">
      <c r="B121" s="413" t="s">
        <v>2050</v>
      </c>
      <c r="C121" s="414"/>
      <c r="D121" s="404"/>
    </row>
    <row r="122" spans="2:4" ht="51.75" x14ac:dyDescent="0.25">
      <c r="B122" s="413" t="s">
        <v>2051</v>
      </c>
      <c r="C122" s="414"/>
      <c r="D122" s="404"/>
    </row>
    <row r="123" spans="2:4" ht="26.25" x14ac:dyDescent="0.25">
      <c r="B123" s="413" t="s">
        <v>2052</v>
      </c>
      <c r="C123" s="414"/>
      <c r="D123" s="404"/>
    </row>
    <row r="124" spans="2:4" ht="39" x14ac:dyDescent="0.25">
      <c r="B124" s="413" t="s">
        <v>2053</v>
      </c>
      <c r="C124" s="414"/>
      <c r="D124" s="404"/>
    </row>
    <row r="125" spans="2:4" ht="26.25" x14ac:dyDescent="0.25">
      <c r="B125" s="413" t="s">
        <v>2054</v>
      </c>
      <c r="C125" s="414"/>
      <c r="D125" s="404"/>
    </row>
    <row r="126" spans="2:4" x14ac:dyDescent="0.25">
      <c r="B126" s="413" t="s">
        <v>2055</v>
      </c>
      <c r="C126" s="414"/>
      <c r="D126" s="404"/>
    </row>
    <row r="127" spans="2:4" ht="51.75" x14ac:dyDescent="0.25">
      <c r="B127" s="413" t="s">
        <v>2056</v>
      </c>
      <c r="C127" s="414"/>
      <c r="D127" s="404"/>
    </row>
    <row r="128" spans="2:4" ht="26.25" x14ac:dyDescent="0.25">
      <c r="B128" s="413" t="s">
        <v>2057</v>
      </c>
      <c r="C128" s="414"/>
      <c r="D128" s="404"/>
    </row>
    <row r="129" spans="2:4" x14ac:dyDescent="0.25">
      <c r="B129" s="413" t="s">
        <v>2058</v>
      </c>
      <c r="C129" s="414"/>
      <c r="D129" s="404"/>
    </row>
    <row r="130" spans="2:4" x14ac:dyDescent="0.25">
      <c r="B130" s="413" t="s">
        <v>2059</v>
      </c>
      <c r="C130" s="414"/>
      <c r="D130" s="404"/>
    </row>
    <row r="131" spans="2:4" x14ac:dyDescent="0.25">
      <c r="B131" s="413" t="s">
        <v>2060</v>
      </c>
      <c r="C131" s="414"/>
      <c r="D131" s="404"/>
    </row>
    <row r="132" spans="2:4" ht="39" x14ac:dyDescent="0.25">
      <c r="B132" s="413" t="s">
        <v>2061</v>
      </c>
      <c r="C132" s="414"/>
      <c r="D132" s="404"/>
    </row>
    <row r="133" spans="2:4" ht="30" customHeight="1" x14ac:dyDescent="0.25">
      <c r="B133" s="580" t="s">
        <v>1924</v>
      </c>
      <c r="C133" s="581"/>
      <c r="D133" s="405"/>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6"/>
  <sheetViews>
    <sheetView topLeftCell="A262" workbookViewId="0">
      <selection activeCell="B246" sqref="B246"/>
    </sheetView>
  </sheetViews>
  <sheetFormatPr defaultRowHeight="15" x14ac:dyDescent="0.25"/>
  <cols>
    <col min="1" max="1" width="4.42578125" style="395" customWidth="1"/>
    <col min="2" max="2" width="12.28515625" style="395" customWidth="1"/>
    <col min="3" max="3" width="29.7109375" style="395" customWidth="1"/>
    <col min="4" max="4" width="11.28515625" style="395" customWidth="1"/>
    <col min="5" max="5" width="23.140625" style="395" customWidth="1"/>
    <col min="6" max="10" width="11.7109375" style="395" customWidth="1"/>
    <col min="11" max="11" width="10.7109375" style="395" customWidth="1"/>
    <col min="12" max="12" width="11.42578125" style="395" customWidth="1"/>
    <col min="13" max="13" width="12" style="395" customWidth="1"/>
    <col min="14" max="14" width="12.28515625" style="395" customWidth="1"/>
    <col min="15" max="16384" width="9.140625" style="395"/>
  </cols>
  <sheetData>
    <row r="1" spans="2:14" ht="15.75" x14ac:dyDescent="0.25">
      <c r="B1" s="406"/>
      <c r="C1" s="406"/>
      <c r="D1" s="406"/>
      <c r="E1" s="407"/>
      <c r="F1" s="407"/>
      <c r="G1" s="407"/>
      <c r="H1" s="407"/>
      <c r="I1" s="407"/>
      <c r="J1" s="407"/>
      <c r="L1" s="396" t="s">
        <v>261</v>
      </c>
    </row>
    <row r="2" spans="2:14" ht="15.75" x14ac:dyDescent="0.25">
      <c r="B2" s="406"/>
      <c r="C2" s="406"/>
      <c r="D2" s="406"/>
      <c r="E2" s="408"/>
      <c r="F2" s="408"/>
      <c r="G2" s="408"/>
      <c r="H2" s="408"/>
      <c r="I2" s="408"/>
      <c r="J2" s="408"/>
      <c r="L2" s="396" t="s">
        <v>262</v>
      </c>
    </row>
    <row r="3" spans="2:14" ht="15.75" x14ac:dyDescent="0.25">
      <c r="B3" s="406"/>
      <c r="C3" s="406"/>
      <c r="D3" s="406"/>
      <c r="E3" s="408"/>
      <c r="F3" s="408"/>
      <c r="G3" s="408"/>
      <c r="H3" s="408"/>
      <c r="I3" s="408"/>
      <c r="J3" s="408"/>
      <c r="L3" s="396" t="s">
        <v>1925</v>
      </c>
    </row>
    <row r="4" spans="2:14" ht="15.75" x14ac:dyDescent="0.25">
      <c r="B4" s="406"/>
      <c r="C4" s="406"/>
      <c r="D4" s="406"/>
      <c r="E4" s="408"/>
      <c r="F4" s="408"/>
      <c r="G4" s="408"/>
      <c r="H4" s="408"/>
      <c r="I4" s="408"/>
      <c r="J4" s="408"/>
      <c r="L4" s="396"/>
    </row>
    <row r="5" spans="2:14" ht="15.75" x14ac:dyDescent="0.25">
      <c r="B5" s="399" t="s">
        <v>1916</v>
      </c>
      <c r="C5" s="399"/>
      <c r="D5" s="406"/>
      <c r="E5" s="408"/>
      <c r="F5" s="408"/>
      <c r="G5" s="408"/>
      <c r="H5" s="408"/>
      <c r="I5" s="408"/>
      <c r="J5" s="408"/>
    </row>
    <row r="6" spans="2:14" ht="15.75" customHeight="1" x14ac:dyDescent="0.25">
      <c r="B6" s="409" t="s">
        <v>1926</v>
      </c>
      <c r="C6" s="409"/>
      <c r="D6" s="406"/>
      <c r="E6" s="406"/>
      <c r="F6" s="406"/>
      <c r="G6" s="406"/>
      <c r="H6" s="406"/>
      <c r="I6" s="406"/>
      <c r="J6" s="406"/>
    </row>
    <row r="7" spans="2:14" ht="15" customHeight="1" x14ac:dyDescent="0.25">
      <c r="B7" s="584" t="s">
        <v>1927</v>
      </c>
      <c r="C7" s="588" t="s">
        <v>1928</v>
      </c>
      <c r="D7" s="590" t="s">
        <v>1929</v>
      </c>
      <c r="E7" s="583"/>
      <c r="F7" s="583"/>
      <c r="G7" s="583"/>
      <c r="H7" s="567" t="s">
        <v>1930</v>
      </c>
      <c r="I7" s="591"/>
      <c r="J7" s="591"/>
      <c r="K7" s="567" t="s">
        <v>1931</v>
      </c>
      <c r="L7" s="591"/>
      <c r="M7" s="591"/>
      <c r="N7" s="582" t="s">
        <v>1876</v>
      </c>
    </row>
    <row r="8" spans="2:14" ht="15" customHeight="1" x14ac:dyDescent="0.25">
      <c r="B8" s="587"/>
      <c r="C8" s="586"/>
      <c r="D8" s="584" t="s">
        <v>1932</v>
      </c>
      <c r="E8" s="584" t="s">
        <v>1933</v>
      </c>
      <c r="F8" s="586" t="s">
        <v>1934</v>
      </c>
      <c r="G8" s="586" t="s">
        <v>1935</v>
      </c>
      <c r="H8" s="572" t="s">
        <v>1880</v>
      </c>
      <c r="I8" s="584" t="s">
        <v>1936</v>
      </c>
      <c r="J8" s="565" t="s">
        <v>1937</v>
      </c>
      <c r="K8" s="572" t="s">
        <v>1880</v>
      </c>
      <c r="L8" s="584" t="s">
        <v>1938</v>
      </c>
      <c r="M8" s="565" t="s">
        <v>1882</v>
      </c>
      <c r="N8" s="583"/>
    </row>
    <row r="9" spans="2:14" ht="81" customHeight="1" x14ac:dyDescent="0.25">
      <c r="B9" s="585"/>
      <c r="C9" s="589"/>
      <c r="D9" s="585"/>
      <c r="E9" s="585"/>
      <c r="F9" s="585"/>
      <c r="G9" s="585"/>
      <c r="H9" s="565"/>
      <c r="I9" s="589"/>
      <c r="J9" s="587"/>
      <c r="K9" s="565"/>
      <c r="L9" s="589"/>
      <c r="M9" s="587"/>
      <c r="N9" s="583"/>
    </row>
    <row r="10" spans="2:14" ht="24" x14ac:dyDescent="0.25">
      <c r="B10" s="420" t="str">
        <f>'3 priedo 1 lentele'!A10</f>
        <v>1.</v>
      </c>
      <c r="C10" s="420" t="str">
        <f>'3 priedo 1 lentele'!C10</f>
        <v>PRIORITETAS:                  PAŽANGI EKONOMIKA</v>
      </c>
      <c r="D10" s="421"/>
      <c r="E10" s="411"/>
      <c r="F10" s="411"/>
      <c r="G10" s="411"/>
      <c r="H10" s="411"/>
      <c r="I10" s="411"/>
      <c r="J10" s="411"/>
      <c r="K10" s="411"/>
      <c r="L10" s="411"/>
      <c r="M10" s="411"/>
      <c r="N10" s="411"/>
    </row>
    <row r="11" spans="2:14" ht="48" x14ac:dyDescent="0.25">
      <c r="B11" s="420" t="str">
        <f>'3 priedo 1 lentele'!A11</f>
        <v>1.1</v>
      </c>
      <c r="C11" s="420" t="str">
        <f>'3 priedo 1 lentele'!C11</f>
        <v xml:space="preserve">Tikslas: Plėtoti Kauno regioną kaip mokslo ir verlo partneryste pagrįstą aukštos pridėtinės vertės pramonės kraštą </v>
      </c>
      <c r="D11" s="421"/>
      <c r="E11" s="410" t="s">
        <v>1939</v>
      </c>
      <c r="F11" s="411"/>
      <c r="G11" s="411"/>
      <c r="H11" s="411"/>
      <c r="I11" s="411"/>
      <c r="J11" s="411"/>
      <c r="K11" s="411"/>
      <c r="L11" s="411"/>
      <c r="M11" s="411"/>
      <c r="N11" s="411"/>
    </row>
    <row r="12" spans="2:14" ht="15.75" x14ac:dyDescent="0.25">
      <c r="B12" s="420"/>
      <c r="C12" s="420"/>
      <c r="D12" s="421"/>
      <c r="E12" s="410"/>
      <c r="F12" s="411"/>
      <c r="G12" s="411"/>
      <c r="H12" s="411"/>
      <c r="I12" s="411"/>
      <c r="J12" s="411"/>
      <c r="K12" s="411"/>
      <c r="L12" s="411"/>
      <c r="M12" s="411"/>
      <c r="N12" s="411"/>
    </row>
    <row r="13" spans="2:14" ht="48" x14ac:dyDescent="0.25">
      <c r="B13" s="420" t="str">
        <f>'3 priedo 1 lentele'!A12</f>
        <v>1.1.1</v>
      </c>
      <c r="C13" s="420" t="str">
        <f>'3 priedo 1 lentele'!C12</f>
        <v>Uždavinys: Šalies ir tarptautiniu mastu įtvirtinti Kauno regiono, kaip modernios ir konkurencingos pramonės krašto, įvaizdį.</v>
      </c>
      <c r="D13" s="421"/>
      <c r="E13" s="410" t="s">
        <v>1940</v>
      </c>
      <c r="F13" s="412"/>
      <c r="G13" s="412"/>
      <c r="H13" s="412"/>
      <c r="I13" s="412"/>
      <c r="J13" s="412"/>
      <c r="K13" s="412"/>
      <c r="L13" s="412"/>
      <c r="M13" s="412"/>
      <c r="N13" s="412"/>
    </row>
    <row r="14" spans="2:14" x14ac:dyDescent="0.25">
      <c r="B14" s="420"/>
      <c r="C14" s="420"/>
      <c r="D14" s="421"/>
      <c r="E14" s="410"/>
      <c r="F14" s="412"/>
      <c r="G14" s="412"/>
      <c r="H14" s="412"/>
      <c r="I14" s="412"/>
      <c r="J14" s="412"/>
      <c r="K14" s="412"/>
      <c r="L14" s="412"/>
      <c r="M14" s="412"/>
      <c r="N14" s="412"/>
    </row>
    <row r="15" spans="2:14" ht="48" x14ac:dyDescent="0.25">
      <c r="B15" s="420" t="str">
        <f>'3 priedo 1 lentele'!A13</f>
        <v>1.1.1.1.</v>
      </c>
      <c r="C15" s="420" t="str">
        <f>'3 priedo 1 lentele'!C13</f>
        <v>Priemonė: Aukštųjų, profesinio rengimo mokyklų, mokslo institucijų, verslo, savivaldos ir kitų institucijų bendradarbiavimo plėtra</v>
      </c>
      <c r="D15" s="422"/>
      <c r="E15" s="423" t="s">
        <v>1941</v>
      </c>
      <c r="F15" s="422"/>
      <c r="G15" s="422"/>
      <c r="H15" s="422"/>
      <c r="I15" s="422"/>
      <c r="J15" s="422"/>
      <c r="K15" s="424"/>
      <c r="L15" s="424"/>
      <c r="M15" s="424"/>
      <c r="N15" s="424"/>
    </row>
    <row r="16" spans="2:14" x14ac:dyDescent="0.25">
      <c r="B16" s="420"/>
      <c r="C16" s="420"/>
      <c r="D16" s="422"/>
      <c r="E16" s="423"/>
      <c r="F16" s="422"/>
      <c r="G16" s="422"/>
      <c r="H16" s="422"/>
      <c r="I16" s="422"/>
      <c r="J16" s="422"/>
      <c r="K16" s="424"/>
      <c r="L16" s="424"/>
      <c r="M16" s="424"/>
      <c r="N16" s="424"/>
    </row>
    <row r="17" spans="2:14" ht="36" x14ac:dyDescent="0.25">
      <c r="B17" s="420" t="str">
        <f>'3 priedo 1 lentele'!A14</f>
        <v>1.1.1.2.</v>
      </c>
      <c r="C17" s="420" t="str">
        <f>'3 priedo 1 lentele'!C14</f>
        <v>Priemonė: Bendrų verslo įmonių, mokslo ir studijų institucijų projektų rengimas ir įgyvendinimas</v>
      </c>
      <c r="D17" s="425"/>
      <c r="E17" s="423" t="s">
        <v>1941</v>
      </c>
      <c r="F17" s="425"/>
      <c r="G17" s="425"/>
      <c r="H17" s="425"/>
      <c r="I17" s="425"/>
      <c r="J17" s="425"/>
      <c r="K17" s="424"/>
      <c r="L17" s="424"/>
      <c r="M17" s="424"/>
      <c r="N17" s="424"/>
    </row>
    <row r="18" spans="2:14" x14ac:dyDescent="0.25">
      <c r="B18" s="420"/>
      <c r="C18" s="420"/>
      <c r="D18" s="425"/>
      <c r="E18" s="423"/>
      <c r="F18" s="425"/>
      <c r="G18" s="425"/>
      <c r="H18" s="425"/>
      <c r="I18" s="425"/>
      <c r="J18" s="425"/>
      <c r="K18" s="424"/>
      <c r="L18" s="424"/>
      <c r="M18" s="424"/>
      <c r="N18" s="424"/>
    </row>
    <row r="19" spans="2:14" ht="36" x14ac:dyDescent="0.25">
      <c r="B19" s="420" t="str">
        <f>'3 priedo 1 lentele'!A15</f>
        <v>1.1.1.3.</v>
      </c>
      <c r="C19" s="420" t="str">
        <f>'3 priedo 1 lentele'!C15</f>
        <v>Priemonė: Regiono verslo įmonių teigiamo įvaizdžio formavimas ir bendradarbiavimo skatinimas</v>
      </c>
      <c r="D19" s="425"/>
      <c r="E19" s="423" t="s">
        <v>1941</v>
      </c>
      <c r="F19" s="425"/>
      <c r="G19" s="425"/>
      <c r="H19" s="425"/>
      <c r="I19" s="425"/>
      <c r="J19" s="425"/>
      <c r="K19" s="424"/>
      <c r="L19" s="424"/>
      <c r="M19" s="424"/>
      <c r="N19" s="424"/>
    </row>
    <row r="20" spans="2:14" x14ac:dyDescent="0.25">
      <c r="B20" s="420"/>
      <c r="C20" s="420"/>
      <c r="D20" s="425"/>
      <c r="E20" s="423"/>
      <c r="F20" s="425"/>
      <c r="G20" s="425"/>
      <c r="H20" s="425"/>
      <c r="I20" s="425"/>
      <c r="J20" s="425"/>
      <c r="K20" s="424"/>
      <c r="L20" s="424"/>
      <c r="M20" s="424"/>
      <c r="N20" s="424"/>
    </row>
    <row r="21" spans="2:14" ht="60" x14ac:dyDescent="0.25">
      <c r="B21" s="420" t="str">
        <f>'3 priedo 1 lentele'!A16</f>
        <v>1.1.2</v>
      </c>
      <c r="C21" s="420" t="str">
        <f>'3 priedo 1 lentele'!C16</f>
        <v>Uždavinys: Sudaryti sąlygas modernios bei konkurencingos pramonės plėtotei, investicijoms, kuriant darbo vietas, socialiai atsakingą verslą, užtikrinant darnią ir kompleksišką regiono plėtrą.</v>
      </c>
      <c r="D21" s="424"/>
      <c r="E21" s="410" t="s">
        <v>1940</v>
      </c>
      <c r="F21" s="424"/>
      <c r="G21" s="424"/>
      <c r="H21" s="424"/>
      <c r="I21" s="424"/>
      <c r="J21" s="424"/>
      <c r="K21" s="424"/>
      <c r="L21" s="424"/>
      <c r="M21" s="424"/>
      <c r="N21" s="424"/>
    </row>
    <row r="22" spans="2:14" x14ac:dyDescent="0.25">
      <c r="B22" s="420"/>
      <c r="C22" s="420"/>
      <c r="D22" s="424"/>
      <c r="E22" s="410"/>
      <c r="F22" s="424"/>
      <c r="G22" s="424"/>
      <c r="H22" s="424"/>
      <c r="I22" s="424"/>
      <c r="J22" s="424"/>
      <c r="K22" s="424"/>
      <c r="L22" s="424"/>
      <c r="M22" s="424"/>
      <c r="N22" s="424"/>
    </row>
    <row r="23" spans="2:14" ht="36" x14ac:dyDescent="0.25">
      <c r="B23" s="420" t="str">
        <f>'3 priedo 1 lentele'!A17</f>
        <v>1.1.2.1.</v>
      </c>
      <c r="C23" s="420" t="str">
        <f>'3 priedo 1 lentele'!C17</f>
        <v>Priemonė: Investicijų skatinimas ir investicijų pritraukimui reikalingos infrastruktūros kūrimas</v>
      </c>
      <c r="D23" s="424"/>
      <c r="E23" s="423" t="s">
        <v>1941</v>
      </c>
      <c r="F23" s="424"/>
      <c r="G23" s="424"/>
      <c r="H23" s="424"/>
      <c r="I23" s="424"/>
      <c r="J23" s="424"/>
      <c r="K23" s="424"/>
      <c r="L23" s="424"/>
      <c r="M23" s="424"/>
      <c r="N23" s="424"/>
    </row>
    <row r="24" spans="2:14" x14ac:dyDescent="0.25">
      <c r="B24" s="420"/>
      <c r="C24" s="420"/>
      <c r="D24" s="424"/>
      <c r="E24" s="423"/>
      <c r="F24" s="424"/>
      <c r="G24" s="424"/>
      <c r="H24" s="424"/>
      <c r="I24" s="424"/>
      <c r="J24" s="424"/>
      <c r="K24" s="424"/>
      <c r="L24" s="424"/>
      <c r="M24" s="424"/>
      <c r="N24" s="424"/>
    </row>
    <row r="25" spans="2:14" ht="60" x14ac:dyDescent="0.25">
      <c r="B25" s="420" t="str">
        <f>'3 priedo 1 lentele'!A20</f>
        <v>1.1.2.2.</v>
      </c>
      <c r="C25" s="420" t="str">
        <f>'3 priedo 1 lentele'!C20</f>
        <v>Priemonė: Infrastruktūros laisvosiose ekonominėse zonose ir pramoniniuose parkuose, esamose ir numatomose kurti pramoninėse teritorijose kūrimas ir plėtra</v>
      </c>
      <c r="D25" s="424"/>
      <c r="E25" s="423" t="s">
        <v>1941</v>
      </c>
      <c r="F25" s="424"/>
      <c r="G25" s="424"/>
      <c r="H25" s="424"/>
      <c r="I25" s="424"/>
      <c r="J25" s="424"/>
      <c r="K25" s="424"/>
      <c r="L25" s="424"/>
      <c r="M25" s="424"/>
      <c r="N25" s="424"/>
    </row>
    <row r="26" spans="2:14" x14ac:dyDescent="0.25">
      <c r="B26" s="420"/>
      <c r="C26" s="420"/>
      <c r="D26" s="424"/>
      <c r="E26" s="423"/>
      <c r="F26" s="424"/>
      <c r="G26" s="424"/>
      <c r="H26" s="424"/>
      <c r="I26" s="424"/>
      <c r="J26" s="424"/>
      <c r="K26" s="424"/>
      <c r="L26" s="424"/>
      <c r="M26" s="424"/>
      <c r="N26" s="424"/>
    </row>
    <row r="27" spans="2:14" ht="36" x14ac:dyDescent="0.25">
      <c r="B27" s="420" t="str">
        <f>'3 priedo 1 lentele'!A21</f>
        <v>1.1.2.3.</v>
      </c>
      <c r="C27" s="420" t="str">
        <f>'3 priedo 1 lentele'!C21</f>
        <v>Priemonė: Verslo inkubatorių, mokslo ir technologijų parkų ir kompetencijos centrų plėtra</v>
      </c>
      <c r="D27" s="424"/>
      <c r="E27" s="423" t="s">
        <v>1941</v>
      </c>
      <c r="F27" s="424"/>
      <c r="G27" s="424"/>
      <c r="H27" s="424"/>
      <c r="I27" s="424"/>
      <c r="J27" s="424"/>
      <c r="K27" s="424"/>
      <c r="L27" s="424"/>
      <c r="M27" s="424"/>
      <c r="N27" s="424"/>
    </row>
    <row r="28" spans="2:14" x14ac:dyDescent="0.25">
      <c r="B28" s="420"/>
      <c r="C28" s="420"/>
      <c r="D28" s="424"/>
      <c r="E28" s="423"/>
      <c r="F28" s="424"/>
      <c r="G28" s="424"/>
      <c r="H28" s="424"/>
      <c r="I28" s="424"/>
      <c r="J28" s="424"/>
      <c r="K28" s="424"/>
      <c r="L28" s="424"/>
      <c r="M28" s="424"/>
      <c r="N28" s="424"/>
    </row>
    <row r="29" spans="2:14" x14ac:dyDescent="0.25">
      <c r="B29" s="420" t="str">
        <f>'3 priedo 1 lentele'!A22</f>
        <v>1.1.2.4.</v>
      </c>
      <c r="C29" s="420" t="str">
        <f>'3 priedo 1 lentele'!C22</f>
        <v>Priemonė: Kūrybinių industrijų plėtra</v>
      </c>
      <c r="D29" s="424"/>
      <c r="E29" s="423" t="s">
        <v>1941</v>
      </c>
      <c r="F29" s="424"/>
      <c r="G29" s="424"/>
      <c r="H29" s="424"/>
      <c r="I29" s="424"/>
      <c r="J29" s="424"/>
      <c r="K29" s="424"/>
      <c r="L29" s="424"/>
      <c r="M29" s="424"/>
      <c r="N29" s="424"/>
    </row>
    <row r="30" spans="2:14" x14ac:dyDescent="0.25">
      <c r="B30" s="420"/>
      <c r="C30" s="420"/>
      <c r="D30" s="424"/>
      <c r="E30" s="423"/>
      <c r="F30" s="424"/>
      <c r="G30" s="424"/>
      <c r="H30" s="424"/>
      <c r="I30" s="424"/>
      <c r="J30" s="424"/>
      <c r="K30" s="424"/>
      <c r="L30" s="424"/>
      <c r="M30" s="424"/>
      <c r="N30" s="424"/>
    </row>
    <row r="31" spans="2:14" ht="48" x14ac:dyDescent="0.25">
      <c r="B31" s="420" t="str">
        <f>'3 priedo 1 lentele'!A23</f>
        <v>1.2</v>
      </c>
      <c r="C31" s="420" t="str">
        <f>'3 priedo 1 lentele'!C23</f>
        <v>Tikslas: Padidinti gyventojų verslumą ir užimtumą, kuriant ir išlaikant darbo vietas, didinant verslo įvairovę ir darbo vietų pasiekiamumą</v>
      </c>
      <c r="D31" s="424"/>
      <c r="E31" s="410" t="s">
        <v>1939</v>
      </c>
      <c r="F31" s="424"/>
      <c r="G31" s="424"/>
      <c r="H31" s="424"/>
      <c r="I31" s="424"/>
      <c r="J31" s="424"/>
      <c r="K31" s="424"/>
      <c r="L31" s="424"/>
      <c r="M31" s="424"/>
      <c r="N31" s="424"/>
    </row>
    <row r="32" spans="2:14" x14ac:dyDescent="0.25">
      <c r="B32" s="420"/>
      <c r="C32" s="420"/>
      <c r="D32" s="424"/>
      <c r="E32" s="410"/>
      <c r="F32" s="424"/>
      <c r="G32" s="424"/>
      <c r="H32" s="424"/>
      <c r="I32" s="424"/>
      <c r="J32" s="424"/>
      <c r="K32" s="424"/>
      <c r="L32" s="424"/>
      <c r="M32" s="424"/>
      <c r="N32" s="424"/>
    </row>
    <row r="33" spans="2:14" ht="36" x14ac:dyDescent="0.25">
      <c r="B33" s="420" t="str">
        <f>'3 priedo 1 lentele'!A24</f>
        <v>1.2.1</v>
      </c>
      <c r="C33" s="420" t="str">
        <f>'3 priedo 1 lentele'!C24</f>
        <v>Uždavinys: Skatinti verslumą ir ūkio įvairovę, pritaikant viešuosius statinius verslo ir bendruomeniniams poreikiams</v>
      </c>
      <c r="D33" s="424"/>
      <c r="E33" s="410" t="s">
        <v>1940</v>
      </c>
      <c r="F33" s="424"/>
      <c r="G33" s="424"/>
      <c r="H33" s="424"/>
      <c r="I33" s="424"/>
      <c r="J33" s="424"/>
      <c r="K33" s="424"/>
      <c r="L33" s="424"/>
      <c r="M33" s="424"/>
      <c r="N33" s="424"/>
    </row>
    <row r="34" spans="2:14" x14ac:dyDescent="0.25">
      <c r="B34" s="420"/>
      <c r="C34" s="420"/>
      <c r="D34" s="424"/>
      <c r="E34" s="410"/>
      <c r="F34" s="424"/>
      <c r="G34" s="424"/>
      <c r="H34" s="424"/>
      <c r="I34" s="424"/>
      <c r="J34" s="424"/>
      <c r="K34" s="424"/>
      <c r="L34" s="424"/>
      <c r="M34" s="424"/>
      <c r="N34" s="424"/>
    </row>
    <row r="35" spans="2:14" ht="24" x14ac:dyDescent="0.25">
      <c r="B35" s="420" t="str">
        <f>'3 priedo 1 lentele'!A25</f>
        <v>1.2.1.1</v>
      </c>
      <c r="C35" s="420" t="str">
        <f>'3 priedo 1 lentele'!C25</f>
        <v>Priemonė: Naujų, miesto gyventojams aktualių, paslaugų kūrimas ir plėtra</v>
      </c>
      <c r="D35" s="424"/>
      <c r="E35" s="423" t="s">
        <v>1941</v>
      </c>
      <c r="F35" s="424"/>
      <c r="G35" s="424"/>
      <c r="H35" s="424"/>
      <c r="I35" s="424"/>
      <c r="J35" s="424"/>
      <c r="K35" s="424"/>
      <c r="L35" s="424"/>
      <c r="M35" s="424"/>
      <c r="N35" s="424"/>
    </row>
    <row r="36" spans="2:14" x14ac:dyDescent="0.25">
      <c r="B36" s="420"/>
      <c r="C36" s="420"/>
      <c r="D36" s="424"/>
      <c r="E36" s="423"/>
      <c r="F36" s="424"/>
      <c r="G36" s="424"/>
      <c r="H36" s="424"/>
      <c r="I36" s="424"/>
      <c r="J36" s="424"/>
      <c r="K36" s="424"/>
      <c r="L36" s="424"/>
      <c r="M36" s="424"/>
      <c r="N36" s="424"/>
    </row>
    <row r="37" spans="2:14" ht="48" x14ac:dyDescent="0.25">
      <c r="B37" s="420" t="str">
        <f>'3 priedo 1 lentele'!A36</f>
        <v>1.2.1.2</v>
      </c>
      <c r="C37" s="420" t="str">
        <f>'3 priedo 1 lentele'!C36</f>
        <v>Priemonė: Verslo subjektų skatinimas teikti bendruomenei aktualias paslaugas, didinti gamybos pajėgumus ir eksporto apimtis</v>
      </c>
      <c r="D37" s="424"/>
      <c r="E37" s="423" t="s">
        <v>1941</v>
      </c>
      <c r="F37" s="424"/>
      <c r="G37" s="424"/>
      <c r="H37" s="424"/>
      <c r="I37" s="424"/>
      <c r="J37" s="424"/>
      <c r="K37" s="424"/>
      <c r="L37" s="424"/>
      <c r="M37" s="424"/>
      <c r="N37" s="424"/>
    </row>
    <row r="38" spans="2:14" x14ac:dyDescent="0.25">
      <c r="B38" s="420"/>
      <c r="C38" s="420"/>
      <c r="D38" s="424"/>
      <c r="E38" s="423"/>
      <c r="F38" s="424"/>
      <c r="G38" s="424"/>
      <c r="H38" s="424"/>
      <c r="I38" s="424"/>
      <c r="J38" s="424"/>
      <c r="K38" s="424"/>
      <c r="L38" s="424"/>
      <c r="M38" s="424"/>
      <c r="N38" s="424"/>
    </row>
    <row r="39" spans="2:14" ht="48" x14ac:dyDescent="0.25">
      <c r="B39" s="420" t="str">
        <f>'3 priedo 1 lentele'!A37</f>
        <v>1.2.2</v>
      </c>
      <c r="C39" s="420" t="str">
        <f>'3 priedo 1 lentele'!C37</f>
        <v>Uždavinys. Kurti naujas darbo vietas, pritraukiant investicijas į viešąsias (apleistas, nenaudojamas ir nepakankamai naudojamas) erdves</v>
      </c>
      <c r="D39" s="424"/>
      <c r="E39" s="410" t="s">
        <v>1940</v>
      </c>
      <c r="F39" s="424"/>
      <c r="G39" s="424"/>
      <c r="H39" s="424"/>
      <c r="I39" s="424"/>
      <c r="J39" s="424"/>
      <c r="K39" s="424"/>
      <c r="L39" s="424"/>
      <c r="M39" s="424"/>
      <c r="N39" s="424"/>
    </row>
    <row r="40" spans="2:14" x14ac:dyDescent="0.25">
      <c r="B40" s="420"/>
      <c r="C40" s="420"/>
      <c r="D40" s="424"/>
      <c r="E40" s="410"/>
      <c r="F40" s="424"/>
      <c r="G40" s="424"/>
      <c r="H40" s="424"/>
      <c r="I40" s="424"/>
      <c r="J40" s="424"/>
      <c r="K40" s="424"/>
      <c r="L40" s="424"/>
      <c r="M40" s="424"/>
      <c r="N40" s="424"/>
    </row>
    <row r="41" spans="2:14" ht="48" x14ac:dyDescent="0.25">
      <c r="B41" s="420" t="str">
        <f>'3 priedo 1 lentele'!A38</f>
        <v>1.2.2.1</v>
      </c>
      <c r="C41" s="420" t="str">
        <f>'3 priedo 1 lentele'!C38</f>
        <v>Priemonė: Miestų viešosios infrastruktūros sutvarkymas, gerinant sąlygas naujam verslui ir darbo vietų kūrimui</v>
      </c>
      <c r="D41" s="424"/>
      <c r="E41" s="423" t="s">
        <v>1941</v>
      </c>
      <c r="F41" s="424"/>
      <c r="G41" s="424"/>
      <c r="H41" s="424"/>
      <c r="I41" s="424"/>
      <c r="J41" s="424"/>
      <c r="K41" s="424"/>
      <c r="L41" s="424"/>
      <c r="M41" s="424"/>
      <c r="N41" s="424"/>
    </row>
    <row r="42" spans="2:14" x14ac:dyDescent="0.25">
      <c r="B42" s="420"/>
      <c r="C42" s="420"/>
      <c r="D42" s="424"/>
      <c r="E42" s="423"/>
      <c r="F42" s="424"/>
      <c r="G42" s="424"/>
      <c r="H42" s="424"/>
      <c r="I42" s="424"/>
      <c r="J42" s="424"/>
      <c r="K42" s="424"/>
      <c r="L42" s="424"/>
      <c r="M42" s="424"/>
      <c r="N42" s="424"/>
    </row>
    <row r="43" spans="2:14" ht="26.25" customHeight="1" x14ac:dyDescent="0.25">
      <c r="B43" s="420" t="str">
        <f>'3 priedo 1 lentele'!A59</f>
        <v>1.3</v>
      </c>
      <c r="C43" s="420" t="str">
        <f>'3 priedo 1 lentele'!C59</f>
        <v>Tikslas: Plėtoti regiono transporto infrastruktūrą</v>
      </c>
      <c r="D43" s="424"/>
      <c r="E43" s="410" t="s">
        <v>1939</v>
      </c>
      <c r="F43" s="424"/>
      <c r="G43" s="424"/>
      <c r="H43" s="424"/>
      <c r="I43" s="424"/>
      <c r="J43" s="424"/>
      <c r="K43" s="424"/>
      <c r="L43" s="424"/>
      <c r="M43" s="424"/>
      <c r="N43" s="424"/>
    </row>
    <row r="44" spans="2:14" ht="26.25" customHeight="1" x14ac:dyDescent="0.25">
      <c r="B44" s="420"/>
      <c r="C44" s="420"/>
      <c r="D44" s="424"/>
      <c r="E44" s="410"/>
      <c r="F44" s="424"/>
      <c r="G44" s="424"/>
      <c r="H44" s="424"/>
      <c r="I44" s="424"/>
      <c r="J44" s="424"/>
      <c r="K44" s="424"/>
      <c r="L44" s="424"/>
      <c r="M44" s="424"/>
      <c r="N44" s="424"/>
    </row>
    <row r="45" spans="2:14" ht="36" x14ac:dyDescent="0.25">
      <c r="B45" s="420" t="str">
        <f>'3 priedo 1 lentele'!A60</f>
        <v>1.3.1</v>
      </c>
      <c r="C45" s="420" t="str">
        <f>'3 priedo 1 lentele'!C60</f>
        <v>Uždavinys. Didinti darbo jėgos mobilumą, gerinant darbo vietų pasiekiamumą:</v>
      </c>
      <c r="D45" s="424"/>
      <c r="E45" s="410" t="s">
        <v>1940</v>
      </c>
      <c r="F45" s="424"/>
      <c r="G45" s="424"/>
      <c r="H45" s="424"/>
      <c r="I45" s="424"/>
      <c r="J45" s="424"/>
      <c r="K45" s="424"/>
      <c r="L45" s="424"/>
      <c r="M45" s="424"/>
      <c r="N45" s="424"/>
    </row>
    <row r="46" spans="2:14" x14ac:dyDescent="0.25">
      <c r="B46" s="420"/>
      <c r="C46" s="420"/>
      <c r="D46" s="424"/>
      <c r="E46" s="410"/>
      <c r="F46" s="424"/>
      <c r="G46" s="424"/>
      <c r="H46" s="424"/>
      <c r="I46" s="424"/>
      <c r="J46" s="424"/>
      <c r="K46" s="424"/>
      <c r="L46" s="424"/>
      <c r="M46" s="424"/>
      <c r="N46" s="424"/>
    </row>
    <row r="47" spans="2:14" ht="24" x14ac:dyDescent="0.25">
      <c r="B47" s="420" t="str">
        <f>'3 priedo 1 lentele'!A61</f>
        <v>1.3.1.1</v>
      </c>
      <c r="C47" s="420" t="str">
        <f>'3 priedo 1 lentele'!C61</f>
        <v>Priemonė: Miestų gatvių atnaujinimas (rekonstrukcija)</v>
      </c>
      <c r="D47" s="424"/>
      <c r="E47" s="423" t="s">
        <v>1941</v>
      </c>
      <c r="F47" s="424"/>
      <c r="G47" s="424"/>
      <c r="H47" s="424"/>
      <c r="I47" s="424"/>
      <c r="J47" s="424"/>
      <c r="K47" s="424"/>
      <c r="L47" s="424"/>
      <c r="M47" s="424"/>
      <c r="N47" s="424"/>
    </row>
    <row r="48" spans="2:14" x14ac:dyDescent="0.25">
      <c r="B48" s="420"/>
      <c r="C48" s="420"/>
      <c r="D48" s="424"/>
      <c r="E48" s="423"/>
      <c r="F48" s="424"/>
      <c r="G48" s="424"/>
      <c r="H48" s="424"/>
      <c r="I48" s="424"/>
      <c r="J48" s="424"/>
      <c r="K48" s="424"/>
      <c r="L48" s="424"/>
      <c r="M48" s="424"/>
      <c r="N48" s="424"/>
    </row>
    <row r="49" spans="2:14" ht="24" customHeight="1" x14ac:dyDescent="0.25">
      <c r="B49" s="420" t="str">
        <f>'3 priedo 1 lentele'!A87</f>
        <v>1.3.1.2</v>
      </c>
      <c r="C49" s="420" t="str">
        <f>'3 priedo 1 lentele'!C87</f>
        <v>Priemonė: Darnaus judumo skatinimas miestuose</v>
      </c>
      <c r="D49" s="424"/>
      <c r="E49" s="423" t="s">
        <v>1941</v>
      </c>
      <c r="F49" s="424"/>
      <c r="G49" s="424"/>
      <c r="H49" s="424"/>
      <c r="I49" s="424"/>
      <c r="J49" s="424"/>
      <c r="K49" s="424"/>
      <c r="L49" s="424"/>
      <c r="M49" s="424"/>
      <c r="N49" s="424"/>
    </row>
    <row r="50" spans="2:14" ht="24" customHeight="1" x14ac:dyDescent="0.25">
      <c r="B50" s="420"/>
      <c r="C50" s="420"/>
      <c r="D50" s="424"/>
      <c r="E50" s="423"/>
      <c r="F50" s="424"/>
      <c r="G50" s="424"/>
      <c r="H50" s="424"/>
      <c r="I50" s="424"/>
      <c r="J50" s="424"/>
      <c r="K50" s="424"/>
      <c r="L50" s="424"/>
      <c r="M50" s="424"/>
      <c r="N50" s="424"/>
    </row>
    <row r="51" spans="2:14" ht="24" x14ac:dyDescent="0.25">
      <c r="B51" s="420" t="str">
        <f>'3 priedo 1 lentele'!A101</f>
        <v>1.3.1.3</v>
      </c>
      <c r="C51" s="420" t="str">
        <f>'3 priedo 1 lentele'!C101</f>
        <v>Priemonė: Pėsčiųjų ir dviračių takų sistemų įrengimas ir plėtra miestuose</v>
      </c>
      <c r="D51" s="424"/>
      <c r="E51" s="423" t="s">
        <v>1941</v>
      </c>
      <c r="F51" s="424"/>
      <c r="G51" s="424"/>
      <c r="H51" s="424"/>
      <c r="I51" s="424"/>
      <c r="J51" s="424"/>
      <c r="K51" s="424"/>
      <c r="L51" s="424"/>
      <c r="M51" s="424"/>
      <c r="N51" s="424"/>
    </row>
    <row r="52" spans="2:14" x14ac:dyDescent="0.25">
      <c r="B52" s="420"/>
      <c r="C52" s="420"/>
      <c r="D52" s="424"/>
      <c r="E52" s="423"/>
      <c r="F52" s="424"/>
      <c r="G52" s="424"/>
      <c r="H52" s="424"/>
      <c r="I52" s="424"/>
      <c r="J52" s="424"/>
      <c r="K52" s="424"/>
      <c r="L52" s="424"/>
      <c r="M52" s="424"/>
      <c r="N52" s="424"/>
    </row>
    <row r="53" spans="2:14" ht="36" x14ac:dyDescent="0.25">
      <c r="B53" s="420" t="str">
        <f>'3 priedo 1 lentele'!A117</f>
        <v>1.3.1.4</v>
      </c>
      <c r="C53" s="420" t="str">
        <f>'3 priedo 1 lentele'!C117</f>
        <v>Priemonė: Mažiau taršių ir ekologiškų transporto priemonių diegimas viešajame transporte miestuose</v>
      </c>
      <c r="D53" s="424"/>
      <c r="E53" s="423" t="s">
        <v>1941</v>
      </c>
      <c r="F53" s="424"/>
      <c r="G53" s="424"/>
      <c r="H53" s="424"/>
      <c r="I53" s="424"/>
      <c r="J53" s="424"/>
      <c r="K53" s="424"/>
      <c r="L53" s="424"/>
      <c r="M53" s="424"/>
      <c r="N53" s="424"/>
    </row>
    <row r="54" spans="2:14" x14ac:dyDescent="0.25">
      <c r="B54" s="420"/>
      <c r="C54" s="420"/>
      <c r="D54" s="424"/>
      <c r="E54" s="423"/>
      <c r="F54" s="424"/>
      <c r="G54" s="424"/>
      <c r="H54" s="424"/>
      <c r="I54" s="424"/>
      <c r="J54" s="424"/>
      <c r="K54" s="424"/>
      <c r="L54" s="424"/>
      <c r="M54" s="424"/>
      <c r="N54" s="424"/>
    </row>
    <row r="55" spans="2:14" ht="36" x14ac:dyDescent="0.25">
      <c r="B55" s="420" t="str">
        <f>'3 priedo 1 lentele'!A120</f>
        <v>1.4</v>
      </c>
      <c r="C55" s="420" t="str">
        <f>'3 priedo 1 lentele'!C120</f>
        <v>Tikslas: Siekti, kad Kauno regionas taptų tarptautinio ir vietinio turizmo bei įvairiapusiškų poilsio paslaugų centru</v>
      </c>
      <c r="D55" s="424"/>
      <c r="E55" s="410" t="s">
        <v>1939</v>
      </c>
      <c r="F55" s="424"/>
      <c r="G55" s="424"/>
      <c r="H55" s="424"/>
      <c r="I55" s="424"/>
      <c r="J55" s="424"/>
      <c r="K55" s="424"/>
      <c r="L55" s="424"/>
      <c r="M55" s="424"/>
      <c r="N55" s="424"/>
    </row>
    <row r="56" spans="2:14" x14ac:dyDescent="0.25">
      <c r="B56" s="420"/>
      <c r="C56" s="420"/>
      <c r="D56" s="424"/>
      <c r="E56" s="410"/>
      <c r="F56" s="424"/>
      <c r="G56" s="424"/>
      <c r="H56" s="424"/>
      <c r="I56" s="424"/>
      <c r="J56" s="424"/>
      <c r="K56" s="424"/>
      <c r="L56" s="424"/>
      <c r="M56" s="424"/>
      <c r="N56" s="424"/>
    </row>
    <row r="57" spans="2:14" ht="60" x14ac:dyDescent="0.25">
      <c r="B57" s="420" t="str">
        <f>'3 priedo 1 lentele'!A121</f>
        <v>1.4.1</v>
      </c>
      <c r="C57" s="420" t="str">
        <f>'3 priedo 1 lentele'!C121</f>
        <v>Uždavinys: Vystyti poilsio, pramogų, rekreacinio sporto ir turizmo paslaugų infrastruktūrą, užtikrinant teikiamų turizmo paslaugų visapusiškumą bei gerinant paslaugų kokybę</v>
      </c>
      <c r="D57" s="424"/>
      <c r="E57" s="410" t="s">
        <v>1940</v>
      </c>
      <c r="F57" s="424"/>
      <c r="G57" s="424"/>
      <c r="H57" s="424"/>
      <c r="I57" s="424"/>
      <c r="J57" s="424"/>
      <c r="K57" s="424"/>
      <c r="L57" s="424"/>
      <c r="M57" s="424"/>
      <c r="N57" s="424"/>
    </row>
    <row r="58" spans="2:14" x14ac:dyDescent="0.25">
      <c r="B58" s="420"/>
      <c r="C58" s="420"/>
      <c r="D58" s="424"/>
      <c r="E58" s="410"/>
      <c r="F58" s="424"/>
      <c r="G58" s="424"/>
      <c r="H58" s="424"/>
      <c r="I58" s="424"/>
      <c r="J58" s="424"/>
      <c r="K58" s="424"/>
      <c r="L58" s="424"/>
      <c r="M58" s="424"/>
      <c r="N58" s="424"/>
    </row>
    <row r="59" spans="2:14" ht="24" x14ac:dyDescent="0.25">
      <c r="B59" s="420" t="str">
        <f>'3 priedo 1 lentele'!A122</f>
        <v>1.4.1.1.</v>
      </c>
      <c r="C59" s="420" t="str">
        <f>'3 priedo 1 lentele'!C122</f>
        <v xml:space="preserve">Priemonė: Kultūros paveldo ir aplinkos objektų pritaikymas turizmui </v>
      </c>
      <c r="D59" s="424"/>
      <c r="E59" s="423" t="s">
        <v>1941</v>
      </c>
      <c r="F59" s="424"/>
      <c r="G59" s="424"/>
      <c r="H59" s="424"/>
      <c r="I59" s="424"/>
      <c r="J59" s="424"/>
      <c r="K59" s="424"/>
      <c r="L59" s="424"/>
      <c r="M59" s="424"/>
      <c r="N59" s="424"/>
    </row>
    <row r="60" spans="2:14" x14ac:dyDescent="0.25">
      <c r="B60" s="420"/>
      <c r="C60" s="420"/>
      <c r="D60" s="424"/>
      <c r="E60" s="423"/>
      <c r="F60" s="424"/>
      <c r="G60" s="424"/>
      <c r="H60" s="424"/>
      <c r="I60" s="424"/>
      <c r="J60" s="424"/>
      <c r="K60" s="424"/>
      <c r="L60" s="424"/>
      <c r="M60" s="424"/>
      <c r="N60" s="424"/>
    </row>
    <row r="61" spans="2:14" ht="24" x14ac:dyDescent="0.25">
      <c r="B61" s="420" t="str">
        <f>'3 priedo 1 lentele'!A136</f>
        <v>1.4.1.2.</v>
      </c>
      <c r="C61" s="420" t="str">
        <f>'3 priedo 1 lentele'!C136</f>
        <v>Priemonė: Senamiesčių ir istorinių miesto dalių atnaujinimas</v>
      </c>
      <c r="D61" s="424"/>
      <c r="E61" s="423" t="s">
        <v>1941</v>
      </c>
      <c r="F61" s="424"/>
      <c r="G61" s="424"/>
      <c r="H61" s="424"/>
      <c r="I61" s="424"/>
      <c r="J61" s="424"/>
      <c r="K61" s="424"/>
      <c r="L61" s="424"/>
      <c r="M61" s="424"/>
      <c r="N61" s="424"/>
    </row>
    <row r="62" spans="2:14" x14ac:dyDescent="0.25">
      <c r="B62" s="420"/>
      <c r="C62" s="420"/>
      <c r="D62" s="424"/>
      <c r="E62" s="423"/>
      <c r="F62" s="424"/>
      <c r="G62" s="424"/>
      <c r="H62" s="424"/>
      <c r="I62" s="424"/>
      <c r="J62" s="424"/>
      <c r="K62" s="424"/>
      <c r="L62" s="424"/>
      <c r="M62" s="424"/>
      <c r="N62" s="424"/>
    </row>
    <row r="63" spans="2:14" ht="36" x14ac:dyDescent="0.25">
      <c r="B63" s="420" t="str">
        <f>'3 priedo 1 lentele'!A137</f>
        <v>1.4.1.3.</v>
      </c>
      <c r="C63" s="420" t="str">
        <f>'3 priedo 1 lentele'!C137</f>
        <v>Priemonė: Vietinių, tradicinių amatų atgaivinimas ir vystymas bei panaudojimas turizmo plėtrai</v>
      </c>
      <c r="D63" s="424"/>
      <c r="E63" s="423" t="s">
        <v>1941</v>
      </c>
      <c r="F63" s="424"/>
      <c r="G63" s="424"/>
      <c r="H63" s="424"/>
      <c r="I63" s="424"/>
      <c r="J63" s="424"/>
      <c r="K63" s="424"/>
      <c r="L63" s="424"/>
      <c r="M63" s="424"/>
      <c r="N63" s="424"/>
    </row>
    <row r="64" spans="2:14" x14ac:dyDescent="0.25">
      <c r="B64" s="420"/>
      <c r="C64" s="420"/>
      <c r="D64" s="424"/>
      <c r="E64" s="423"/>
      <c r="F64" s="424"/>
      <c r="G64" s="424"/>
      <c r="H64" s="424"/>
      <c r="I64" s="424"/>
      <c r="J64" s="424"/>
      <c r="K64" s="424"/>
      <c r="L64" s="424"/>
      <c r="M64" s="424"/>
      <c r="N64" s="424"/>
    </row>
    <row r="65" spans="2:14" ht="48" x14ac:dyDescent="0.25">
      <c r="B65" s="420" t="str">
        <f>'3 priedo 1 lentele'!A138</f>
        <v>1.4.1.4.</v>
      </c>
      <c r="C65" s="420" t="str">
        <f>'3 priedo 1 lentele'!C138</f>
        <v>Priemonė: Kultūrinio, piligriminio, sveikatos, dalykinio ir aktyvaus poilsio turizmo infrastruktūros ir paslaugų plėtra</v>
      </c>
      <c r="D65" s="424"/>
      <c r="E65" s="423" t="s">
        <v>1941</v>
      </c>
      <c r="F65" s="424"/>
      <c r="G65" s="424"/>
      <c r="H65" s="424"/>
      <c r="I65" s="424"/>
      <c r="J65" s="424"/>
      <c r="K65" s="424"/>
      <c r="L65" s="424"/>
      <c r="M65" s="424"/>
      <c r="N65" s="424"/>
    </row>
    <row r="66" spans="2:14" x14ac:dyDescent="0.25">
      <c r="B66" s="420"/>
      <c r="C66" s="420"/>
      <c r="D66" s="424"/>
      <c r="E66" s="423"/>
      <c r="F66" s="424"/>
      <c r="G66" s="424"/>
      <c r="H66" s="424"/>
      <c r="I66" s="424"/>
      <c r="J66" s="424"/>
      <c r="K66" s="424"/>
      <c r="L66" s="424"/>
      <c r="M66" s="424"/>
      <c r="N66" s="424"/>
    </row>
    <row r="67" spans="2:14" ht="36" x14ac:dyDescent="0.25">
      <c r="B67" s="420" t="str">
        <f>'3 priedo 1 lentele'!A144</f>
        <v>1.4.2</v>
      </c>
      <c r="C67" s="420" t="str">
        <f>'3 priedo 1 lentele'!C144</f>
        <v>Uždavinys: Diegti ir plėtoti turizmo informacinę sistemą ir aktyviai vykdyti rinkodarą</v>
      </c>
      <c r="D67" s="424"/>
      <c r="E67" s="410" t="s">
        <v>1940</v>
      </c>
      <c r="F67" s="424"/>
      <c r="G67" s="424"/>
      <c r="H67" s="424"/>
      <c r="I67" s="424"/>
      <c r="J67" s="424"/>
      <c r="K67" s="424"/>
      <c r="L67" s="424"/>
      <c r="M67" s="424"/>
      <c r="N67" s="424"/>
    </row>
    <row r="68" spans="2:14" x14ac:dyDescent="0.25">
      <c r="B68" s="420"/>
      <c r="C68" s="420"/>
      <c r="D68" s="424"/>
      <c r="E68" s="410"/>
      <c r="F68" s="424"/>
      <c r="G68" s="424"/>
      <c r="H68" s="424"/>
      <c r="I68" s="424"/>
      <c r="J68" s="424"/>
      <c r="K68" s="424"/>
      <c r="L68" s="424"/>
      <c r="M68" s="424"/>
      <c r="N68" s="424"/>
    </row>
    <row r="69" spans="2:14" ht="24" x14ac:dyDescent="0.25">
      <c r="B69" s="420" t="str">
        <f>'3 priedo 1 lentele'!A145</f>
        <v>1.4.2.1.</v>
      </c>
      <c r="C69" s="420" t="str">
        <f>'3 priedo 1 lentele'!C145</f>
        <v>Priemonė: Tematinių ir proginių renginių organizavimas</v>
      </c>
      <c r="D69" s="424"/>
      <c r="E69" s="423" t="s">
        <v>1941</v>
      </c>
      <c r="F69" s="424"/>
      <c r="G69" s="424"/>
      <c r="H69" s="424"/>
      <c r="I69" s="424"/>
      <c r="J69" s="424"/>
      <c r="K69" s="424"/>
      <c r="L69" s="424"/>
      <c r="M69" s="424"/>
      <c r="N69" s="424"/>
    </row>
    <row r="70" spans="2:14" x14ac:dyDescent="0.25">
      <c r="B70" s="420"/>
      <c r="C70" s="420"/>
      <c r="D70" s="424"/>
      <c r="E70" s="423"/>
      <c r="F70" s="424"/>
      <c r="G70" s="424"/>
      <c r="H70" s="424"/>
      <c r="I70" s="424"/>
      <c r="J70" s="424"/>
      <c r="K70" s="424"/>
      <c r="L70" s="424"/>
      <c r="M70" s="424"/>
      <c r="N70" s="424"/>
    </row>
    <row r="71" spans="2:14" ht="36" x14ac:dyDescent="0.25">
      <c r="B71" s="420" t="str">
        <f>'3 priedo 1 lentele'!A146</f>
        <v>1.4.2.2.</v>
      </c>
      <c r="C71" s="420" t="str">
        <f>'3 priedo 1 lentele'!C146</f>
        <v>Priemonė: Turizmo informacijos ir rinkodaros paslaugų kūrimas ir įgyvendinimas bei tyrimai</v>
      </c>
      <c r="D71" s="424"/>
      <c r="E71" s="423" t="s">
        <v>1941</v>
      </c>
      <c r="F71" s="424"/>
      <c r="G71" s="424"/>
      <c r="H71" s="424"/>
      <c r="I71" s="424"/>
      <c r="J71" s="424"/>
      <c r="K71" s="424"/>
      <c r="L71" s="424"/>
      <c r="M71" s="424"/>
      <c r="N71" s="424"/>
    </row>
    <row r="72" spans="2:14" x14ac:dyDescent="0.25">
      <c r="B72" s="420"/>
      <c r="C72" s="420"/>
      <c r="D72" s="424"/>
      <c r="E72" s="423"/>
      <c r="F72" s="424"/>
      <c r="G72" s="424"/>
      <c r="H72" s="424"/>
      <c r="I72" s="424"/>
      <c r="J72" s="424"/>
      <c r="K72" s="424"/>
      <c r="L72" s="424"/>
      <c r="M72" s="424"/>
      <c r="N72" s="424"/>
    </row>
    <row r="73" spans="2:14" ht="24" x14ac:dyDescent="0.25">
      <c r="B73" s="420" t="str">
        <f>'3 priedo 1 lentele'!A150</f>
        <v>1.4.2.3.</v>
      </c>
      <c r="C73" s="420" t="str">
        <f>'3 priedo 1 lentele'!C150</f>
        <v>Priemonė: Naujų turizmo paslaugų sukūrimas ir sklaida</v>
      </c>
      <c r="D73" s="424"/>
      <c r="E73" s="423" t="s">
        <v>1941</v>
      </c>
      <c r="F73" s="424"/>
      <c r="G73" s="424"/>
      <c r="H73" s="424"/>
      <c r="I73" s="424"/>
      <c r="J73" s="424"/>
      <c r="K73" s="424"/>
      <c r="L73" s="424"/>
      <c r="M73" s="424"/>
      <c r="N73" s="424"/>
    </row>
    <row r="74" spans="2:14" x14ac:dyDescent="0.25">
      <c r="B74" s="420"/>
      <c r="C74" s="420"/>
      <c r="D74" s="424"/>
      <c r="E74" s="423"/>
      <c r="F74" s="424"/>
      <c r="G74" s="424"/>
      <c r="H74" s="424"/>
      <c r="I74" s="424"/>
      <c r="J74" s="424"/>
      <c r="K74" s="424"/>
      <c r="L74" s="424"/>
      <c r="M74" s="424"/>
      <c r="N74" s="424"/>
    </row>
    <row r="75" spans="2:14" ht="36" x14ac:dyDescent="0.25">
      <c r="B75" s="420" t="str">
        <f>'3 priedo 1 lentele'!A151</f>
        <v>1.4.2.4.</v>
      </c>
      <c r="C75" s="420" t="str">
        <f>'3 priedo 1 lentele'!C151</f>
        <v>Priemonė: Savivaldybių įvaizdžio ir  rinkodaros strategijų sukūrimas ir įgyvendinimas.</v>
      </c>
      <c r="D75" s="424"/>
      <c r="E75" s="423" t="s">
        <v>1941</v>
      </c>
      <c r="F75" s="424"/>
      <c r="G75" s="424"/>
      <c r="H75" s="424"/>
      <c r="I75" s="424"/>
      <c r="J75" s="424"/>
      <c r="K75" s="424"/>
      <c r="L75" s="424"/>
      <c r="M75" s="424"/>
      <c r="N75" s="424"/>
    </row>
    <row r="76" spans="2:14" x14ac:dyDescent="0.25">
      <c r="B76" s="420"/>
      <c r="C76" s="420"/>
      <c r="D76" s="424"/>
      <c r="E76" s="423"/>
      <c r="F76" s="424"/>
      <c r="G76" s="424"/>
      <c r="H76" s="424"/>
      <c r="I76" s="424"/>
      <c r="J76" s="424"/>
      <c r="K76" s="424"/>
      <c r="L76" s="424"/>
      <c r="M76" s="424"/>
      <c r="N76" s="424"/>
    </row>
    <row r="77" spans="2:14" ht="24" x14ac:dyDescent="0.25">
      <c r="B77" s="420" t="str">
        <f>'3 priedo 1 lentele'!A152</f>
        <v>2.</v>
      </c>
      <c r="C77" s="420" t="str">
        <f>'3 priedo 1 lentele'!C152</f>
        <v>PRIORITETAS: GYVENIMO KOKYBĖ</v>
      </c>
      <c r="D77" s="424"/>
      <c r="E77" s="424"/>
      <c r="F77" s="424"/>
      <c r="G77" s="424"/>
      <c r="H77" s="424"/>
      <c r="I77" s="424"/>
      <c r="J77" s="424"/>
      <c r="K77" s="424"/>
      <c r="L77" s="424"/>
      <c r="M77" s="424"/>
      <c r="N77" s="424"/>
    </row>
    <row r="78" spans="2:14" ht="22.5" customHeight="1" x14ac:dyDescent="0.25">
      <c r="B78" s="420" t="str">
        <f>'3 priedo 1 lentele'!A153</f>
        <v>2.2</v>
      </c>
      <c r="C78" s="420" t="str">
        <f>'3 priedo 1 lentele'!C153</f>
        <v>Tikslas: Vystyti subalansuotą mokymosi sistemą</v>
      </c>
      <c r="D78" s="424"/>
      <c r="E78" s="410" t="s">
        <v>1939</v>
      </c>
      <c r="F78" s="424"/>
      <c r="G78" s="424"/>
      <c r="H78" s="424"/>
      <c r="I78" s="424"/>
      <c r="J78" s="424"/>
      <c r="K78" s="424"/>
      <c r="L78" s="424"/>
      <c r="M78" s="424"/>
      <c r="N78" s="424"/>
    </row>
    <row r="79" spans="2:14" ht="22.5" customHeight="1" x14ac:dyDescent="0.25">
      <c r="B79" s="420"/>
      <c r="C79" s="420"/>
      <c r="D79" s="424"/>
      <c r="E79" s="410"/>
      <c r="F79" s="424"/>
      <c r="G79" s="424"/>
      <c r="H79" s="424"/>
      <c r="I79" s="424"/>
      <c r="J79" s="424"/>
      <c r="K79" s="424"/>
      <c r="L79" s="424"/>
      <c r="M79" s="424"/>
      <c r="N79" s="424"/>
    </row>
    <row r="80" spans="2:14" ht="48" x14ac:dyDescent="0.25">
      <c r="B80" s="420" t="str">
        <f>'3 priedo 1 lentele'!A154</f>
        <v>2.2.1</v>
      </c>
      <c r="C80" s="420" t="str">
        <f>'3 priedo 1 lentele'!C154</f>
        <v>Uždavinys: Skatinti mokymo įstaigų tipų įvairovę bei racionaliai plėtoti šių įstaigų tinklą ir tobulinti jų teikiamas paslaugas</v>
      </c>
      <c r="D80" s="424"/>
      <c r="E80" s="410" t="s">
        <v>1940</v>
      </c>
      <c r="F80" s="424"/>
      <c r="G80" s="424"/>
      <c r="H80" s="424"/>
      <c r="I80" s="424"/>
      <c r="J80" s="424"/>
      <c r="K80" s="424"/>
      <c r="L80" s="424"/>
      <c r="M80" s="424"/>
      <c r="N80" s="424"/>
    </row>
    <row r="81" spans="2:14" x14ac:dyDescent="0.25">
      <c r="B81" s="420"/>
      <c r="C81" s="420"/>
      <c r="D81" s="424"/>
      <c r="E81" s="410"/>
      <c r="F81" s="424"/>
      <c r="G81" s="424"/>
      <c r="H81" s="424"/>
      <c r="I81" s="424"/>
      <c r="J81" s="424"/>
      <c r="K81" s="424"/>
      <c r="L81" s="424"/>
      <c r="M81" s="424"/>
      <c r="N81" s="424"/>
    </row>
    <row r="82" spans="2:14" ht="24" x14ac:dyDescent="0.25">
      <c r="B82" s="420" t="str">
        <f>'3 priedo 1 lentele'!A155</f>
        <v>2.2.1.1.</v>
      </c>
      <c r="C82" s="420" t="str">
        <f>'3 priedo 1 lentele'!C155</f>
        <v>Priemonė: Bendrojo lavinimo sistemos modernizavimas</v>
      </c>
      <c r="D82" s="424"/>
      <c r="E82" s="423" t="s">
        <v>1941</v>
      </c>
      <c r="F82" s="424"/>
      <c r="G82" s="424"/>
      <c r="H82" s="424"/>
      <c r="I82" s="424"/>
      <c r="J82" s="424"/>
      <c r="K82" s="424"/>
      <c r="L82" s="424"/>
      <c r="M82" s="424"/>
      <c r="N82" s="424"/>
    </row>
    <row r="83" spans="2:14" x14ac:dyDescent="0.25">
      <c r="B83" s="420"/>
      <c r="C83" s="420"/>
      <c r="D83" s="424"/>
      <c r="E83" s="423"/>
      <c r="F83" s="424"/>
      <c r="G83" s="424"/>
      <c r="H83" s="424"/>
      <c r="I83" s="424"/>
      <c r="J83" s="424"/>
      <c r="K83" s="424"/>
      <c r="L83" s="424"/>
      <c r="M83" s="424"/>
      <c r="N83" s="424"/>
    </row>
    <row r="84" spans="2:14" ht="25.5" customHeight="1" x14ac:dyDescent="0.25">
      <c r="B84" s="420" t="str">
        <f>'3 priedo 1 lentele'!A162</f>
        <v>2.2.1.2.</v>
      </c>
      <c r="C84" s="420" t="str">
        <f>'3 priedo 1 lentele'!C162</f>
        <v xml:space="preserve">Priemonė: Ugdymo aplinkų modernizavimas </v>
      </c>
      <c r="D84" s="424"/>
      <c r="E84" s="423" t="s">
        <v>1941</v>
      </c>
      <c r="F84" s="424"/>
      <c r="G84" s="424"/>
      <c r="H84" s="424"/>
      <c r="I84" s="424"/>
      <c r="J84" s="424"/>
      <c r="K84" s="424"/>
      <c r="L84" s="424"/>
      <c r="M84" s="424"/>
      <c r="N84" s="424"/>
    </row>
    <row r="85" spans="2:14" ht="25.5" customHeight="1" x14ac:dyDescent="0.25">
      <c r="B85" s="420"/>
      <c r="C85" s="420"/>
      <c r="D85" s="424"/>
      <c r="E85" s="423"/>
      <c r="F85" s="424"/>
      <c r="G85" s="424"/>
      <c r="H85" s="424"/>
      <c r="I85" s="424"/>
      <c r="J85" s="424"/>
      <c r="K85" s="424"/>
      <c r="L85" s="424"/>
      <c r="M85" s="424"/>
      <c r="N85" s="424"/>
    </row>
    <row r="86" spans="2:14" ht="24" x14ac:dyDescent="0.25">
      <c r="B86" s="420" t="str">
        <f>'3 priedo 1 lentele'!A168</f>
        <v>2.2.1.3.</v>
      </c>
      <c r="C86" s="420" t="str">
        <f>'3 priedo 1 lentele'!C168</f>
        <v xml:space="preserve">Priemonė: Švietimo, profesinio rengimo, mokslo ir studijų prieinamumo didinimas </v>
      </c>
      <c r="D86" s="424"/>
      <c r="E86" s="423" t="s">
        <v>1941</v>
      </c>
      <c r="F86" s="424"/>
      <c r="G86" s="424"/>
      <c r="H86" s="424"/>
      <c r="I86" s="424"/>
      <c r="J86" s="424"/>
      <c r="K86" s="424"/>
      <c r="L86" s="424"/>
      <c r="M86" s="424"/>
      <c r="N86" s="424"/>
    </row>
    <row r="87" spans="2:14" x14ac:dyDescent="0.25">
      <c r="B87" s="420"/>
      <c r="C87" s="420"/>
      <c r="D87" s="424"/>
      <c r="E87" s="423"/>
      <c r="F87" s="424"/>
      <c r="G87" s="424"/>
      <c r="H87" s="424"/>
      <c r="I87" s="424"/>
      <c r="J87" s="424"/>
      <c r="K87" s="424"/>
      <c r="L87" s="424"/>
      <c r="M87" s="424"/>
      <c r="N87" s="424"/>
    </row>
    <row r="88" spans="2:14" ht="24" x14ac:dyDescent="0.25">
      <c r="B88" s="420" t="str">
        <f>'3 priedo 1 lentele'!A170</f>
        <v>2.2.1.4.</v>
      </c>
      <c r="C88" s="420" t="str">
        <f>'3 priedo 1 lentele'!C170</f>
        <v xml:space="preserve">Priemonė: Universalių daugiafunkcinių centrų steigimas </v>
      </c>
      <c r="D88" s="424"/>
      <c r="E88" s="423" t="s">
        <v>1941</v>
      </c>
      <c r="F88" s="424"/>
      <c r="G88" s="424"/>
      <c r="H88" s="424"/>
      <c r="I88" s="424"/>
      <c r="J88" s="424"/>
      <c r="K88" s="424"/>
      <c r="L88" s="424"/>
      <c r="M88" s="424"/>
      <c r="N88" s="424"/>
    </row>
    <row r="89" spans="2:14" x14ac:dyDescent="0.25">
      <c r="B89" s="420"/>
      <c r="C89" s="420"/>
      <c r="D89" s="424"/>
      <c r="E89" s="423"/>
      <c r="F89" s="424"/>
      <c r="G89" s="424"/>
      <c r="H89" s="424"/>
      <c r="I89" s="424"/>
      <c r="J89" s="424"/>
      <c r="K89" s="424"/>
      <c r="L89" s="424"/>
      <c r="M89" s="424"/>
      <c r="N89" s="424"/>
    </row>
    <row r="90" spans="2:14" ht="36" x14ac:dyDescent="0.25">
      <c r="B90" s="420" t="str">
        <f>'3 priedo 1 lentele'!A172</f>
        <v>2.2.1.5.</v>
      </c>
      <c r="C90" s="420" t="str">
        <f>'3 priedo 1 lentele'!C172</f>
        <v>Priemonė: Darbuotojų profesinio parengimo poreikio ir esamų programų duomenų bazės kūrimas  ir vystymas</v>
      </c>
      <c r="D90" s="424"/>
      <c r="E90" s="423" t="s">
        <v>1941</v>
      </c>
      <c r="F90" s="424"/>
      <c r="G90" s="424"/>
      <c r="H90" s="424"/>
      <c r="I90" s="424"/>
      <c r="J90" s="424"/>
      <c r="K90" s="424"/>
      <c r="L90" s="424"/>
      <c r="M90" s="424"/>
      <c r="N90" s="424"/>
    </row>
    <row r="91" spans="2:14" x14ac:dyDescent="0.25">
      <c r="B91" s="420"/>
      <c r="C91" s="420"/>
      <c r="D91" s="424"/>
      <c r="E91" s="423"/>
      <c r="F91" s="424"/>
      <c r="G91" s="424"/>
      <c r="H91" s="424"/>
      <c r="I91" s="424"/>
      <c r="J91" s="424"/>
      <c r="K91" s="424"/>
      <c r="L91" s="424"/>
      <c r="M91" s="424"/>
      <c r="N91" s="424"/>
    </row>
    <row r="92" spans="2:14" ht="24" x14ac:dyDescent="0.25">
      <c r="B92" s="420" t="str">
        <f>'3 priedo 1 lentele'!A173</f>
        <v>2.2.1.6.</v>
      </c>
      <c r="C92" s="420" t="str">
        <f>'3 priedo 1 lentele'!C173</f>
        <v>Priemonė: Karjeros ugdymo programos plėtra bendrojo lavinimo mokyklose</v>
      </c>
      <c r="D92" s="424"/>
      <c r="E92" s="423" t="s">
        <v>1941</v>
      </c>
      <c r="F92" s="424"/>
      <c r="G92" s="424"/>
      <c r="H92" s="424"/>
      <c r="I92" s="424"/>
      <c r="J92" s="424"/>
      <c r="K92" s="424"/>
      <c r="L92" s="424"/>
      <c r="M92" s="424"/>
      <c r="N92" s="424"/>
    </row>
    <row r="93" spans="2:14" x14ac:dyDescent="0.25">
      <c r="B93" s="420"/>
      <c r="C93" s="420"/>
      <c r="D93" s="424"/>
      <c r="E93" s="423"/>
      <c r="F93" s="424"/>
      <c r="G93" s="424"/>
      <c r="H93" s="424"/>
      <c r="I93" s="424"/>
      <c r="J93" s="424"/>
      <c r="K93" s="424"/>
      <c r="L93" s="424"/>
      <c r="M93" s="424"/>
      <c r="N93" s="424"/>
    </row>
    <row r="94" spans="2:14" ht="36" x14ac:dyDescent="0.25">
      <c r="B94" s="420" t="str">
        <f>'3 priedo 1 lentele'!A174</f>
        <v>2.2.2</v>
      </c>
      <c r="C94" s="420" t="str">
        <f>'3 priedo 1 lentele'!C174</f>
        <v>Uždavinys: Renovuoti ir modernizuoti švietimo, ugdymo įstaigas ir jų infrastruktūrą</v>
      </c>
      <c r="D94" s="424"/>
      <c r="E94" s="410" t="s">
        <v>1940</v>
      </c>
      <c r="F94" s="424"/>
      <c r="G94" s="424"/>
      <c r="H94" s="424"/>
      <c r="I94" s="424"/>
      <c r="J94" s="424"/>
      <c r="K94" s="424"/>
      <c r="L94" s="424"/>
      <c r="M94" s="424"/>
      <c r="N94" s="424"/>
    </row>
    <row r="95" spans="2:14" x14ac:dyDescent="0.25">
      <c r="B95" s="420"/>
      <c r="C95" s="420"/>
      <c r="D95" s="424"/>
      <c r="E95" s="410"/>
      <c r="F95" s="424"/>
      <c r="G95" s="424"/>
      <c r="H95" s="424"/>
      <c r="I95" s="424"/>
      <c r="J95" s="424"/>
      <c r="K95" s="424"/>
      <c r="L95" s="424"/>
      <c r="M95" s="424"/>
      <c r="N95" s="424"/>
    </row>
    <row r="96" spans="2:14" ht="36" x14ac:dyDescent="0.25">
      <c r="B96" s="420" t="str">
        <f>'3 priedo 1 lentele'!A175</f>
        <v>2.2.2.1.</v>
      </c>
      <c r="C96" s="420" t="str">
        <f>'3 priedo 1 lentele'!C175</f>
        <v>Priemonė: Švietimo įstaigų pastatų statyba, renovacija ir modernizacija bei jų infrastruktūros plėtra</v>
      </c>
      <c r="D96" s="424"/>
      <c r="E96" s="423" t="s">
        <v>1941</v>
      </c>
      <c r="F96" s="424"/>
      <c r="G96" s="424"/>
      <c r="H96" s="424"/>
      <c r="I96" s="424"/>
      <c r="J96" s="424"/>
      <c r="K96" s="424"/>
      <c r="L96" s="424"/>
      <c r="M96" s="424"/>
      <c r="N96" s="424"/>
    </row>
    <row r="97" spans="2:14" x14ac:dyDescent="0.25">
      <c r="B97" s="420"/>
      <c r="C97" s="420"/>
      <c r="D97" s="424"/>
      <c r="E97" s="423"/>
      <c r="F97" s="424"/>
      <c r="G97" s="424"/>
      <c r="H97" s="424"/>
      <c r="I97" s="424"/>
      <c r="J97" s="424"/>
      <c r="K97" s="424"/>
      <c r="L97" s="424"/>
      <c r="M97" s="424"/>
      <c r="N97" s="424"/>
    </row>
    <row r="98" spans="2:14" ht="36" x14ac:dyDescent="0.25">
      <c r="B98" s="420" t="str">
        <f>'3 priedo 1 lentele'!A195</f>
        <v>2.2.3.</v>
      </c>
      <c r="C98" s="420" t="str">
        <f>'3 priedo 1 lentele'!C195</f>
        <v>Uždavinys: Kurti ir tobulinti mokymąsi visą gyvenimą ir skatinti kvalifikacijos kėlimą</v>
      </c>
      <c r="D98" s="424"/>
      <c r="E98" s="410" t="s">
        <v>1940</v>
      </c>
      <c r="F98" s="424"/>
      <c r="G98" s="424"/>
      <c r="H98" s="424"/>
      <c r="I98" s="424"/>
      <c r="J98" s="424"/>
      <c r="K98" s="424"/>
      <c r="L98" s="424"/>
      <c r="M98" s="424"/>
      <c r="N98" s="424"/>
    </row>
    <row r="99" spans="2:14" x14ac:dyDescent="0.25">
      <c r="B99" s="420"/>
      <c r="C99" s="420"/>
      <c r="D99" s="424"/>
      <c r="E99" s="410"/>
      <c r="F99" s="424"/>
      <c r="G99" s="424"/>
      <c r="H99" s="424"/>
      <c r="I99" s="424"/>
      <c r="J99" s="424"/>
      <c r="K99" s="424"/>
      <c r="L99" s="424"/>
      <c r="M99" s="424"/>
      <c r="N99" s="424"/>
    </row>
    <row r="100" spans="2:14" ht="108" x14ac:dyDescent="0.25">
      <c r="B100" s="420" t="str">
        <f>'3 priedo 1 lentele'!A196</f>
        <v>2.2.3.1.</v>
      </c>
      <c r="C100" s="420" t="str">
        <f>'3 priedo 1 lentele'!C196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00" s="424"/>
      <c r="E100" s="423" t="s">
        <v>1941</v>
      </c>
      <c r="F100" s="424"/>
      <c r="G100" s="424"/>
      <c r="H100" s="424"/>
      <c r="I100" s="424"/>
      <c r="J100" s="424"/>
      <c r="K100" s="424"/>
      <c r="L100" s="424"/>
      <c r="M100" s="424"/>
      <c r="N100" s="424"/>
    </row>
    <row r="101" spans="2:14" x14ac:dyDescent="0.25">
      <c r="B101" s="420"/>
      <c r="C101" s="420"/>
      <c r="D101" s="424"/>
      <c r="E101" s="423"/>
      <c r="F101" s="424"/>
      <c r="G101" s="424"/>
      <c r="H101" s="424"/>
      <c r="I101" s="424"/>
      <c r="J101" s="424"/>
      <c r="K101" s="424"/>
      <c r="L101" s="424"/>
      <c r="M101" s="424"/>
      <c r="N101" s="424"/>
    </row>
    <row r="102" spans="2:14" ht="36" x14ac:dyDescent="0.25">
      <c r="B102" s="420" t="str">
        <f>'3 priedo 1 lentele'!A201</f>
        <v>2.2.3.2.</v>
      </c>
      <c r="C102" s="420" t="str">
        <f>'3 priedo 1 lentele'!C201</f>
        <v>Priemonė: Gyventojų švietimo programos mokymasis visą gyvenimą  įgyvendinimas</v>
      </c>
      <c r="D102" s="424"/>
      <c r="E102" s="423" t="s">
        <v>1941</v>
      </c>
      <c r="F102" s="424"/>
      <c r="G102" s="424"/>
      <c r="H102" s="424"/>
      <c r="I102" s="424"/>
      <c r="J102" s="424"/>
      <c r="K102" s="424"/>
      <c r="L102" s="424"/>
      <c r="M102" s="424"/>
      <c r="N102" s="424"/>
    </row>
    <row r="103" spans="2:14" x14ac:dyDescent="0.25">
      <c r="B103" s="420"/>
      <c r="C103" s="420"/>
      <c r="D103" s="424"/>
      <c r="E103" s="423"/>
      <c r="F103" s="424"/>
      <c r="G103" s="424"/>
      <c r="H103" s="424"/>
      <c r="I103" s="424"/>
      <c r="J103" s="424"/>
      <c r="K103" s="424"/>
      <c r="L103" s="424"/>
      <c r="M103" s="424"/>
      <c r="N103" s="424"/>
    </row>
    <row r="104" spans="2:14" ht="24" x14ac:dyDescent="0.25">
      <c r="B104" s="420" t="str">
        <f>'3 priedo 1 lentele'!A202</f>
        <v>2.2.4</v>
      </c>
      <c r="C104" s="420" t="str">
        <f>'3 priedo 1 lentele'!C202</f>
        <v>Uždavinys: Skatinti neformalaus švietimo iniciatyvas</v>
      </c>
      <c r="D104" s="424"/>
      <c r="E104" s="410" t="s">
        <v>1940</v>
      </c>
      <c r="F104" s="424"/>
      <c r="G104" s="424"/>
      <c r="H104" s="424"/>
      <c r="I104" s="424"/>
      <c r="J104" s="424"/>
      <c r="K104" s="424"/>
      <c r="L104" s="424"/>
      <c r="M104" s="424"/>
      <c r="N104" s="424"/>
    </row>
    <row r="105" spans="2:14" x14ac:dyDescent="0.25">
      <c r="B105" s="420"/>
      <c r="C105" s="420"/>
      <c r="D105" s="424"/>
      <c r="E105" s="410"/>
      <c r="F105" s="424"/>
      <c r="G105" s="424"/>
      <c r="H105" s="424"/>
      <c r="I105" s="424"/>
      <c r="J105" s="424"/>
      <c r="K105" s="424"/>
      <c r="L105" s="424"/>
      <c r="M105" s="424"/>
      <c r="N105" s="424"/>
    </row>
    <row r="106" spans="2:14" ht="48" x14ac:dyDescent="0.25">
      <c r="B106" s="420" t="str">
        <f>'3 priedo 1 lentele'!A203</f>
        <v>2.2.4.1.</v>
      </c>
      <c r="C106" s="420" t="str">
        <f>'3 priedo 1 lentele'!C203</f>
        <v>Priemonė: Neformaliojo švietimo įstaigų plėtra, apimanti esamų pastatų renovavimą ir naujų statybą, bei jų teikiamų paslaugų kokybės gerinimas.</v>
      </c>
      <c r="D106" s="424"/>
      <c r="E106" s="423" t="s">
        <v>1941</v>
      </c>
      <c r="F106" s="424"/>
      <c r="G106" s="424"/>
      <c r="H106" s="424"/>
      <c r="I106" s="424"/>
      <c r="J106" s="424"/>
      <c r="K106" s="424"/>
      <c r="L106" s="424"/>
      <c r="M106" s="424"/>
      <c r="N106" s="424"/>
    </row>
    <row r="107" spans="2:14" x14ac:dyDescent="0.25">
      <c r="B107" s="420"/>
      <c r="C107" s="420"/>
      <c r="D107" s="424"/>
      <c r="E107" s="423"/>
      <c r="F107" s="424"/>
      <c r="G107" s="424"/>
      <c r="H107" s="424"/>
      <c r="I107" s="424"/>
      <c r="J107" s="424"/>
      <c r="K107" s="424"/>
      <c r="L107" s="424"/>
      <c r="M107" s="424"/>
      <c r="N107" s="424"/>
    </row>
    <row r="108" spans="2:14" ht="48" x14ac:dyDescent="0.25">
      <c r="B108" s="420" t="str">
        <f>'3 priedo 1 lentele'!A215</f>
        <v>2.2.4.2.</v>
      </c>
      <c r="C108" s="420" t="str">
        <f>'3 priedo 1 lentele'!C215</f>
        <v>Priemonė: Jaunimo neformalaus mokymo, užimtumo centrų kūrimas, privačių neformalaus švietimo iniciatyvų skatinimas</v>
      </c>
      <c r="D108" s="424"/>
      <c r="E108" s="423" t="s">
        <v>1941</v>
      </c>
      <c r="F108" s="424"/>
      <c r="G108" s="424"/>
      <c r="H108" s="424"/>
      <c r="I108" s="424"/>
      <c r="J108" s="424"/>
      <c r="K108" s="424"/>
      <c r="L108" s="424"/>
      <c r="M108" s="424"/>
      <c r="N108" s="424"/>
    </row>
    <row r="109" spans="2:14" x14ac:dyDescent="0.25">
      <c r="B109" s="420"/>
      <c r="C109" s="420"/>
      <c r="D109" s="424"/>
      <c r="E109" s="423"/>
      <c r="F109" s="424"/>
      <c r="G109" s="424"/>
      <c r="H109" s="424"/>
      <c r="I109" s="424"/>
      <c r="J109" s="424"/>
      <c r="K109" s="424"/>
      <c r="L109" s="424"/>
      <c r="M109" s="424"/>
      <c r="N109" s="424"/>
    </row>
    <row r="110" spans="2:14" ht="24" x14ac:dyDescent="0.25">
      <c r="B110" s="420" t="str">
        <f>'3 priedo 1 lentele'!A216</f>
        <v>2.3</v>
      </c>
      <c r="C110" s="420" t="str">
        <f>'3 priedo 1 lentele'!C216</f>
        <v>Tikslas: Užtikrinti teikiamų socialinių paslaugų prieinamumą</v>
      </c>
      <c r="D110" s="424"/>
      <c r="E110" s="410" t="s">
        <v>1939</v>
      </c>
      <c r="F110" s="424"/>
      <c r="G110" s="424"/>
      <c r="H110" s="424"/>
      <c r="I110" s="424"/>
      <c r="J110" s="424"/>
      <c r="K110" s="424"/>
      <c r="L110" s="424"/>
      <c r="M110" s="424"/>
      <c r="N110" s="424"/>
    </row>
    <row r="111" spans="2:14" x14ac:dyDescent="0.25">
      <c r="B111" s="420"/>
      <c r="C111" s="420"/>
      <c r="D111" s="424"/>
      <c r="E111" s="410"/>
      <c r="F111" s="424"/>
      <c r="G111" s="424"/>
      <c r="H111" s="424"/>
      <c r="I111" s="424"/>
      <c r="J111" s="424"/>
      <c r="K111" s="424"/>
      <c r="L111" s="424"/>
      <c r="M111" s="424"/>
      <c r="N111" s="424"/>
    </row>
    <row r="112" spans="2:14" ht="48" x14ac:dyDescent="0.25">
      <c r="B112" s="420" t="str">
        <f>'3 priedo 1 lentele'!A217</f>
        <v>2.3.1</v>
      </c>
      <c r="C112" s="420" t="str">
        <f>'3 priedo 1 lentele'!C217</f>
        <v>Uždavinys: Plėtoti socialines paslaugas, skirtas socialiai pažeidžiamų grupių asmenų integravimui į regiono socialinį ir ekonominį gyvenimą</v>
      </c>
      <c r="D112" s="424"/>
      <c r="E112" s="410" t="s">
        <v>1940</v>
      </c>
      <c r="F112" s="424"/>
      <c r="G112" s="424"/>
      <c r="H112" s="424"/>
      <c r="I112" s="424"/>
      <c r="J112" s="424"/>
      <c r="K112" s="424"/>
      <c r="L112" s="424"/>
      <c r="M112" s="424"/>
      <c r="N112" s="424"/>
    </row>
    <row r="113" spans="2:14" x14ac:dyDescent="0.25">
      <c r="B113" s="420"/>
      <c r="C113" s="420"/>
      <c r="D113" s="424"/>
      <c r="E113" s="410"/>
      <c r="F113" s="424"/>
      <c r="G113" s="424"/>
      <c r="H113" s="424"/>
      <c r="I113" s="424"/>
      <c r="J113" s="424"/>
      <c r="K113" s="424"/>
      <c r="L113" s="424"/>
      <c r="M113" s="424"/>
      <c r="N113" s="424"/>
    </row>
    <row r="114" spans="2:14" ht="48" x14ac:dyDescent="0.25">
      <c r="B114" s="420" t="str">
        <f>'3 priedo 1 lentele'!A218</f>
        <v>2.3.1.1.</v>
      </c>
      <c r="C114" s="420" t="str">
        <f>'3 priedo 1 lentele'!C218</f>
        <v xml:space="preserve">Priemonė: Laikinojo apgyvendinimo ir nakvynės namų infrastruktūros bei paslaugų modernizavimas ir plėtra, pastatų renovavimas </v>
      </c>
      <c r="D114" s="424"/>
      <c r="E114" s="423" t="s">
        <v>1941</v>
      </c>
      <c r="F114" s="424"/>
      <c r="G114" s="424"/>
      <c r="H114" s="424"/>
      <c r="I114" s="424"/>
      <c r="J114" s="424"/>
      <c r="K114" s="424"/>
      <c r="L114" s="424"/>
      <c r="M114" s="424"/>
      <c r="N114" s="424"/>
    </row>
    <row r="115" spans="2:14" x14ac:dyDescent="0.25">
      <c r="B115" s="420"/>
      <c r="C115" s="420"/>
      <c r="D115" s="424"/>
      <c r="E115" s="423"/>
      <c r="F115" s="424"/>
      <c r="G115" s="424"/>
      <c r="H115" s="424"/>
      <c r="I115" s="424"/>
      <c r="J115" s="424"/>
      <c r="K115" s="424"/>
      <c r="L115" s="424"/>
      <c r="M115" s="424"/>
      <c r="N115" s="424"/>
    </row>
    <row r="116" spans="2:14" ht="36" x14ac:dyDescent="0.25">
      <c r="B116" s="420" t="str">
        <f>'3 priedo 1 lentele'!A220</f>
        <v>2.3.1.2.</v>
      </c>
      <c r="C116" s="420" t="str">
        <f>'3 priedo 1 lentele'!C220</f>
        <v>Priemonė: Senelių globos ir kartos namų  statyba,  renovavimas ir esamos infrastruktūros modernizavimas</v>
      </c>
      <c r="D116" s="424"/>
      <c r="E116" s="423" t="s">
        <v>1941</v>
      </c>
      <c r="F116" s="424"/>
      <c r="G116" s="424"/>
      <c r="H116" s="424"/>
      <c r="I116" s="424"/>
      <c r="J116" s="424"/>
      <c r="K116" s="424"/>
      <c r="L116" s="424"/>
      <c r="M116" s="424"/>
      <c r="N116" s="424"/>
    </row>
    <row r="117" spans="2:14" x14ac:dyDescent="0.25">
      <c r="B117" s="420"/>
      <c r="C117" s="420"/>
      <c r="D117" s="424"/>
      <c r="E117" s="423"/>
      <c r="F117" s="424"/>
      <c r="G117" s="424"/>
      <c r="H117" s="424"/>
      <c r="I117" s="424"/>
      <c r="J117" s="424"/>
      <c r="K117" s="424"/>
      <c r="L117" s="424"/>
      <c r="M117" s="424"/>
      <c r="N117" s="424"/>
    </row>
    <row r="118" spans="2:14" ht="60" x14ac:dyDescent="0.25">
      <c r="B118" s="420" t="str">
        <f>'3 priedo 1 lentele'!A226</f>
        <v>2.3.1.3.</v>
      </c>
      <c r="C118" s="420" t="str">
        <f>'3 priedo 1 lentele'!C226</f>
        <v xml:space="preserve">Priemonė: Privačių iniciatyvų, nevyriausybinių organizacijų ir savanoriško darbo, skatinimas socialiai pažeidžiamų grupių asmenų integravimo srityje </v>
      </c>
      <c r="D118" s="424"/>
      <c r="E118" s="423" t="s">
        <v>1941</v>
      </c>
      <c r="F118" s="424"/>
      <c r="G118" s="424"/>
      <c r="H118" s="424"/>
      <c r="I118" s="424"/>
      <c r="J118" s="424"/>
      <c r="K118" s="424"/>
      <c r="L118" s="424"/>
      <c r="M118" s="424"/>
      <c r="N118" s="424"/>
    </row>
    <row r="119" spans="2:14" x14ac:dyDescent="0.25">
      <c r="B119" s="420"/>
      <c r="C119" s="420"/>
      <c r="D119" s="424"/>
      <c r="E119" s="423"/>
      <c r="F119" s="424"/>
      <c r="G119" s="424"/>
      <c r="H119" s="424"/>
      <c r="I119" s="424"/>
      <c r="J119" s="424"/>
      <c r="K119" s="424"/>
      <c r="L119" s="424"/>
      <c r="M119" s="424"/>
      <c r="N119" s="424"/>
    </row>
    <row r="120" spans="2:14" ht="48" x14ac:dyDescent="0.25">
      <c r="B120" s="420" t="str">
        <f>'3 priedo 1 lentele'!A228</f>
        <v>2.3.1.4.</v>
      </c>
      <c r="C120" s="420" t="str">
        <f>'3 priedo 1 lentele'!C228</f>
        <v>Priemonė: Socialinių paslaugų infrastruktūros, socialinių paslaugų teikimo namuose  plėtra ir dienos centrų steigimas bei vystymas</v>
      </c>
      <c r="D120" s="424"/>
      <c r="E120" s="423" t="s">
        <v>1941</v>
      </c>
      <c r="F120" s="424"/>
      <c r="G120" s="424"/>
      <c r="H120" s="424"/>
      <c r="I120" s="424"/>
      <c r="J120" s="424"/>
      <c r="K120" s="424"/>
      <c r="L120" s="424"/>
      <c r="M120" s="424"/>
      <c r="N120" s="424"/>
    </row>
    <row r="121" spans="2:14" x14ac:dyDescent="0.25">
      <c r="B121" s="420"/>
      <c r="C121" s="420"/>
      <c r="D121" s="424"/>
      <c r="E121" s="423"/>
      <c r="F121" s="424"/>
      <c r="G121" s="424"/>
      <c r="H121" s="424"/>
      <c r="I121" s="424"/>
      <c r="J121" s="424"/>
      <c r="K121" s="424"/>
      <c r="L121" s="424"/>
      <c r="M121" s="424"/>
      <c r="N121" s="424"/>
    </row>
    <row r="122" spans="2:14" ht="24" x14ac:dyDescent="0.25">
      <c r="B122" s="420" t="str">
        <f>'3 priedo 1 lentele'!A231</f>
        <v>2.3.2</v>
      </c>
      <c r="C122" s="420" t="str">
        <f>'3 priedo 1 lentele'!C231</f>
        <v>Uždavinys: Efektyviai plėtoti ir modernizuoti socialinio būsto sistemą</v>
      </c>
      <c r="D122" s="424"/>
      <c r="E122" s="410" t="s">
        <v>1940</v>
      </c>
      <c r="F122" s="424"/>
      <c r="G122" s="424"/>
      <c r="H122" s="424"/>
      <c r="I122" s="424"/>
      <c r="J122" s="424"/>
      <c r="K122" s="424"/>
      <c r="L122" s="424"/>
      <c r="M122" s="424"/>
      <c r="N122" s="424"/>
    </row>
    <row r="123" spans="2:14" x14ac:dyDescent="0.25">
      <c r="B123" s="420"/>
      <c r="C123" s="420"/>
      <c r="D123" s="424"/>
      <c r="E123" s="410"/>
      <c r="F123" s="424"/>
      <c r="G123" s="424"/>
      <c r="H123" s="424"/>
      <c r="I123" s="424"/>
      <c r="J123" s="424"/>
      <c r="K123" s="424"/>
      <c r="L123" s="424"/>
      <c r="M123" s="424"/>
      <c r="N123" s="424"/>
    </row>
    <row r="124" spans="2:14" ht="24" x14ac:dyDescent="0.25">
      <c r="B124" s="420" t="str">
        <f>'3 priedo 1 lentele'!A232</f>
        <v>2.3.2.1.</v>
      </c>
      <c r="C124" s="420" t="str">
        <f>'3 priedo 1 lentele'!C232</f>
        <v xml:space="preserve">Priemonė: Naujo socialinio būsto statyba ir renovacija </v>
      </c>
      <c r="D124" s="424"/>
      <c r="E124" s="423" t="s">
        <v>1941</v>
      </c>
      <c r="F124" s="424"/>
      <c r="G124" s="424"/>
      <c r="H124" s="424"/>
      <c r="I124" s="424"/>
      <c r="J124" s="424"/>
      <c r="K124" s="424"/>
      <c r="L124" s="424"/>
      <c r="M124" s="424"/>
      <c r="N124" s="424"/>
    </row>
    <row r="125" spans="2:14" x14ac:dyDescent="0.25">
      <c r="B125" s="420"/>
      <c r="C125" s="420"/>
      <c r="D125" s="424"/>
      <c r="E125" s="423"/>
      <c r="F125" s="424"/>
      <c r="G125" s="424"/>
      <c r="H125" s="424"/>
      <c r="I125" s="424"/>
      <c r="J125" s="424"/>
      <c r="K125" s="424"/>
      <c r="L125" s="424"/>
      <c r="M125" s="424"/>
      <c r="N125" s="424"/>
    </row>
    <row r="126" spans="2:14" ht="36" x14ac:dyDescent="0.25">
      <c r="B126" s="420" t="str">
        <f>'3 priedo 1 lentele'!A234</f>
        <v>2.3.2.2.</v>
      </c>
      <c r="C126" s="420" t="str">
        <f>'3 priedo 1 lentele'!C234</f>
        <v>Priemonė: Socialinio būsto plėtra ir negyvenamų patalpų pritaikymas gyvenamosioms patalpoms</v>
      </c>
      <c r="D126" s="424"/>
      <c r="E126" s="423" t="s">
        <v>1941</v>
      </c>
      <c r="F126" s="424"/>
      <c r="G126" s="424"/>
      <c r="H126" s="424"/>
      <c r="I126" s="424"/>
      <c r="J126" s="424"/>
      <c r="K126" s="424"/>
      <c r="L126" s="424"/>
      <c r="M126" s="424"/>
      <c r="N126" s="424"/>
    </row>
    <row r="127" spans="2:14" x14ac:dyDescent="0.25">
      <c r="B127" s="420"/>
      <c r="C127" s="420"/>
      <c r="D127" s="424"/>
      <c r="E127" s="423"/>
      <c r="F127" s="424"/>
      <c r="G127" s="424"/>
      <c r="H127" s="424"/>
      <c r="I127" s="424"/>
      <c r="J127" s="424"/>
      <c r="K127" s="424"/>
      <c r="L127" s="424"/>
      <c r="M127" s="424"/>
      <c r="N127" s="424"/>
    </row>
    <row r="128" spans="2:14" ht="24" x14ac:dyDescent="0.25">
      <c r="B128" s="420" t="str">
        <f>'3 priedo 1 lentele'!A242</f>
        <v>2.4</v>
      </c>
      <c r="C128" s="420" t="str">
        <f>'3 priedo 1 lentele'!C242</f>
        <v>Tikslas: Plėtoti Kauno regioną kaip vieną iš Europos sveikatos regionų</v>
      </c>
      <c r="D128" s="424"/>
      <c r="E128" s="410" t="s">
        <v>1939</v>
      </c>
      <c r="F128" s="424"/>
      <c r="G128" s="424"/>
      <c r="H128" s="424"/>
      <c r="I128" s="424"/>
      <c r="J128" s="424"/>
      <c r="K128" s="424"/>
      <c r="L128" s="424"/>
      <c r="M128" s="424"/>
      <c r="N128" s="424"/>
    </row>
    <row r="129" spans="2:14" x14ac:dyDescent="0.25">
      <c r="B129" s="420"/>
      <c r="C129" s="420"/>
      <c r="D129" s="424"/>
      <c r="E129" s="410"/>
      <c r="F129" s="424"/>
      <c r="G129" s="424"/>
      <c r="H129" s="424"/>
      <c r="I129" s="424"/>
      <c r="J129" s="424"/>
      <c r="K129" s="424"/>
      <c r="L129" s="424"/>
      <c r="M129" s="424"/>
      <c r="N129" s="424"/>
    </row>
    <row r="130" spans="2:14" ht="24" x14ac:dyDescent="0.25">
      <c r="B130" s="420" t="str">
        <f>'3 priedo 1 lentele'!A243</f>
        <v>2.4.1</v>
      </c>
      <c r="C130" s="420" t="str">
        <f>'3 priedo 1 lentele'!C243</f>
        <v>Uždavinys: Plėtoti sveikatą stiprinančio Kauno regiono iniciatyvas</v>
      </c>
      <c r="D130" s="424"/>
      <c r="E130" s="410" t="s">
        <v>1940</v>
      </c>
      <c r="F130" s="424"/>
      <c r="G130" s="424"/>
      <c r="H130" s="424"/>
      <c r="I130" s="424"/>
      <c r="J130" s="424"/>
      <c r="K130" s="424"/>
      <c r="L130" s="424"/>
      <c r="M130" s="424"/>
      <c r="N130" s="424"/>
    </row>
    <row r="131" spans="2:14" x14ac:dyDescent="0.25">
      <c r="B131" s="420"/>
      <c r="C131" s="420"/>
      <c r="D131" s="424"/>
      <c r="E131" s="410"/>
      <c r="F131" s="424"/>
      <c r="G131" s="424"/>
      <c r="H131" s="424"/>
      <c r="I131" s="424"/>
      <c r="J131" s="424"/>
      <c r="K131" s="424"/>
      <c r="L131" s="424"/>
      <c r="M131" s="424"/>
      <c r="N131" s="424"/>
    </row>
    <row r="132" spans="2:14" ht="36" x14ac:dyDescent="0.25">
      <c r="B132" s="420" t="str">
        <f>'3 priedo 1 lentele'!A244</f>
        <v>2.4.1.1.</v>
      </c>
      <c r="C132" s="420" t="str">
        <f>'3 priedo 1 lentele'!C244</f>
        <v xml:space="preserve">Priemonė: Parengti ir įgyvendinti sveikatą stiprinančio Kauno regiono programą </v>
      </c>
      <c r="D132" s="424"/>
      <c r="E132" s="423" t="s">
        <v>1941</v>
      </c>
      <c r="F132" s="424"/>
      <c r="G132" s="424"/>
      <c r="H132" s="424"/>
      <c r="I132" s="424"/>
      <c r="J132" s="424"/>
      <c r="K132" s="424"/>
      <c r="L132" s="424"/>
      <c r="M132" s="424"/>
      <c r="N132" s="424"/>
    </row>
    <row r="133" spans="2:14" x14ac:dyDescent="0.25">
      <c r="B133" s="420"/>
      <c r="C133" s="420"/>
      <c r="D133" s="424"/>
      <c r="E133" s="423"/>
      <c r="F133" s="424"/>
      <c r="G133" s="424"/>
      <c r="H133" s="424"/>
      <c r="I133" s="424"/>
      <c r="J133" s="424"/>
      <c r="K133" s="424"/>
      <c r="L133" s="424"/>
      <c r="M133" s="424"/>
      <c r="N133" s="424"/>
    </row>
    <row r="134" spans="2:14" ht="36" x14ac:dyDescent="0.25">
      <c r="B134" s="420" t="str">
        <f>'3 priedo 1 lentele'!A245</f>
        <v>2.4.1.2.</v>
      </c>
      <c r="C134" s="420" t="str">
        <f>'3 priedo 1 lentele'!C245</f>
        <v xml:space="preserve">Priemonė: Viešosios infrastruktūros, skirtos fiziniam aktyvumui vystymas, steigimas </v>
      </c>
      <c r="D134" s="424"/>
      <c r="E134" s="423" t="s">
        <v>1941</v>
      </c>
      <c r="F134" s="424"/>
      <c r="G134" s="424"/>
      <c r="H134" s="424"/>
      <c r="I134" s="424"/>
      <c r="J134" s="424"/>
      <c r="K134" s="424"/>
      <c r="L134" s="424"/>
      <c r="M134" s="424"/>
      <c r="N134" s="424"/>
    </row>
    <row r="135" spans="2:14" x14ac:dyDescent="0.25">
      <c r="B135" s="420"/>
      <c r="C135" s="420"/>
      <c r="D135" s="424"/>
      <c r="E135" s="423"/>
      <c r="F135" s="424"/>
      <c r="G135" s="424"/>
      <c r="H135" s="424"/>
      <c r="I135" s="424"/>
      <c r="J135" s="424"/>
      <c r="K135" s="424"/>
      <c r="L135" s="424"/>
      <c r="M135" s="424"/>
      <c r="N135" s="424"/>
    </row>
    <row r="136" spans="2:14" ht="36" x14ac:dyDescent="0.25">
      <c r="B136" s="420" t="str">
        <f>'3 priedo 1 lentele'!A246</f>
        <v>2.4.1.3.</v>
      </c>
      <c r="C136" s="420" t="str">
        <f>'3 priedo 1 lentele'!C246</f>
        <v xml:space="preserve">Priemonė: Gyventojų fizinio aktyvumo, bendruomenės sveikatinimo privačių ir viešųjų iniciatyvų skatinimas </v>
      </c>
      <c r="D136" s="424"/>
      <c r="E136" s="423" t="s">
        <v>1941</v>
      </c>
      <c r="F136" s="424"/>
      <c r="G136" s="424"/>
      <c r="H136" s="424"/>
      <c r="I136" s="424"/>
      <c r="J136" s="424"/>
      <c r="K136" s="424"/>
      <c r="L136" s="424"/>
      <c r="M136" s="424"/>
      <c r="N136" s="424"/>
    </row>
    <row r="137" spans="2:14" x14ac:dyDescent="0.25">
      <c r="B137" s="420"/>
      <c r="C137" s="420"/>
      <c r="D137" s="424"/>
      <c r="E137" s="423"/>
      <c r="F137" s="424"/>
      <c r="G137" s="424"/>
      <c r="H137" s="424"/>
      <c r="I137" s="424"/>
      <c r="J137" s="424"/>
      <c r="K137" s="424"/>
      <c r="L137" s="424"/>
      <c r="M137" s="424"/>
      <c r="N137" s="424"/>
    </row>
    <row r="138" spans="2:14" ht="48" x14ac:dyDescent="0.25">
      <c r="B138" s="420" t="str">
        <f>'3 priedo 1 lentele'!A255</f>
        <v>2.4.1.4.</v>
      </c>
      <c r="C138" s="420" t="str">
        <f>'3 priedo 1 lentele'!C255</f>
        <v>Priemonė: Sveikatą stiprinančių įstaigų bendradarbiavimas ir dalyvavimas sveikatinimo veikloje, sveikatą stiprinančių įstaigų tinklo plėtojimas</v>
      </c>
      <c r="D138" s="424"/>
      <c r="E138" s="423" t="s">
        <v>1941</v>
      </c>
      <c r="F138" s="424"/>
      <c r="G138" s="424"/>
      <c r="H138" s="424"/>
      <c r="I138" s="424"/>
      <c r="J138" s="424"/>
      <c r="K138" s="424"/>
      <c r="L138" s="424"/>
      <c r="M138" s="424"/>
      <c r="N138" s="424"/>
    </row>
    <row r="139" spans="2:14" x14ac:dyDescent="0.25">
      <c r="B139" s="420"/>
      <c r="C139" s="420"/>
      <c r="D139" s="424"/>
      <c r="E139" s="423"/>
      <c r="F139" s="424"/>
      <c r="G139" s="424"/>
      <c r="H139" s="424"/>
      <c r="I139" s="424"/>
      <c r="J139" s="424"/>
      <c r="K139" s="424"/>
      <c r="L139" s="424"/>
      <c r="M139" s="424"/>
      <c r="N139" s="424"/>
    </row>
    <row r="140" spans="2:14" ht="24" x14ac:dyDescent="0.25">
      <c r="B140" s="420" t="str">
        <f>'3 priedo 1 lentele'!A256</f>
        <v>2.4.1.5.</v>
      </c>
      <c r="C140" s="420" t="str">
        <f>'3 priedo 1 lentele'!C256</f>
        <v>Priemonė: Sveikos mitybos tarpsektorinių iniciatyvų skatinimas</v>
      </c>
      <c r="D140" s="424"/>
      <c r="E140" s="423" t="s">
        <v>1941</v>
      </c>
      <c r="F140" s="424"/>
      <c r="G140" s="424"/>
      <c r="H140" s="424"/>
      <c r="I140" s="424"/>
      <c r="J140" s="424"/>
      <c r="K140" s="424"/>
      <c r="L140" s="424"/>
      <c r="M140" s="424"/>
      <c r="N140" s="424"/>
    </row>
    <row r="141" spans="2:14" x14ac:dyDescent="0.25">
      <c r="B141" s="420"/>
      <c r="C141" s="420"/>
      <c r="D141" s="424"/>
      <c r="E141" s="423"/>
      <c r="F141" s="424"/>
      <c r="G141" s="424"/>
      <c r="H141" s="424"/>
      <c r="I141" s="424"/>
      <c r="J141" s="424"/>
      <c r="K141" s="424"/>
      <c r="L141" s="424"/>
      <c r="M141" s="424"/>
      <c r="N141" s="424"/>
    </row>
    <row r="142" spans="2:14" ht="36" x14ac:dyDescent="0.25">
      <c r="B142" s="420" t="str">
        <f>'3 priedo 1 lentele'!A257</f>
        <v>2.4.1.6.</v>
      </c>
      <c r="C142" s="420" t="str">
        <f>'3 priedo 1 lentele'!C257</f>
        <v>Priemonė: Sveikų turizmo produktų kūrimo tarpsektorinių iniciatyvų skatinimas</v>
      </c>
      <c r="D142" s="424"/>
      <c r="E142" s="423" t="s">
        <v>1941</v>
      </c>
      <c r="F142" s="424"/>
      <c r="G142" s="424"/>
      <c r="H142" s="424"/>
      <c r="I142" s="424"/>
      <c r="J142" s="424"/>
      <c r="K142" s="424"/>
      <c r="L142" s="424"/>
      <c r="M142" s="424"/>
      <c r="N142" s="424"/>
    </row>
    <row r="143" spans="2:14" x14ac:dyDescent="0.25">
      <c r="B143" s="420"/>
      <c r="C143" s="420"/>
      <c r="D143" s="424"/>
      <c r="E143" s="423"/>
      <c r="F143" s="424"/>
      <c r="G143" s="424"/>
      <c r="H143" s="424"/>
      <c r="I143" s="424"/>
      <c r="J143" s="424"/>
      <c r="K143" s="424"/>
      <c r="L143" s="424"/>
      <c r="M143" s="424"/>
      <c r="N143" s="424"/>
    </row>
    <row r="144" spans="2:14" ht="36" x14ac:dyDescent="0.25">
      <c r="B144" s="420" t="str">
        <f>'3 priedo 1 lentele'!A258</f>
        <v>2.4.2.</v>
      </c>
      <c r="C144" s="420" t="str">
        <f>'3 priedo 1 lentele'!C258</f>
        <v>Uždavinys: Optimizuoti sveikatos priežiūros paslaugas teikiančių įstaigų struktūrą ir plėtoti infrastruktūrą</v>
      </c>
      <c r="D144" s="424"/>
      <c r="E144" s="410" t="s">
        <v>1940</v>
      </c>
      <c r="F144" s="424"/>
      <c r="G144" s="424"/>
      <c r="H144" s="424"/>
      <c r="I144" s="424"/>
      <c r="J144" s="424"/>
      <c r="K144" s="424"/>
      <c r="L144" s="424"/>
      <c r="M144" s="424"/>
      <c r="N144" s="424"/>
    </row>
    <row r="145" spans="2:14" x14ac:dyDescent="0.25">
      <c r="B145" s="420"/>
      <c r="C145" s="420"/>
      <c r="D145" s="424"/>
      <c r="E145" s="410"/>
      <c r="F145" s="424"/>
      <c r="G145" s="424"/>
      <c r="H145" s="424"/>
      <c r="I145" s="424"/>
      <c r="J145" s="424"/>
      <c r="K145" s="424"/>
      <c r="L145" s="424"/>
      <c r="M145" s="424"/>
      <c r="N145" s="424"/>
    </row>
    <row r="146" spans="2:14" ht="60" x14ac:dyDescent="0.25">
      <c r="B146" s="420" t="str">
        <f>'3 priedo 1 lentele'!A259</f>
        <v>2.4.2.1.</v>
      </c>
      <c r="C146" s="420" t="str">
        <f>'3 priedo 1 lentele'!C259</f>
        <v>Priemonė: Kauno regiono sveikatos priežiūros įstaigų restruktūrizavimas, paslaugų teikimo optimizavimas, infrastuktūros ir informacinių technologijų gerinimas ir plėtra</v>
      </c>
      <c r="D146" s="424"/>
      <c r="E146" s="423" t="s">
        <v>1941</v>
      </c>
      <c r="F146" s="424"/>
      <c r="G146" s="424"/>
      <c r="H146" s="424"/>
      <c r="I146" s="424"/>
      <c r="J146" s="424"/>
      <c r="K146" s="424"/>
      <c r="L146" s="424"/>
      <c r="M146" s="424"/>
      <c r="N146" s="424"/>
    </row>
    <row r="147" spans="2:14" x14ac:dyDescent="0.25">
      <c r="B147" s="420"/>
      <c r="C147" s="420"/>
      <c r="D147" s="424"/>
      <c r="E147" s="423"/>
      <c r="F147" s="424"/>
      <c r="G147" s="424"/>
      <c r="H147" s="424"/>
      <c r="I147" s="424"/>
      <c r="J147" s="424"/>
      <c r="K147" s="424"/>
      <c r="L147" s="424"/>
      <c r="M147" s="424"/>
      <c r="N147" s="424"/>
    </row>
    <row r="148" spans="2:14" x14ac:dyDescent="0.25">
      <c r="B148" s="420" t="str">
        <f>'3 priedo 1 lentele'!A303</f>
        <v>2.4.2.2.</v>
      </c>
      <c r="C148" s="420" t="str">
        <f>'3 priedo 1 lentele'!C303</f>
        <v xml:space="preserve">Priemonė: E- sveikatos paslaugų plėtra </v>
      </c>
      <c r="D148" s="424"/>
      <c r="E148" s="423" t="s">
        <v>1941</v>
      </c>
      <c r="F148" s="424"/>
      <c r="G148" s="424"/>
      <c r="H148" s="424"/>
      <c r="I148" s="424"/>
      <c r="J148" s="424"/>
      <c r="K148" s="424"/>
      <c r="L148" s="424"/>
      <c r="M148" s="424"/>
      <c r="N148" s="424"/>
    </row>
    <row r="149" spans="2:14" x14ac:dyDescent="0.25">
      <c r="B149" s="420"/>
      <c r="C149" s="420"/>
      <c r="D149" s="424"/>
      <c r="E149" s="423"/>
      <c r="F149" s="424"/>
      <c r="G149" s="424"/>
      <c r="H149" s="424"/>
      <c r="I149" s="424"/>
      <c r="J149" s="424"/>
      <c r="K149" s="424"/>
      <c r="L149" s="424"/>
      <c r="M149" s="424"/>
      <c r="N149" s="424"/>
    </row>
    <row r="150" spans="2:14" ht="24" x14ac:dyDescent="0.25">
      <c r="B150" s="420" t="str">
        <f>'3 priedo 1 lentele'!A304</f>
        <v>2.4.2.3.</v>
      </c>
      <c r="C150" s="420" t="str">
        <f>'3 priedo 1 lentele'!C304</f>
        <v>Priemonė: Ligų prevencijos, sveikatos priežiūros programų plėtra</v>
      </c>
      <c r="D150" s="424"/>
      <c r="E150" s="423" t="s">
        <v>1941</v>
      </c>
      <c r="F150" s="424"/>
      <c r="G150" s="424"/>
      <c r="H150" s="424"/>
      <c r="I150" s="424"/>
      <c r="J150" s="424"/>
      <c r="K150" s="424"/>
      <c r="L150" s="424"/>
      <c r="M150" s="424"/>
      <c r="N150" s="424"/>
    </row>
    <row r="151" spans="2:14" x14ac:dyDescent="0.25">
      <c r="B151" s="420"/>
      <c r="C151" s="420"/>
      <c r="D151" s="424"/>
      <c r="E151" s="423"/>
      <c r="F151" s="424"/>
      <c r="G151" s="424"/>
      <c r="H151" s="424"/>
      <c r="I151" s="424"/>
      <c r="J151" s="424"/>
      <c r="K151" s="424"/>
      <c r="L151" s="424"/>
      <c r="M151" s="424"/>
      <c r="N151" s="424"/>
    </row>
    <row r="152" spans="2:14" ht="48" x14ac:dyDescent="0.25">
      <c r="B152" s="420" t="str">
        <f>'3 priedo 1 lentele'!A312</f>
        <v>2.5</v>
      </c>
      <c r="C152" s="420" t="str">
        <f>'3 priedo 1 lentele'!C312</f>
        <v>Tikslas: Plėtoti socialinę infrastruktūrą ir bendruomenines iniciatyvas, skirtas gyventojų gyvenimo kokybės ir gyvenamosios aplinkos gerinimui</v>
      </c>
      <c r="D152" s="424"/>
      <c r="E152" s="410" t="s">
        <v>1939</v>
      </c>
      <c r="F152" s="424"/>
      <c r="G152" s="424"/>
      <c r="H152" s="424"/>
      <c r="I152" s="424"/>
      <c r="J152" s="424"/>
      <c r="K152" s="424"/>
      <c r="L152" s="424"/>
      <c r="M152" s="424"/>
      <c r="N152" s="424"/>
    </row>
    <row r="153" spans="2:14" x14ac:dyDescent="0.25">
      <c r="B153" s="420"/>
      <c r="C153" s="420"/>
      <c r="D153" s="424"/>
      <c r="E153" s="410"/>
      <c r="F153" s="424"/>
      <c r="G153" s="424"/>
      <c r="H153" s="424"/>
      <c r="I153" s="424"/>
      <c r="J153" s="424"/>
      <c r="K153" s="424"/>
      <c r="L153" s="424"/>
      <c r="M153" s="424"/>
      <c r="N153" s="424"/>
    </row>
    <row r="154" spans="2:14" ht="36" x14ac:dyDescent="0.25">
      <c r="B154" s="420" t="str">
        <f>'3 priedo 1 lentele'!A313</f>
        <v>2.5.1</v>
      </c>
      <c r="C154" s="420" t="str">
        <f>'3 priedo 1 lentele'!C313</f>
        <v>Uždavinys: Atnaujinti ir plėtoti gyvenamąją, kultūros ir sporto infrastruktūrą, gerinti paslaugų kokybę</v>
      </c>
      <c r="D154" s="424"/>
      <c r="E154" s="410" t="s">
        <v>1940</v>
      </c>
      <c r="F154" s="424"/>
      <c r="G154" s="424"/>
      <c r="H154" s="424"/>
      <c r="I154" s="424"/>
      <c r="J154" s="424"/>
      <c r="K154" s="424"/>
      <c r="L154" s="424"/>
      <c r="M154" s="424"/>
      <c r="N154" s="424"/>
    </row>
    <row r="155" spans="2:14" x14ac:dyDescent="0.25">
      <c r="B155" s="420"/>
      <c r="C155" s="420"/>
      <c r="D155" s="424"/>
      <c r="E155" s="410"/>
      <c r="F155" s="424"/>
      <c r="G155" s="424"/>
      <c r="H155" s="424"/>
      <c r="I155" s="424"/>
      <c r="J155" s="424"/>
      <c r="K155" s="424"/>
      <c r="L155" s="424"/>
      <c r="M155" s="424"/>
      <c r="N155" s="424"/>
    </row>
    <row r="156" spans="2:14" ht="24" x14ac:dyDescent="0.25">
      <c r="B156" s="420" t="str">
        <f>'3 priedo 1 lentele'!A314</f>
        <v>2.5.1.1.</v>
      </c>
      <c r="C156" s="420" t="str">
        <f>'3 priedo 1 lentele'!C314</f>
        <v>Priemonė: Viešosios kultūros infrastruktūros modernizavimas ir plėtra</v>
      </c>
      <c r="D156" s="424"/>
      <c r="E156" s="423" t="s">
        <v>1941</v>
      </c>
      <c r="F156" s="424"/>
      <c r="G156" s="424"/>
      <c r="H156" s="424"/>
      <c r="I156" s="424"/>
      <c r="J156" s="424"/>
      <c r="K156" s="424"/>
      <c r="L156" s="424"/>
      <c r="M156" s="424"/>
      <c r="N156" s="424"/>
    </row>
    <row r="157" spans="2:14" x14ac:dyDescent="0.25">
      <c r="B157" s="420"/>
      <c r="C157" s="420"/>
      <c r="D157" s="424"/>
      <c r="E157" s="423"/>
      <c r="F157" s="424"/>
      <c r="G157" s="424"/>
      <c r="H157" s="424"/>
      <c r="I157" s="424"/>
      <c r="J157" s="424"/>
      <c r="K157" s="424"/>
      <c r="L157" s="424"/>
      <c r="M157" s="424"/>
      <c r="N157" s="424"/>
    </row>
    <row r="158" spans="2:14" ht="60" x14ac:dyDescent="0.25">
      <c r="B158" s="420" t="str">
        <f>'3 priedo 1 lentele'!A323</f>
        <v>2.5.1.2.</v>
      </c>
      <c r="C158" s="420" t="str">
        <f>'3 priedo 1 lentele'!C323</f>
        <v>Priemonė: Renginių, populiarinančių kūno kultūrą, sportą (tame tarpe – ir neįgaliųjų) ir sveiką gyvenseną organizavimas ir skatinimas Kauno regione</v>
      </c>
      <c r="D158" s="424"/>
      <c r="E158" s="423" t="s">
        <v>1941</v>
      </c>
      <c r="F158" s="424"/>
      <c r="G158" s="424"/>
      <c r="H158" s="424"/>
      <c r="I158" s="424"/>
      <c r="J158" s="424"/>
      <c r="K158" s="424"/>
      <c r="L158" s="424"/>
      <c r="M158" s="424"/>
      <c r="N158" s="424"/>
    </row>
    <row r="159" spans="2:14" x14ac:dyDescent="0.25">
      <c r="B159" s="420"/>
      <c r="C159" s="420"/>
      <c r="D159" s="424"/>
      <c r="E159" s="423"/>
      <c r="F159" s="424"/>
      <c r="G159" s="424"/>
      <c r="H159" s="424"/>
      <c r="I159" s="424"/>
      <c r="J159" s="424"/>
      <c r="K159" s="424"/>
      <c r="L159" s="424"/>
      <c r="M159" s="424"/>
      <c r="N159" s="424"/>
    </row>
    <row r="160" spans="2:14" ht="24" x14ac:dyDescent="0.25">
      <c r="B160" s="420" t="str">
        <f>'3 priedo 1 lentele'!A324</f>
        <v>2.5.1.3.</v>
      </c>
      <c r="C160" s="420" t="str">
        <f>'3 priedo 1 lentele'!C324</f>
        <v>Priemonė: Inžinerinių tinklų įrengimas Kauno regiono savivaldybėse</v>
      </c>
      <c r="D160" s="424"/>
      <c r="E160" s="423" t="s">
        <v>1941</v>
      </c>
      <c r="F160" s="424"/>
      <c r="G160" s="424"/>
      <c r="H160" s="424"/>
      <c r="I160" s="424"/>
      <c r="J160" s="424"/>
      <c r="K160" s="424"/>
      <c r="L160" s="424"/>
      <c r="M160" s="424"/>
      <c r="N160" s="424"/>
    </row>
    <row r="161" spans="2:14" x14ac:dyDescent="0.25">
      <c r="B161" s="420"/>
      <c r="C161" s="420"/>
      <c r="D161" s="424"/>
      <c r="E161" s="423"/>
      <c r="F161" s="424"/>
      <c r="G161" s="424"/>
      <c r="H161" s="424"/>
      <c r="I161" s="424"/>
      <c r="J161" s="424"/>
      <c r="K161" s="424"/>
      <c r="L161" s="424"/>
      <c r="M161" s="424"/>
      <c r="N161" s="424"/>
    </row>
    <row r="162" spans="2:14" ht="24" x14ac:dyDescent="0.25">
      <c r="B162" s="420" t="str">
        <f>'3 priedo 1 lentele'!A327</f>
        <v>2.5.1.4.</v>
      </c>
      <c r="C162" s="420" t="str">
        <f>'3 priedo 1 lentele'!C327</f>
        <v>Priemonė: Visuomeninės infrastuktūros kompleksinis atnaujinimas ir plėtra</v>
      </c>
      <c r="D162" s="424"/>
      <c r="E162" s="423" t="s">
        <v>1941</v>
      </c>
      <c r="F162" s="424"/>
      <c r="G162" s="424"/>
      <c r="H162" s="424"/>
      <c r="I162" s="424"/>
      <c r="J162" s="424"/>
      <c r="K162" s="424"/>
      <c r="L162" s="424"/>
      <c r="M162" s="424"/>
      <c r="N162" s="424"/>
    </row>
    <row r="163" spans="2:14" x14ac:dyDescent="0.25">
      <c r="B163" s="420"/>
      <c r="C163" s="420"/>
      <c r="D163" s="424"/>
      <c r="E163" s="423"/>
      <c r="F163" s="424"/>
      <c r="G163" s="424"/>
      <c r="H163" s="424"/>
      <c r="I163" s="424"/>
      <c r="J163" s="424"/>
      <c r="K163" s="424"/>
      <c r="L163" s="424"/>
      <c r="M163" s="424"/>
      <c r="N163" s="424"/>
    </row>
    <row r="164" spans="2:14" ht="36" x14ac:dyDescent="0.25">
      <c r="B164" s="420" t="str">
        <f>'3 priedo 1 lentele'!A337</f>
        <v>2.5.2</v>
      </c>
      <c r="C164" s="420" t="str">
        <f>'3 priedo 1 lentele'!C337</f>
        <v>Uždavinys: Remti bendruomenines iniciatyvas ir prevencines bei edukacines programas</v>
      </c>
      <c r="D164" s="424"/>
      <c r="E164" s="410" t="s">
        <v>1940</v>
      </c>
      <c r="F164" s="424"/>
      <c r="G164" s="424"/>
      <c r="H164" s="424"/>
      <c r="I164" s="424"/>
      <c r="J164" s="424"/>
      <c r="K164" s="424"/>
      <c r="L164" s="424"/>
      <c r="M164" s="424"/>
      <c r="N164" s="424"/>
    </row>
    <row r="165" spans="2:14" x14ac:dyDescent="0.25">
      <c r="B165" s="420"/>
      <c r="C165" s="420"/>
      <c r="D165" s="424"/>
      <c r="E165" s="410"/>
      <c r="F165" s="424"/>
      <c r="G165" s="424"/>
      <c r="H165" s="424"/>
      <c r="I165" s="424"/>
      <c r="J165" s="424"/>
      <c r="K165" s="424"/>
      <c r="L165" s="424"/>
      <c r="M165" s="424"/>
      <c r="N165" s="424"/>
    </row>
    <row r="166" spans="2:14" ht="28.5" customHeight="1" x14ac:dyDescent="0.25">
      <c r="B166" s="420" t="str">
        <f>'3 priedo 1 lentele'!A338</f>
        <v>2.5.2.1.</v>
      </c>
      <c r="C166" s="420" t="str">
        <f>'3 priedo 1 lentele'!C338</f>
        <v xml:space="preserve">Priemonė: Bendruomenių namų kūrimas  ir statyba </v>
      </c>
      <c r="D166" s="424"/>
      <c r="E166" s="423" t="s">
        <v>1941</v>
      </c>
      <c r="F166" s="424"/>
      <c r="G166" s="424"/>
      <c r="H166" s="424"/>
      <c r="I166" s="424"/>
      <c r="J166" s="424"/>
      <c r="K166" s="424"/>
      <c r="L166" s="424"/>
      <c r="M166" s="424"/>
      <c r="N166" s="424"/>
    </row>
    <row r="167" spans="2:14" ht="28.5" customHeight="1" x14ac:dyDescent="0.25">
      <c r="B167" s="420"/>
      <c r="C167" s="420"/>
      <c r="D167" s="424"/>
      <c r="E167" s="423"/>
      <c r="F167" s="424"/>
      <c r="G167" s="424"/>
      <c r="H167" s="424"/>
      <c r="I167" s="424"/>
      <c r="J167" s="424"/>
      <c r="K167" s="424"/>
      <c r="L167" s="424"/>
      <c r="M167" s="424"/>
      <c r="N167" s="424"/>
    </row>
    <row r="168" spans="2:14" ht="48" x14ac:dyDescent="0.25">
      <c r="B168" s="420" t="str">
        <f>'3 priedo 1 lentele'!A339</f>
        <v>2.5.2.2.</v>
      </c>
      <c r="C168" s="420" t="str">
        <f>'3 priedo 1 lentele'!C339</f>
        <v xml:space="preserve">Priemonė: Naujų inovatyvių vietos gyventojų bendruomenės iniciatyvų, nukreiptų į gyvenimo aplinkos ir kokybės gerinimą, skatinimas </v>
      </c>
      <c r="D168" s="424"/>
      <c r="E168" s="423" t="s">
        <v>1941</v>
      </c>
      <c r="F168" s="424"/>
      <c r="G168" s="424"/>
      <c r="H168" s="424"/>
      <c r="I168" s="424"/>
      <c r="J168" s="424"/>
      <c r="K168" s="424"/>
      <c r="L168" s="424"/>
      <c r="M168" s="424"/>
      <c r="N168" s="424"/>
    </row>
    <row r="169" spans="2:14" x14ac:dyDescent="0.25">
      <c r="B169" s="420"/>
      <c r="C169" s="420"/>
      <c r="D169" s="424"/>
      <c r="E169" s="423"/>
      <c r="F169" s="424"/>
      <c r="G169" s="424"/>
      <c r="H169" s="424"/>
      <c r="I169" s="424"/>
      <c r="J169" s="424"/>
      <c r="K169" s="424"/>
      <c r="L169" s="424"/>
      <c r="M169" s="424"/>
      <c r="N169" s="424"/>
    </row>
    <row r="170" spans="2:14" ht="36" x14ac:dyDescent="0.25">
      <c r="B170" s="420" t="str">
        <f>'3 priedo 1 lentele'!A340</f>
        <v>2.6</v>
      </c>
      <c r="C170" s="420" t="str">
        <f>'3 priedo 1 lentele'!C340</f>
        <v>Tikslas: Visapusiškai vystyti ir modernizuoti kaimo vietoves ir verslą kaime</v>
      </c>
      <c r="D170" s="424"/>
      <c r="E170" s="410" t="s">
        <v>1939</v>
      </c>
      <c r="F170" s="424"/>
      <c r="G170" s="424"/>
      <c r="H170" s="424"/>
      <c r="I170" s="424"/>
      <c r="J170" s="424"/>
      <c r="K170" s="424"/>
      <c r="L170" s="424"/>
      <c r="M170" s="424"/>
      <c r="N170" s="424"/>
    </row>
    <row r="171" spans="2:14" x14ac:dyDescent="0.25">
      <c r="B171" s="420"/>
      <c r="C171" s="420"/>
      <c r="D171" s="424"/>
      <c r="E171" s="410"/>
      <c r="F171" s="424"/>
      <c r="G171" s="424"/>
      <c r="H171" s="424"/>
      <c r="I171" s="424"/>
      <c r="J171" s="424"/>
      <c r="K171" s="424"/>
      <c r="L171" s="424"/>
      <c r="M171" s="424"/>
      <c r="N171" s="424"/>
    </row>
    <row r="172" spans="2:14" ht="36" x14ac:dyDescent="0.25">
      <c r="B172" s="420" t="str">
        <f>'3 priedo 1 lentele'!A341</f>
        <v>2.6.1</v>
      </c>
      <c r="C172" s="420" t="str">
        <f>'3 priedo 1 lentele'!C341</f>
        <v xml:space="preserve">Uždavinys: Stiprinti kaimo bendruomenes bei gerinti bendruomeninę infrastruktūrą. </v>
      </c>
      <c r="D172" s="424"/>
      <c r="E172" s="410" t="s">
        <v>1940</v>
      </c>
      <c r="F172" s="424"/>
      <c r="G172" s="424"/>
      <c r="H172" s="424"/>
      <c r="I172" s="424"/>
      <c r="J172" s="424"/>
      <c r="K172" s="424"/>
      <c r="L172" s="424"/>
      <c r="M172" s="424"/>
      <c r="N172" s="424"/>
    </row>
    <row r="173" spans="2:14" x14ac:dyDescent="0.25">
      <c r="B173" s="420"/>
      <c r="C173" s="420"/>
      <c r="D173" s="424"/>
      <c r="E173" s="410"/>
      <c r="F173" s="424"/>
      <c r="G173" s="424"/>
      <c r="H173" s="424"/>
      <c r="I173" s="424"/>
      <c r="J173" s="424"/>
      <c r="K173" s="424"/>
      <c r="L173" s="424"/>
      <c r="M173" s="424"/>
      <c r="N173" s="424"/>
    </row>
    <row r="174" spans="2:14" ht="36" x14ac:dyDescent="0.25">
      <c r="B174" s="420" t="str">
        <f>'3 priedo 1 lentele'!A342</f>
        <v>2.6.1.1.</v>
      </c>
      <c r="C174" s="420" t="str">
        <f>'3 priedo 1 lentele'!C342</f>
        <v>Priemonė: Kaimo bendruomenių aktyvumo skatinimas ir telkimas plėtojant vietos partnerystę</v>
      </c>
      <c r="D174" s="424"/>
      <c r="E174" s="423" t="s">
        <v>1941</v>
      </c>
      <c r="F174" s="424"/>
      <c r="G174" s="424"/>
      <c r="H174" s="424"/>
      <c r="I174" s="424"/>
      <c r="J174" s="424"/>
      <c r="K174" s="424"/>
      <c r="L174" s="424"/>
      <c r="M174" s="424"/>
      <c r="N174" s="424"/>
    </row>
    <row r="175" spans="2:14" x14ac:dyDescent="0.25">
      <c r="B175" s="420"/>
      <c r="C175" s="420"/>
      <c r="D175" s="424"/>
      <c r="E175" s="423"/>
      <c r="F175" s="424"/>
      <c r="G175" s="424"/>
      <c r="H175" s="424"/>
      <c r="I175" s="424"/>
      <c r="J175" s="424"/>
      <c r="K175" s="424"/>
      <c r="L175" s="424"/>
      <c r="M175" s="424"/>
      <c r="N175" s="424"/>
    </row>
    <row r="176" spans="2:14" ht="24" x14ac:dyDescent="0.25">
      <c r="B176" s="420" t="str">
        <f>'3 priedo 1 lentele'!A343</f>
        <v>2.6.1.2.</v>
      </c>
      <c r="C176" s="420" t="str">
        <f>'3 priedo 1 lentele'!C343</f>
        <v>Priemonė: Kaimo infrastruktūros gerinimas ir plėtra</v>
      </c>
      <c r="D176" s="424"/>
      <c r="E176" s="423" t="s">
        <v>1941</v>
      </c>
      <c r="F176" s="424"/>
      <c r="G176" s="424"/>
      <c r="H176" s="424"/>
      <c r="I176" s="424"/>
      <c r="J176" s="424"/>
      <c r="K176" s="424"/>
      <c r="L176" s="424"/>
      <c r="M176" s="424"/>
      <c r="N176" s="424"/>
    </row>
    <row r="177" spans="2:14" x14ac:dyDescent="0.25">
      <c r="B177" s="420"/>
      <c r="C177" s="420"/>
      <c r="D177" s="424"/>
      <c r="E177" s="423"/>
      <c r="F177" s="424"/>
      <c r="G177" s="424"/>
      <c r="H177" s="424"/>
      <c r="I177" s="424"/>
      <c r="J177" s="424"/>
      <c r="K177" s="424"/>
      <c r="L177" s="424"/>
      <c r="M177" s="424"/>
      <c r="N177" s="424"/>
    </row>
    <row r="178" spans="2:14" ht="24" x14ac:dyDescent="0.25">
      <c r="B178" s="420" t="str">
        <f>'3 priedo 1 lentele'!A405</f>
        <v>2.6.1.3.</v>
      </c>
      <c r="C178" s="420" t="str">
        <f>'3 priedo 1 lentele'!C405</f>
        <v>Priemonė: Kultūros paveldo išsaugojimas kaimo vietovėse.</v>
      </c>
      <c r="D178" s="424"/>
      <c r="E178" s="423" t="s">
        <v>1941</v>
      </c>
      <c r="F178" s="424"/>
      <c r="G178" s="424"/>
      <c r="H178" s="424"/>
      <c r="I178" s="424"/>
      <c r="J178" s="424"/>
      <c r="K178" s="424"/>
      <c r="L178" s="424"/>
      <c r="M178" s="424"/>
      <c r="N178" s="424"/>
    </row>
    <row r="179" spans="2:14" x14ac:dyDescent="0.25">
      <c r="B179" s="420"/>
      <c r="C179" s="420"/>
      <c r="D179" s="424"/>
      <c r="E179" s="423"/>
      <c r="F179" s="424"/>
      <c r="G179" s="424"/>
      <c r="H179" s="424"/>
      <c r="I179" s="424"/>
      <c r="J179" s="424"/>
      <c r="K179" s="424"/>
      <c r="L179" s="424"/>
      <c r="M179" s="424"/>
      <c r="N179" s="424"/>
    </row>
    <row r="180" spans="2:14" ht="60" x14ac:dyDescent="0.25">
      <c r="B180" s="420" t="str">
        <f>'3 priedo 1 lentele'!A406</f>
        <v>2.6.2</v>
      </c>
      <c r="C180" s="420" t="str">
        <f>'3 priedo 1 lentele'!C406</f>
        <v xml:space="preserve">Uždavinys: Padidinti žemės ūkio produktų gamybos efektyvumą ir konkurencingumą, plėtoti ne žemės ūkio verslus ir žemės ūkiui alternatyvią ekonominę veiklą kaimo vietovėse.  </v>
      </c>
      <c r="D180" s="424"/>
      <c r="E180" s="410" t="s">
        <v>1940</v>
      </c>
      <c r="F180" s="424"/>
      <c r="G180" s="424"/>
      <c r="H180" s="424"/>
      <c r="I180" s="424"/>
      <c r="J180" s="424"/>
      <c r="K180" s="424"/>
      <c r="L180" s="424"/>
      <c r="M180" s="424"/>
      <c r="N180" s="424"/>
    </row>
    <row r="181" spans="2:14" x14ac:dyDescent="0.25">
      <c r="B181" s="420"/>
      <c r="C181" s="420"/>
      <c r="D181" s="424"/>
      <c r="E181" s="410"/>
      <c r="F181" s="424"/>
      <c r="G181" s="424"/>
      <c r="H181" s="424"/>
      <c r="I181" s="424"/>
      <c r="J181" s="424"/>
      <c r="K181" s="424"/>
      <c r="L181" s="424"/>
      <c r="M181" s="424"/>
      <c r="N181" s="424"/>
    </row>
    <row r="182" spans="2:14" ht="48" x14ac:dyDescent="0.25">
      <c r="B182" s="420" t="str">
        <f>'3 priedo 1 lentele'!A407</f>
        <v>2.6.2.1.</v>
      </c>
      <c r="C182" s="420" t="str">
        <f>'3 priedo 1 lentele'!C407</f>
        <v>Priemonė: Žemės ūkio gamybos struktūrų gyvybingumo didinimas, modernizavimas ir žemės ūkio gamybos ekologizavimas</v>
      </c>
      <c r="D182" s="424"/>
      <c r="E182" s="423" t="s">
        <v>1941</v>
      </c>
      <c r="F182" s="424"/>
      <c r="G182" s="424"/>
      <c r="H182" s="424"/>
      <c r="I182" s="424"/>
      <c r="J182" s="424"/>
      <c r="K182" s="424"/>
      <c r="L182" s="424"/>
      <c r="M182" s="424"/>
      <c r="N182" s="424"/>
    </row>
    <row r="183" spans="2:14" x14ac:dyDescent="0.25">
      <c r="B183" s="420"/>
      <c r="C183" s="420"/>
      <c r="D183" s="424"/>
      <c r="E183" s="423"/>
      <c r="F183" s="424"/>
      <c r="G183" s="424"/>
      <c r="H183" s="424"/>
      <c r="I183" s="424"/>
      <c r="J183" s="424"/>
      <c r="K183" s="424"/>
      <c r="L183" s="424"/>
      <c r="M183" s="424"/>
      <c r="N183" s="424"/>
    </row>
    <row r="184" spans="2:14" ht="36" x14ac:dyDescent="0.25">
      <c r="B184" s="420" t="str">
        <f>'3 priedo 1 lentele'!A408</f>
        <v>2.6.2.2.</v>
      </c>
      <c r="C184" s="420" t="str">
        <f>'3 priedo 1 lentele'!C408</f>
        <v>Priemonė: Paslaugų verslų ir kitų ne žemės ūkio verslų plėtra kaimo vietovėse</v>
      </c>
      <c r="D184" s="424"/>
      <c r="E184" s="423" t="s">
        <v>1941</v>
      </c>
      <c r="F184" s="424"/>
      <c r="G184" s="424"/>
      <c r="H184" s="424"/>
      <c r="I184" s="424"/>
      <c r="J184" s="424"/>
      <c r="K184" s="424"/>
      <c r="L184" s="424"/>
      <c r="M184" s="424"/>
      <c r="N184" s="424"/>
    </row>
    <row r="185" spans="2:14" x14ac:dyDescent="0.25">
      <c r="B185" s="420"/>
      <c r="C185" s="420"/>
      <c r="D185" s="424"/>
      <c r="E185" s="423"/>
      <c r="F185" s="424"/>
      <c r="G185" s="424"/>
      <c r="H185" s="424"/>
      <c r="I185" s="424"/>
      <c r="J185" s="424"/>
      <c r="K185" s="424"/>
      <c r="L185" s="424"/>
      <c r="M185" s="424"/>
      <c r="N185" s="424"/>
    </row>
    <row r="186" spans="2:14" ht="60" x14ac:dyDescent="0.25">
      <c r="B186" s="420" t="str">
        <f>'3 priedo 1 lentele'!A409</f>
        <v>2.6.2.3.</v>
      </c>
      <c r="C186" s="420" t="str">
        <f>'3 priedo 1 lentele'!C409</f>
        <v>Priemonė: Produkcijos iš atsinaujinančių išteklių gamybos plėtra ir panaudojimas, alternatyvios energetikos gamybos ir vartojimo skatinimas  kaimo vietovėse</v>
      </c>
      <c r="D186" s="424"/>
      <c r="E186" s="423" t="s">
        <v>1941</v>
      </c>
      <c r="F186" s="424"/>
      <c r="G186" s="424"/>
      <c r="H186" s="424"/>
      <c r="I186" s="424"/>
      <c r="J186" s="424"/>
      <c r="K186" s="424"/>
      <c r="L186" s="424"/>
      <c r="M186" s="424"/>
      <c r="N186" s="424"/>
    </row>
    <row r="187" spans="2:14" x14ac:dyDescent="0.25">
      <c r="B187" s="420"/>
      <c r="C187" s="420"/>
      <c r="D187" s="424"/>
      <c r="E187" s="423"/>
      <c r="F187" s="424"/>
      <c r="G187" s="424"/>
      <c r="H187" s="424"/>
      <c r="I187" s="424"/>
      <c r="J187" s="424"/>
      <c r="K187" s="424"/>
      <c r="L187" s="424"/>
      <c r="M187" s="424"/>
      <c r="N187" s="424"/>
    </row>
    <row r="188" spans="2:14" ht="24" x14ac:dyDescent="0.25">
      <c r="B188" s="420" t="str">
        <f>'3 priedo 1 lentele'!A410</f>
        <v>3.</v>
      </c>
      <c r="C188" s="420" t="str">
        <f>'3 priedo 1 lentele'!C410</f>
        <v>PRIORITETAS: ŽMOGAUS IR APLINKOS SANTARA</v>
      </c>
      <c r="D188" s="424"/>
      <c r="E188" s="424"/>
      <c r="F188" s="424"/>
      <c r="G188" s="424"/>
      <c r="H188" s="424"/>
      <c r="I188" s="424"/>
      <c r="J188" s="424"/>
      <c r="K188" s="424"/>
      <c r="L188" s="424"/>
      <c r="M188" s="424"/>
      <c r="N188" s="424"/>
    </row>
    <row r="189" spans="2:14" ht="36" x14ac:dyDescent="0.25">
      <c r="B189" s="420" t="str">
        <f>'3 priedo 1 lentele'!A411</f>
        <v>3.1</v>
      </c>
      <c r="C189" s="420" t="str">
        <f>'3 priedo 1 lentele'!C411</f>
        <v>Tikslas: Skatinti darnų išteklių naudojimą, utikrinti ekosistemų stabilumą Kauno regione</v>
      </c>
      <c r="D189" s="424"/>
      <c r="E189" s="410" t="s">
        <v>1939</v>
      </c>
      <c r="F189" s="424"/>
      <c r="G189" s="424"/>
      <c r="H189" s="424"/>
      <c r="I189" s="424"/>
      <c r="J189" s="424"/>
      <c r="K189" s="424"/>
      <c r="L189" s="424"/>
      <c r="M189" s="424"/>
      <c r="N189" s="424"/>
    </row>
    <row r="190" spans="2:14" x14ac:dyDescent="0.25">
      <c r="B190" s="420"/>
      <c r="C190" s="420"/>
      <c r="D190" s="424"/>
      <c r="E190" s="410"/>
      <c r="F190" s="424"/>
      <c r="G190" s="424"/>
      <c r="H190" s="424"/>
      <c r="I190" s="424"/>
      <c r="J190" s="424"/>
      <c r="K190" s="424"/>
      <c r="L190" s="424"/>
      <c r="M190" s="424"/>
      <c r="N190" s="424"/>
    </row>
    <row r="191" spans="2:14" ht="60" x14ac:dyDescent="0.25">
      <c r="B191" s="420" t="str">
        <f>'3 priedo 1 lentele'!A412</f>
        <v>3.1.1</v>
      </c>
      <c r="C191" s="420" t="str">
        <f>'3 priedo 1 lentele'!C412</f>
        <v>Uždavinys: Įdiegti ir plėtoti šiuolaikišką regiono atliekų tvarkymo, oro taršos kontrolės ir triukšmo prevencines sistemas, skatinti aplinkosauginį švietimą</v>
      </c>
      <c r="D191" s="424"/>
      <c r="E191" s="410" t="s">
        <v>1940</v>
      </c>
      <c r="F191" s="424"/>
      <c r="G191" s="424"/>
      <c r="H191" s="424"/>
      <c r="I191" s="424"/>
      <c r="J191" s="424"/>
      <c r="K191" s="424"/>
      <c r="L191" s="424"/>
      <c r="M191" s="424"/>
      <c r="N191" s="424"/>
    </row>
    <row r="192" spans="2:14" x14ac:dyDescent="0.25">
      <c r="B192" s="420"/>
      <c r="C192" s="420"/>
      <c r="D192" s="424"/>
      <c r="E192" s="410"/>
      <c r="F192" s="424"/>
      <c r="G192" s="424"/>
      <c r="H192" s="424"/>
      <c r="I192" s="424"/>
      <c r="J192" s="424"/>
      <c r="K192" s="424"/>
      <c r="L192" s="424"/>
      <c r="M192" s="424"/>
      <c r="N192" s="424"/>
    </row>
    <row r="193" spans="2:14" ht="36" x14ac:dyDescent="0.25">
      <c r="B193" s="420" t="str">
        <f>'3 priedo 1 lentele'!A413</f>
        <v>3.1.1.1.</v>
      </c>
      <c r="C193" s="420" t="str">
        <f>'3 priedo 1 lentele'!C413</f>
        <v>Priemonė: Atliekų tvarkymo sistemos modernizavimas ir infrastruktūros tobulinimas</v>
      </c>
      <c r="D193" s="424"/>
      <c r="E193" s="423" t="s">
        <v>1941</v>
      </c>
      <c r="F193" s="424"/>
      <c r="G193" s="424"/>
      <c r="H193" s="424"/>
      <c r="I193" s="424"/>
      <c r="J193" s="424"/>
      <c r="K193" s="424"/>
      <c r="L193" s="424"/>
      <c r="M193" s="424"/>
      <c r="N193" s="424"/>
    </row>
    <row r="194" spans="2:14" x14ac:dyDescent="0.25">
      <c r="B194" s="420"/>
      <c r="C194" s="420"/>
      <c r="D194" s="424"/>
      <c r="E194" s="423"/>
      <c r="F194" s="424"/>
      <c r="G194" s="424"/>
      <c r="H194" s="424"/>
      <c r="I194" s="424"/>
      <c r="J194" s="424"/>
      <c r="K194" s="424"/>
      <c r="L194" s="424"/>
      <c r="M194" s="424"/>
      <c r="N194" s="424"/>
    </row>
    <row r="195" spans="2:14" ht="60" x14ac:dyDescent="0.25">
      <c r="B195" s="420" t="str">
        <f>'3 priedo 1 lentele'!A421</f>
        <v>3.1.1.2.</v>
      </c>
      <c r="C195" s="420" t="str">
        <f>'3 priedo 1 lentele'!C421</f>
        <v>Priemonė: Alternatyvių atliekų tvarkymo (įskaitant ir atliekų deginimą), atliekų perdirbimo ir antrinio panaudojimo metodų skatinimas ir diegimas</v>
      </c>
      <c r="D195" s="424"/>
      <c r="E195" s="423" t="s">
        <v>1941</v>
      </c>
      <c r="F195" s="424"/>
      <c r="G195" s="424"/>
      <c r="H195" s="424"/>
      <c r="I195" s="424"/>
      <c r="J195" s="424"/>
      <c r="K195" s="424"/>
      <c r="L195" s="424"/>
      <c r="M195" s="424"/>
      <c r="N195" s="424"/>
    </row>
    <row r="196" spans="2:14" x14ac:dyDescent="0.25">
      <c r="B196" s="420"/>
      <c r="C196" s="420"/>
      <c r="D196" s="424"/>
      <c r="E196" s="423"/>
      <c r="F196" s="424"/>
      <c r="G196" s="424"/>
      <c r="H196" s="424"/>
      <c r="I196" s="424"/>
      <c r="J196" s="424"/>
      <c r="K196" s="424"/>
      <c r="L196" s="424"/>
      <c r="M196" s="424"/>
      <c r="N196" s="424"/>
    </row>
    <row r="197" spans="2:14" ht="24" x14ac:dyDescent="0.25">
      <c r="B197" s="420" t="str">
        <f>'3 priedo 1 lentele'!A422</f>
        <v>3.1.1.3.</v>
      </c>
      <c r="C197" s="420" t="str">
        <f>'3 priedo 1 lentele'!C422</f>
        <v xml:space="preserve">Priemonė: Oro taršos kontrolės sistemos diegimas ir plėtra </v>
      </c>
      <c r="D197" s="424"/>
      <c r="E197" s="423" t="s">
        <v>1941</v>
      </c>
      <c r="F197" s="424"/>
      <c r="G197" s="424"/>
      <c r="H197" s="424"/>
      <c r="I197" s="424"/>
      <c r="J197" s="424"/>
      <c r="K197" s="424"/>
      <c r="L197" s="424"/>
      <c r="M197" s="424"/>
      <c r="N197" s="424"/>
    </row>
    <row r="198" spans="2:14" x14ac:dyDescent="0.25">
      <c r="B198" s="420"/>
      <c r="C198" s="420"/>
      <c r="D198" s="424"/>
      <c r="E198" s="423"/>
      <c r="F198" s="424"/>
      <c r="G198" s="424"/>
      <c r="H198" s="424"/>
      <c r="I198" s="424"/>
      <c r="J198" s="424"/>
      <c r="K198" s="424"/>
      <c r="L198" s="424"/>
      <c r="M198" s="424"/>
      <c r="N198" s="424"/>
    </row>
    <row r="199" spans="2:14" ht="48" x14ac:dyDescent="0.25">
      <c r="B199" s="420" t="str">
        <f>'3 priedo 1 lentele'!A424</f>
        <v>3.1.1.4.</v>
      </c>
      <c r="C199" s="420" t="str">
        <f>'3 priedo 1 lentele'!C424</f>
        <v xml:space="preserve">Priemonė: Aplinkai ir sveikatai palankaus gyvenimo būdo propagavimas, bendruomeninės sveikatos stiprinimo veiklos skatinimas </v>
      </c>
      <c r="D199" s="424"/>
      <c r="E199" s="423" t="s">
        <v>1941</v>
      </c>
      <c r="F199" s="424"/>
      <c r="G199" s="424"/>
      <c r="H199" s="424"/>
      <c r="I199" s="424"/>
      <c r="J199" s="424"/>
      <c r="K199" s="424"/>
      <c r="L199" s="424"/>
      <c r="M199" s="424"/>
      <c r="N199" s="424"/>
    </row>
    <row r="200" spans="2:14" x14ac:dyDescent="0.25">
      <c r="B200" s="420"/>
      <c r="C200" s="420"/>
      <c r="D200" s="424"/>
      <c r="E200" s="423"/>
      <c r="F200" s="424"/>
      <c r="G200" s="424"/>
      <c r="H200" s="424"/>
      <c r="I200" s="424"/>
      <c r="J200" s="424"/>
      <c r="K200" s="424"/>
      <c r="L200" s="424"/>
      <c r="M200" s="424"/>
      <c r="N200" s="424"/>
    </row>
    <row r="201" spans="2:14" ht="36" x14ac:dyDescent="0.25">
      <c r="B201" s="420" t="str">
        <f>'3 priedo 1 lentele'!A425</f>
        <v>3.1.2</v>
      </c>
      <c r="C201" s="420" t="str">
        <f>'3 priedo 1 lentele'!C425</f>
        <v>Uždavinys: Modernizuoti ir plėsti geriamojo vandens tiekimo ir nuotekų tvarkymo infrastruktūrą.</v>
      </c>
      <c r="D201" s="424"/>
      <c r="E201" s="410" t="s">
        <v>1940</v>
      </c>
      <c r="F201" s="424"/>
      <c r="G201" s="424"/>
      <c r="H201" s="424"/>
      <c r="I201" s="424"/>
      <c r="J201" s="424"/>
      <c r="K201" s="424"/>
      <c r="L201" s="424"/>
      <c r="M201" s="424"/>
      <c r="N201" s="424"/>
    </row>
    <row r="202" spans="2:14" x14ac:dyDescent="0.25">
      <c r="B202" s="420"/>
      <c r="C202" s="420"/>
      <c r="D202" s="424"/>
      <c r="E202" s="410"/>
      <c r="F202" s="424"/>
      <c r="G202" s="424"/>
      <c r="H202" s="424"/>
      <c r="I202" s="424"/>
      <c r="J202" s="424"/>
      <c r="K202" s="424"/>
      <c r="L202" s="424"/>
      <c r="M202" s="424"/>
      <c r="N202" s="424"/>
    </row>
    <row r="203" spans="2:14" ht="24" x14ac:dyDescent="0.25">
      <c r="B203" s="420" t="str">
        <f>'3 priedo 1 lentele'!A426</f>
        <v>3.1.2.1.</v>
      </c>
      <c r="C203" s="420" t="str">
        <f>'3 priedo 1 lentele'!C426</f>
        <v>Priemonė: Buitinių nuotekų valymo įrenginių statyba ir rekonstravimas</v>
      </c>
      <c r="D203" s="424"/>
      <c r="E203" s="423" t="s">
        <v>1941</v>
      </c>
      <c r="F203" s="424"/>
      <c r="G203" s="424"/>
      <c r="H203" s="424"/>
      <c r="I203" s="424"/>
      <c r="J203" s="424"/>
      <c r="K203" s="424"/>
      <c r="L203" s="424"/>
      <c r="M203" s="424"/>
      <c r="N203" s="424"/>
    </row>
    <row r="204" spans="2:14" x14ac:dyDescent="0.25">
      <c r="B204" s="420"/>
      <c r="C204" s="420"/>
      <c r="D204" s="424"/>
      <c r="E204" s="423"/>
      <c r="F204" s="424"/>
      <c r="G204" s="424"/>
      <c r="H204" s="424"/>
      <c r="I204" s="424"/>
      <c r="J204" s="424"/>
      <c r="K204" s="424"/>
      <c r="L204" s="424"/>
      <c r="M204" s="424"/>
      <c r="N204" s="424"/>
    </row>
    <row r="205" spans="2:14" ht="48" x14ac:dyDescent="0.25">
      <c r="B205" s="420" t="str">
        <f>'3 priedo 1 lentele'!A430</f>
        <v>3.1.2.2.</v>
      </c>
      <c r="C205" s="420" t="str">
        <f>'3 priedo 1 lentele'!C430</f>
        <v>Priemonė: Centralizuotų vandentiekio  ir nuotekų tinklų plėtra, geriamojo vandens stočių įrengimas ir rekonstravimas</v>
      </c>
      <c r="D205" s="424"/>
      <c r="E205" s="423" t="s">
        <v>1941</v>
      </c>
      <c r="F205" s="424"/>
      <c r="G205" s="424"/>
      <c r="H205" s="424"/>
      <c r="I205" s="424"/>
      <c r="J205" s="424"/>
      <c r="K205" s="424"/>
      <c r="L205" s="424"/>
      <c r="M205" s="424"/>
      <c r="N205" s="424"/>
    </row>
    <row r="206" spans="2:14" x14ac:dyDescent="0.25">
      <c r="B206" s="420"/>
      <c r="C206" s="420"/>
      <c r="D206" s="424"/>
      <c r="E206" s="423"/>
      <c r="F206" s="424"/>
      <c r="G206" s="424"/>
      <c r="H206" s="424"/>
      <c r="I206" s="424"/>
      <c r="J206" s="424"/>
      <c r="K206" s="424"/>
      <c r="L206" s="424"/>
      <c r="M206" s="424"/>
      <c r="N206" s="424"/>
    </row>
    <row r="207" spans="2:14" ht="36" x14ac:dyDescent="0.25">
      <c r="B207" s="420" t="str">
        <f>'3 priedo 1 lentele'!A446</f>
        <v>3.1.2.3.</v>
      </c>
      <c r="C207" s="420" t="str">
        <f>'3 priedo 1 lentele'!C446</f>
        <v>Priemonė: Dumblo bei biologiškai skaidžių atliekų tvarkymo infrastruktūros įrengimas</v>
      </c>
      <c r="D207" s="424"/>
      <c r="E207" s="423" t="s">
        <v>1941</v>
      </c>
      <c r="F207" s="424"/>
      <c r="G207" s="424"/>
      <c r="H207" s="424"/>
      <c r="I207" s="424"/>
      <c r="J207" s="424"/>
      <c r="K207" s="424"/>
      <c r="L207" s="424"/>
      <c r="M207" s="424"/>
      <c r="N207" s="424"/>
    </row>
    <row r="208" spans="2:14" x14ac:dyDescent="0.25">
      <c r="B208" s="420"/>
      <c r="C208" s="420"/>
      <c r="D208" s="424"/>
      <c r="E208" s="423"/>
      <c r="F208" s="424"/>
      <c r="G208" s="424"/>
      <c r="H208" s="424"/>
      <c r="I208" s="424"/>
      <c r="J208" s="424"/>
      <c r="K208" s="424"/>
      <c r="L208" s="424"/>
      <c r="M208" s="424"/>
      <c r="N208" s="424"/>
    </row>
    <row r="209" spans="2:14" ht="36" x14ac:dyDescent="0.25">
      <c r="B209" s="420" t="str">
        <f>'3 priedo 1 lentele'!A447</f>
        <v>3.1.3</v>
      </c>
      <c r="C209" s="420" t="str">
        <f>'3 priedo 1 lentele'!C447</f>
        <v>Uždavinys: Skatinti ir remti veiksmingesnį energijos ir kitų gamtos išteklių naudojimą</v>
      </c>
      <c r="D209" s="424"/>
      <c r="E209" s="410" t="s">
        <v>1940</v>
      </c>
      <c r="F209" s="424"/>
      <c r="G209" s="424"/>
      <c r="H209" s="424"/>
      <c r="I209" s="424"/>
      <c r="J209" s="424"/>
      <c r="K209" s="424"/>
      <c r="L209" s="424"/>
      <c r="M209" s="424"/>
      <c r="N209" s="424"/>
    </row>
    <row r="210" spans="2:14" x14ac:dyDescent="0.25">
      <c r="B210" s="420"/>
      <c r="C210" s="420"/>
      <c r="D210" s="424"/>
      <c r="E210" s="410"/>
      <c r="F210" s="424"/>
      <c r="G210" s="424"/>
      <c r="H210" s="424"/>
      <c r="I210" s="424"/>
      <c r="J210" s="424"/>
      <c r="K210" s="424"/>
      <c r="L210" s="424"/>
      <c r="M210" s="424"/>
      <c r="N210" s="424"/>
    </row>
    <row r="211" spans="2:14" ht="72" x14ac:dyDescent="0.25">
      <c r="B211" s="420" t="str">
        <f>'3 priedo 1 lentele'!A448</f>
        <v>3.1.3.1.</v>
      </c>
      <c r="C211" s="420" t="str">
        <f>'3 priedo 1 lentele'!C448</f>
        <v>Priemonė: Katilinių modernizavimas, jų pritaikymas atsinaujinančių energijos išteklių naudojimui, naujos kartos katilinių tinklo plėtojimas, esamų šilumos tinklų modernizavimas ir renovavimas, naujų tinklų kūrimas</v>
      </c>
      <c r="D211" s="424"/>
      <c r="E211" s="423" t="s">
        <v>1941</v>
      </c>
      <c r="F211" s="424"/>
      <c r="G211" s="424"/>
      <c r="H211" s="424"/>
      <c r="I211" s="424"/>
      <c r="J211" s="424"/>
      <c r="K211" s="424"/>
      <c r="L211" s="424"/>
      <c r="M211" s="424"/>
      <c r="N211" s="424"/>
    </row>
    <row r="212" spans="2:14" x14ac:dyDescent="0.25">
      <c r="B212" s="420"/>
      <c r="C212" s="420"/>
      <c r="D212" s="424"/>
      <c r="E212" s="423"/>
      <c r="F212" s="424"/>
      <c r="G212" s="424"/>
      <c r="H212" s="424"/>
      <c r="I212" s="424"/>
      <c r="J212" s="424"/>
      <c r="K212" s="424"/>
      <c r="L212" s="424"/>
      <c r="M212" s="424"/>
      <c r="N212" s="424"/>
    </row>
    <row r="213" spans="2:14" ht="48" x14ac:dyDescent="0.25">
      <c r="B213" s="420" t="str">
        <f>'3 priedo 1 lentele'!A452</f>
        <v>3.1.3.2</v>
      </c>
      <c r="C213" s="420" t="str">
        <f>'3 priedo 1 lentele'!C452</f>
        <v>Priemonė: Naujų viešojo transporto priemonių (autobusų ir troleibusų) įsigijimas, pirmenybę teikiant ekologiškoms transporto priemonėms</v>
      </c>
      <c r="D213" s="424"/>
      <c r="E213" s="423" t="s">
        <v>1941</v>
      </c>
      <c r="F213" s="424"/>
      <c r="G213" s="424"/>
      <c r="H213" s="424"/>
      <c r="I213" s="424"/>
      <c r="J213" s="424"/>
      <c r="K213" s="424"/>
      <c r="L213" s="424"/>
      <c r="M213" s="424"/>
      <c r="N213" s="424"/>
    </row>
    <row r="214" spans="2:14" x14ac:dyDescent="0.25">
      <c r="B214" s="420"/>
      <c r="C214" s="420"/>
      <c r="D214" s="424"/>
      <c r="E214" s="423"/>
      <c r="F214" s="424"/>
      <c r="G214" s="424"/>
      <c r="H214" s="424"/>
      <c r="I214" s="424"/>
      <c r="J214" s="424"/>
      <c r="K214" s="424"/>
      <c r="L214" s="424"/>
      <c r="M214" s="424"/>
      <c r="N214" s="424"/>
    </row>
    <row r="215" spans="2:14" ht="72" x14ac:dyDescent="0.25">
      <c r="B215" s="420" t="str">
        <f>'3 priedo 1 lentele'!A454</f>
        <v>3.1.3.3.</v>
      </c>
      <c r="C215" s="420" t="str">
        <f>'3 priedo 1 lentele'!C454</f>
        <v>Priemonė: Šiuolaikiškų alternatyvios, atsinaujinančių šaltinių energijos gamybos metodų skatinimas ir diegimas, ekologiškai švaresnės energijos vartojimo skatinimas, visuomenės informavimas</v>
      </c>
      <c r="D215" s="424"/>
      <c r="E215" s="423" t="s">
        <v>1941</v>
      </c>
      <c r="F215" s="424"/>
      <c r="G215" s="424"/>
      <c r="H215" s="424"/>
      <c r="I215" s="424"/>
      <c r="J215" s="424"/>
      <c r="K215" s="424"/>
      <c r="L215" s="424"/>
      <c r="M215" s="424"/>
      <c r="N215" s="424"/>
    </row>
    <row r="216" spans="2:14" x14ac:dyDescent="0.25">
      <c r="B216" s="420"/>
      <c r="C216" s="420"/>
      <c r="D216" s="424"/>
      <c r="E216" s="423"/>
      <c r="F216" s="424"/>
      <c r="G216" s="424"/>
      <c r="H216" s="424"/>
      <c r="I216" s="424"/>
      <c r="J216" s="424"/>
      <c r="K216" s="424"/>
      <c r="L216" s="424"/>
      <c r="M216" s="424"/>
      <c r="N216" s="424"/>
    </row>
    <row r="217" spans="2:14" ht="36" x14ac:dyDescent="0.25">
      <c r="B217" s="420" t="str">
        <f>'3 priedo 1 lentele'!A455</f>
        <v>3.1.3.4.</v>
      </c>
      <c r="C217" s="420" t="str">
        <f>'3 priedo 1 lentele'!C455</f>
        <v>Priemonė: Atsinaujinančių energijos šaltinių plėtros planų ir programų rengimas</v>
      </c>
      <c r="D217" s="424"/>
      <c r="E217" s="423" t="s">
        <v>1941</v>
      </c>
      <c r="F217" s="424"/>
      <c r="G217" s="424"/>
      <c r="H217" s="424"/>
      <c r="I217" s="424"/>
      <c r="J217" s="424"/>
      <c r="K217" s="424"/>
      <c r="L217" s="424"/>
      <c r="M217" s="424"/>
      <c r="N217" s="424"/>
    </row>
    <row r="218" spans="2:14" x14ac:dyDescent="0.25">
      <c r="B218" s="420"/>
      <c r="C218" s="420"/>
      <c r="D218" s="424"/>
      <c r="E218" s="423"/>
      <c r="F218" s="424"/>
      <c r="G218" s="424"/>
      <c r="H218" s="424"/>
      <c r="I218" s="424"/>
      <c r="J218" s="424"/>
      <c r="K218" s="424"/>
      <c r="L218" s="424"/>
      <c r="M218" s="424"/>
      <c r="N218" s="424"/>
    </row>
    <row r="219" spans="2:14" ht="36" x14ac:dyDescent="0.25">
      <c r="B219" s="420" t="str">
        <f>'3 priedo 1 lentele'!A456</f>
        <v>3.1.4</v>
      </c>
      <c r="C219" s="420" t="str">
        <f>'3 priedo 1 lentele'!C456</f>
        <v>Uždavinys: Užtikrinti efektyvią kraštovaizdžio apsaugą, didinti ekologinį teritorijų stabilumą</v>
      </c>
      <c r="D219" s="424"/>
      <c r="E219" s="410" t="s">
        <v>1940</v>
      </c>
      <c r="F219" s="424"/>
      <c r="G219" s="424"/>
      <c r="H219" s="424"/>
      <c r="I219" s="424"/>
      <c r="J219" s="424"/>
      <c r="K219" s="424"/>
      <c r="L219" s="424"/>
      <c r="M219" s="424"/>
      <c r="N219" s="424"/>
    </row>
    <row r="220" spans="2:14" x14ac:dyDescent="0.25">
      <c r="B220" s="420"/>
      <c r="C220" s="420"/>
      <c r="D220" s="424"/>
      <c r="E220" s="410"/>
      <c r="F220" s="424"/>
      <c r="G220" s="424"/>
      <c r="H220" s="424"/>
      <c r="I220" s="424"/>
      <c r="J220" s="424"/>
      <c r="K220" s="424"/>
      <c r="L220" s="424"/>
      <c r="M220" s="424"/>
      <c r="N220" s="424"/>
    </row>
    <row r="221" spans="2:14" ht="48" x14ac:dyDescent="0.25">
      <c r="B221" s="420" t="str">
        <f>'3 priedo 1 lentele'!A457</f>
        <v>3.1.4.1.</v>
      </c>
      <c r="C221" s="420" t="str">
        <f>'3 priedo 1 lentele'!C457</f>
        <v xml:space="preserve">Priemonė: Užterštų teritorijų (buvusių pesticidų sandėlių, nelegalių sąvartų ir pan.) identifikavimas, valymas ir sutvarkymas </v>
      </c>
      <c r="D221" s="424"/>
      <c r="E221" s="423" t="s">
        <v>1941</v>
      </c>
      <c r="F221" s="424"/>
      <c r="G221" s="424"/>
      <c r="H221" s="424"/>
      <c r="I221" s="424"/>
      <c r="J221" s="424"/>
      <c r="K221" s="424"/>
      <c r="L221" s="424"/>
      <c r="M221" s="424"/>
      <c r="N221" s="424"/>
    </row>
    <row r="222" spans="2:14" x14ac:dyDescent="0.25">
      <c r="B222" s="420"/>
      <c r="C222" s="420"/>
      <c r="D222" s="424"/>
      <c r="E222" s="423"/>
      <c r="F222" s="424"/>
      <c r="G222" s="424"/>
      <c r="H222" s="424"/>
      <c r="I222" s="424"/>
      <c r="J222" s="424"/>
      <c r="K222" s="424"/>
      <c r="L222" s="424"/>
      <c r="M222" s="424"/>
      <c r="N222" s="424"/>
    </row>
    <row r="223" spans="2:14" ht="36" x14ac:dyDescent="0.25">
      <c r="B223" s="420" t="str">
        <f>'3 priedo 1 lentele'!A467</f>
        <v>3.1.4.2.</v>
      </c>
      <c r="C223" s="420" t="str">
        <f>'3 priedo 1 lentele'!C467</f>
        <v>Priemonė: Miestų, miestelių ir urbanizuotų teritorijų žaliųjų plotų inventorizacija, tvarkymas ir atkūrimas</v>
      </c>
      <c r="D223" s="424"/>
      <c r="E223" s="423" t="s">
        <v>1941</v>
      </c>
      <c r="F223" s="424"/>
      <c r="G223" s="424"/>
      <c r="H223" s="424"/>
      <c r="I223" s="424"/>
      <c r="J223" s="424"/>
      <c r="K223" s="424"/>
      <c r="L223" s="424"/>
      <c r="M223" s="424"/>
      <c r="N223" s="424"/>
    </row>
    <row r="224" spans="2:14" x14ac:dyDescent="0.25">
      <c r="B224" s="420"/>
      <c r="C224" s="420"/>
      <c r="D224" s="424"/>
      <c r="E224" s="423"/>
      <c r="F224" s="424"/>
      <c r="G224" s="424"/>
      <c r="H224" s="424"/>
      <c r="I224" s="424"/>
      <c r="J224" s="424"/>
      <c r="K224" s="424"/>
      <c r="L224" s="424"/>
      <c r="M224" s="424"/>
      <c r="N224" s="424"/>
    </row>
    <row r="225" spans="2:14" ht="36" x14ac:dyDescent="0.25">
      <c r="B225" s="420" t="str">
        <f>'3 priedo 1 lentele'!A468</f>
        <v>3.1.4.3.</v>
      </c>
      <c r="C225" s="420" t="str">
        <f>'3 priedo 1 lentele'!C468</f>
        <v xml:space="preserve">Priemonė: Gamtos ir kultūros (archeologinio, urbanistikos) paveldo objektų apsauga ir naudojimas </v>
      </c>
      <c r="D225" s="424"/>
      <c r="E225" s="423" t="s">
        <v>1941</v>
      </c>
      <c r="F225" s="424"/>
      <c r="G225" s="424"/>
      <c r="H225" s="424"/>
      <c r="I225" s="424"/>
      <c r="J225" s="424"/>
      <c r="K225" s="424"/>
      <c r="L225" s="424"/>
      <c r="M225" s="424"/>
      <c r="N225" s="424"/>
    </row>
    <row r="226" spans="2:14" x14ac:dyDescent="0.25">
      <c r="B226" s="420"/>
      <c r="C226" s="420"/>
      <c r="D226" s="424"/>
      <c r="E226" s="423"/>
      <c r="F226" s="424"/>
      <c r="G226" s="424"/>
      <c r="H226" s="424"/>
      <c r="I226" s="424"/>
      <c r="J226" s="424"/>
      <c r="K226" s="424"/>
      <c r="L226" s="424"/>
      <c r="M226" s="424"/>
      <c r="N226" s="424"/>
    </row>
    <row r="227" spans="2:14" ht="36" x14ac:dyDescent="0.25">
      <c r="B227" s="420" t="str">
        <f>'3 priedo 1 lentele'!A469</f>
        <v>3.1.4.4.</v>
      </c>
      <c r="C227" s="420" t="str">
        <f>'3 priedo 1 lentele'!C469</f>
        <v>Priemonė: Kraštovaizdžio formavimas ir ekologinės būklės gerinimas gamtinio karkaso teritorijose</v>
      </c>
      <c r="D227" s="424"/>
      <c r="E227" s="423" t="s">
        <v>1941</v>
      </c>
      <c r="F227" s="424"/>
      <c r="G227" s="424"/>
      <c r="H227" s="424"/>
      <c r="I227" s="424"/>
      <c r="J227" s="424"/>
      <c r="K227" s="424"/>
      <c r="L227" s="424"/>
      <c r="M227" s="424"/>
      <c r="N227" s="424"/>
    </row>
    <row r="228" spans="2:14" x14ac:dyDescent="0.25">
      <c r="B228" s="420"/>
      <c r="C228" s="420"/>
      <c r="D228" s="424"/>
      <c r="E228" s="423"/>
      <c r="F228" s="424"/>
      <c r="G228" s="424"/>
      <c r="H228" s="424"/>
      <c r="I228" s="424"/>
      <c r="J228" s="424"/>
      <c r="K228" s="424"/>
      <c r="L228" s="424"/>
      <c r="M228" s="424"/>
      <c r="N228" s="424"/>
    </row>
    <row r="229" spans="2:14" ht="60" x14ac:dyDescent="0.25">
      <c r="B229" s="420" t="str">
        <f>'3 priedo 1 lentele'!A477</f>
        <v>3.2</v>
      </c>
      <c r="C229" s="420" t="str">
        <f>'3 priedo 1 lentele'!C477</f>
        <v>Tikslas: Parengti regiono įvairių lygmenų teritorijų bei socialinės ekonominės plėtros planavimo dokumentus, diegti ir tobulinti planavimo sistemas</v>
      </c>
      <c r="D229" s="424"/>
      <c r="E229" s="410" t="s">
        <v>1939</v>
      </c>
      <c r="F229" s="424"/>
      <c r="G229" s="424"/>
      <c r="H229" s="424"/>
      <c r="I229" s="424"/>
      <c r="J229" s="424"/>
      <c r="K229" s="424"/>
      <c r="L229" s="424"/>
      <c r="M229" s="424"/>
      <c r="N229" s="424"/>
    </row>
    <row r="230" spans="2:14" x14ac:dyDescent="0.25">
      <c r="B230" s="420"/>
      <c r="C230" s="420"/>
      <c r="D230" s="424"/>
      <c r="E230" s="410"/>
      <c r="F230" s="424"/>
      <c r="G230" s="424"/>
      <c r="H230" s="424"/>
      <c r="I230" s="424"/>
      <c r="J230" s="424"/>
      <c r="K230" s="424"/>
      <c r="L230" s="424"/>
      <c r="M230" s="424"/>
      <c r="N230" s="424"/>
    </row>
    <row r="231" spans="2:14" ht="96" x14ac:dyDescent="0.25">
      <c r="B231" s="420" t="str">
        <f>'3 priedo 1 lentele'!A478</f>
        <v>3.2.1</v>
      </c>
      <c r="C231" s="420"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231" s="424"/>
      <c r="E231" s="410" t="s">
        <v>1940</v>
      </c>
      <c r="F231" s="424"/>
      <c r="G231" s="424"/>
      <c r="H231" s="424"/>
      <c r="I231" s="424"/>
      <c r="J231" s="424"/>
      <c r="K231" s="424"/>
      <c r="L231" s="424"/>
      <c r="M231" s="424"/>
      <c r="N231" s="424"/>
    </row>
    <row r="232" spans="2:14" x14ac:dyDescent="0.25">
      <c r="B232" s="420"/>
      <c r="C232" s="420"/>
      <c r="D232" s="424"/>
      <c r="E232" s="410"/>
      <c r="F232" s="424"/>
      <c r="G232" s="424"/>
      <c r="H232" s="424"/>
      <c r="I232" s="424"/>
      <c r="J232" s="424"/>
      <c r="K232" s="424"/>
      <c r="L232" s="424"/>
      <c r="M232" s="424"/>
      <c r="N232" s="424"/>
    </row>
    <row r="233" spans="2:14" ht="48" x14ac:dyDescent="0.25">
      <c r="B233" s="420" t="str">
        <f>'3 priedo 1 lentele'!A479</f>
        <v>3.2.1.1.</v>
      </c>
      <c r="C233" s="420" t="str">
        <f>'3 priedo 1 lentele'!C479</f>
        <v>Priemonė: Kauno regiono savivaldybių teritorijų ir jų dalių (miestų ir miestelių) bendrųjų planų parengimas ir atnaujinimas</v>
      </c>
      <c r="D233" s="424"/>
      <c r="E233" s="423" t="s">
        <v>1941</v>
      </c>
      <c r="F233" s="424"/>
      <c r="G233" s="424"/>
      <c r="H233" s="424"/>
      <c r="I233" s="424"/>
      <c r="J233" s="424"/>
      <c r="K233" s="424"/>
      <c r="L233" s="424"/>
      <c r="M233" s="424"/>
      <c r="N233" s="424"/>
    </row>
    <row r="234" spans="2:14" x14ac:dyDescent="0.25">
      <c r="B234" s="420"/>
      <c r="C234" s="420"/>
      <c r="D234" s="424"/>
      <c r="E234" s="423"/>
      <c r="F234" s="424"/>
      <c r="G234" s="424"/>
      <c r="H234" s="424"/>
      <c r="I234" s="424"/>
      <c r="J234" s="424"/>
      <c r="K234" s="424"/>
      <c r="L234" s="424"/>
      <c r="M234" s="424"/>
      <c r="N234" s="424"/>
    </row>
    <row r="235" spans="2:14" ht="48" x14ac:dyDescent="0.25">
      <c r="B235" s="420" t="str">
        <f>'3 priedo 1 lentele'!A483</f>
        <v>3.2.1.2.</v>
      </c>
      <c r="C235" s="420" t="str">
        <f>'3 priedo 1 lentele'!C483</f>
        <v>Priemonė: Kauno regiono savivaldybių teritorijų i ir jų dalių (miestų ir miestelių) išvystymo specialiųjų ir detaliųjų planų parengimas</v>
      </c>
      <c r="D235" s="424"/>
      <c r="E235" s="423" t="s">
        <v>1941</v>
      </c>
      <c r="F235" s="424"/>
      <c r="G235" s="424"/>
      <c r="H235" s="424"/>
      <c r="I235" s="424"/>
      <c r="J235" s="424"/>
      <c r="K235" s="424"/>
      <c r="L235" s="424"/>
      <c r="M235" s="424"/>
      <c r="N235" s="424"/>
    </row>
    <row r="236" spans="2:14" x14ac:dyDescent="0.25">
      <c r="B236" s="420"/>
      <c r="C236" s="420"/>
      <c r="D236" s="424"/>
      <c r="E236" s="423"/>
      <c r="F236" s="424"/>
      <c r="G236" s="424"/>
      <c r="H236" s="424"/>
      <c r="I236" s="424"/>
      <c r="J236" s="424"/>
      <c r="K236" s="424"/>
      <c r="L236" s="424"/>
      <c r="M236" s="424"/>
      <c r="N236" s="424"/>
    </row>
    <row r="237" spans="2:14" ht="24" x14ac:dyDescent="0.25">
      <c r="B237" s="420" t="str">
        <f>'3 priedo 1 lentele'!A484</f>
        <v>3.2.1.3.</v>
      </c>
      <c r="C237" s="420" t="str">
        <f>'3 priedo 1 lentele'!C484</f>
        <v>Priemonė: Kauno apskrities bendrojo plano atnaujinimas</v>
      </c>
      <c r="D237" s="424"/>
      <c r="E237" s="423" t="s">
        <v>1941</v>
      </c>
      <c r="F237" s="424"/>
      <c r="G237" s="424"/>
      <c r="H237" s="424"/>
      <c r="I237" s="424"/>
      <c r="J237" s="424"/>
      <c r="K237" s="424"/>
      <c r="L237" s="424"/>
      <c r="M237" s="424"/>
      <c r="N237" s="424"/>
    </row>
    <row r="238" spans="2:14" x14ac:dyDescent="0.25">
      <c r="B238" s="420"/>
      <c r="C238" s="420"/>
      <c r="D238" s="424"/>
      <c r="E238" s="423"/>
      <c r="F238" s="424"/>
      <c r="G238" s="424"/>
      <c r="H238" s="424"/>
      <c r="I238" s="424"/>
      <c r="J238" s="424"/>
      <c r="K238" s="424"/>
      <c r="L238" s="424"/>
      <c r="M238" s="424"/>
      <c r="N238" s="424"/>
    </row>
    <row r="239" spans="2:14" ht="48" x14ac:dyDescent="0.25">
      <c r="B239" s="420" t="str">
        <f>'3 priedo 1 lentele'!A485</f>
        <v>3.2.1.4.</v>
      </c>
      <c r="C239" s="420" t="str">
        <f>'3 priedo 1 lentele'!C485</f>
        <v xml:space="preserve">Priemonė: Kauno regiono savivaldybių strateginių plėtros, veiklos planų ir sektorinių tyrimų dokumentų parengimas ir atnaujinimas </v>
      </c>
      <c r="D239" s="424"/>
      <c r="E239" s="423" t="s">
        <v>1941</v>
      </c>
      <c r="F239" s="424"/>
      <c r="G239" s="424"/>
      <c r="H239" s="424"/>
      <c r="I239" s="424"/>
      <c r="J239" s="424"/>
      <c r="K239" s="424"/>
      <c r="L239" s="424"/>
      <c r="M239" s="424"/>
      <c r="N239" s="424"/>
    </row>
    <row r="240" spans="2:14" x14ac:dyDescent="0.25">
      <c r="B240" s="420"/>
      <c r="C240" s="420"/>
      <c r="D240" s="424"/>
      <c r="E240" s="423"/>
      <c r="F240" s="424"/>
      <c r="G240" s="424"/>
      <c r="H240" s="424"/>
      <c r="I240" s="424"/>
      <c r="J240" s="424"/>
      <c r="K240" s="424"/>
      <c r="L240" s="424"/>
      <c r="M240" s="424"/>
      <c r="N240" s="424"/>
    </row>
    <row r="241" spans="2:14" ht="36" x14ac:dyDescent="0.25">
      <c r="B241" s="420" t="str">
        <f>'3 priedo 1 lentele'!A486</f>
        <v>3.2.2</v>
      </c>
      <c r="C241" s="420" t="str">
        <f>'3 priedo 1 lentele'!C486</f>
        <v>Uždavinys: Diegti ir tobulinti sistemas, susijusias su viešojo administravimo efektyvumu</v>
      </c>
      <c r="D241" s="424"/>
      <c r="E241" s="410" t="s">
        <v>1940</v>
      </c>
      <c r="F241" s="424"/>
      <c r="G241" s="424"/>
      <c r="H241" s="424"/>
      <c r="I241" s="424"/>
      <c r="J241" s="424"/>
      <c r="K241" s="424"/>
      <c r="L241" s="424"/>
      <c r="M241" s="424"/>
      <c r="N241" s="424"/>
    </row>
    <row r="242" spans="2:14" x14ac:dyDescent="0.25">
      <c r="B242" s="420"/>
      <c r="C242" s="420"/>
      <c r="D242" s="424"/>
      <c r="E242" s="410"/>
      <c r="F242" s="424"/>
      <c r="G242" s="424"/>
      <c r="H242" s="424"/>
      <c r="I242" s="424"/>
      <c r="J242" s="424"/>
      <c r="K242" s="424"/>
      <c r="L242" s="424"/>
      <c r="M242" s="424"/>
      <c r="N242" s="424"/>
    </row>
    <row r="243" spans="2:14" ht="60" x14ac:dyDescent="0.25">
      <c r="B243" s="420" t="str">
        <f>'3 priedo 1 lentele'!A487</f>
        <v>3.2.2.1.</v>
      </c>
      <c r="C243" s="420" t="str">
        <f>'3 priedo 1 lentele'!C487</f>
        <v xml:space="preserve">Priemonė: Veiklos valdymo, finansų apskaitos, viešųjų paslaugų kokybės ir strateginio planavimo sistemos optimizavimas ir modernizavimas Kauno regiono savivaldybėse </v>
      </c>
      <c r="D243" s="424"/>
      <c r="E243" s="423" t="s">
        <v>1941</v>
      </c>
      <c r="F243" s="424"/>
      <c r="G243" s="424"/>
      <c r="H243" s="424"/>
      <c r="I243" s="424"/>
      <c r="J243" s="424"/>
      <c r="K243" s="424"/>
      <c r="L243" s="424"/>
      <c r="M243" s="424"/>
      <c r="N243" s="424"/>
    </row>
    <row r="244" spans="2:14" x14ac:dyDescent="0.25">
      <c r="B244" s="420"/>
      <c r="C244" s="420"/>
      <c r="D244" s="424"/>
      <c r="E244" s="423"/>
      <c r="F244" s="424"/>
      <c r="G244" s="424"/>
      <c r="H244" s="424"/>
      <c r="I244" s="424"/>
      <c r="J244" s="424"/>
      <c r="K244" s="424"/>
      <c r="L244" s="424"/>
      <c r="M244" s="424"/>
      <c r="N244" s="424"/>
    </row>
    <row r="245" spans="2:14" ht="22.5" customHeight="1" x14ac:dyDescent="0.25">
      <c r="B245" s="420" t="str">
        <f>'3 priedo 1 lentele'!A488</f>
        <v>3.2.2.2.</v>
      </c>
      <c r="C245" s="420" t="str">
        <f>'3 priedo 1 lentele'!C488</f>
        <v xml:space="preserve">Priemonė: Nuotolinio darbo sistemos įdiegimas </v>
      </c>
      <c r="D245" s="424"/>
      <c r="E245" s="423" t="s">
        <v>1941</v>
      </c>
      <c r="F245" s="424"/>
      <c r="G245" s="424"/>
      <c r="H245" s="424"/>
      <c r="I245" s="424"/>
      <c r="J245" s="424"/>
      <c r="K245" s="424"/>
      <c r="L245" s="424"/>
      <c r="M245" s="424"/>
      <c r="N245" s="424"/>
    </row>
    <row r="246" spans="2:14" x14ac:dyDescent="0.25">
      <c r="B246" s="420"/>
      <c r="C246" s="420"/>
      <c r="D246" s="424"/>
      <c r="E246" s="423"/>
      <c r="F246" s="424"/>
      <c r="G246" s="424"/>
      <c r="H246" s="424"/>
      <c r="I246" s="424"/>
      <c r="J246" s="424"/>
      <c r="K246" s="424"/>
      <c r="L246" s="424"/>
      <c r="M246" s="424"/>
      <c r="N246" s="424"/>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2020-02-17T09:10:49Z</cp:lastPrinted>
  <dcterms:created xsi:type="dcterms:W3CDTF">2015-06-15T13:21:53Z</dcterms:created>
  <dcterms:modified xsi:type="dcterms:W3CDTF">2020-02-17T09:10:52Z</dcterms:modified>
</cp:coreProperties>
</file>