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Egle\Downloads\"/>
    </mc:Choice>
  </mc:AlternateContent>
  <xr:revisionPtr revIDLastSave="0" documentId="13_ncr:1_{22F5287C-A677-4F7F-8B1E-1BEAEAA9E15F}" xr6:coauthVersionLast="47" xr6:coauthVersionMax="47" xr10:uidLastSave="{00000000-0000-0000-0000-000000000000}"/>
  <bookViews>
    <workbookView xWindow="-108" yWindow="-108" windowWidth="23256" windowHeight="12456" tabRatio="643" xr2:uid="{00000000-000D-0000-FFFF-FFFF00000000}"/>
  </bookViews>
  <sheets>
    <sheet name="3 priedo 1 lentele" sheetId="3" r:id="rId1"/>
    <sheet name="3 priedo 2 lentele" sheetId="5" r:id="rId2"/>
    <sheet name="3 priedo 3 lentele" sheetId="12" r:id="rId3"/>
  </sheets>
  <definedNames>
    <definedName name="_xlnm._FilterDatabase" localSheetId="0" hidden="1">'3 priedo 1 lentele'!$A$8:$R$488</definedName>
    <definedName name="_xlnm._FilterDatabase" localSheetId="1" hidden="1">'3 priedo 2 lentele'!$A$10:$U$487</definedName>
    <definedName name="_xlnm._FilterDatabase" localSheetId="2" hidden="1">'3 priedo 3 lentele'!$A$9:$D$486</definedName>
    <definedName name="_xlnm.Print_Area" localSheetId="2">'3 priedo 3 lentele'!$A$1:$E$488</definedName>
    <definedName name="_xlnm.Print_Titles" localSheetId="0">'3 priedo 1 lentele'!$7:$8</definedName>
    <definedName name="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6" i="3" l="1"/>
  <c r="R95" i="3"/>
  <c r="P95" i="3"/>
  <c r="R233" i="3" l="1"/>
  <c r="R65" i="3"/>
  <c r="O242" i="3" l="1"/>
  <c r="O313" i="3" l="1"/>
  <c r="P133" i="3" l="1"/>
  <c r="Q133" i="3"/>
  <c r="R133" i="3"/>
  <c r="P38" i="3"/>
  <c r="Q38" i="3"/>
  <c r="R38" i="3"/>
  <c r="O418" i="3" l="1"/>
  <c r="O416" i="3"/>
  <c r="O413" i="3"/>
  <c r="P113" i="3" l="1"/>
  <c r="Q113" i="3"/>
  <c r="R113" i="3"/>
  <c r="P227" i="3" l="1"/>
  <c r="Q227" i="3"/>
  <c r="R227" i="3"/>
  <c r="A236" i="12"/>
  <c r="B236" i="12"/>
  <c r="C236" i="12"/>
  <c r="A236" i="5"/>
  <c r="B236" i="5"/>
  <c r="C236" i="5"/>
  <c r="O236" i="3"/>
  <c r="A235" i="12" l="1"/>
  <c r="B235" i="12"/>
  <c r="C235" i="12"/>
  <c r="A235" i="5"/>
  <c r="B235" i="5"/>
  <c r="C235" i="5"/>
  <c r="O235" i="3"/>
  <c r="P337" i="3"/>
  <c r="Q337" i="3"/>
  <c r="R337" i="3"/>
  <c r="A402" i="12"/>
  <c r="B402" i="12"/>
  <c r="C402" i="12"/>
  <c r="A402" i="5"/>
  <c r="B402" i="5"/>
  <c r="C402" i="5"/>
  <c r="O402" i="3"/>
  <c r="A401" i="12"/>
  <c r="B401" i="12"/>
  <c r="C401" i="12"/>
  <c r="A401" i="5"/>
  <c r="B401" i="5"/>
  <c r="C401" i="5"/>
  <c r="O401" i="3"/>
  <c r="A400" i="12"/>
  <c r="B400" i="12"/>
  <c r="C400" i="12"/>
  <c r="A400" i="5"/>
  <c r="B400" i="5"/>
  <c r="C400" i="5"/>
  <c r="O400" i="3"/>
  <c r="A399" i="12"/>
  <c r="B399" i="12"/>
  <c r="C399" i="12"/>
  <c r="A399" i="5"/>
  <c r="B399" i="5"/>
  <c r="C399" i="5"/>
  <c r="O399" i="3"/>
  <c r="B398" i="12"/>
  <c r="C398" i="12"/>
  <c r="A398" i="12"/>
  <c r="B398" i="5"/>
  <c r="C398" i="5"/>
  <c r="A398" i="5"/>
  <c r="O398" i="3"/>
  <c r="A474" i="12"/>
  <c r="B474" i="12"/>
  <c r="C474" i="12"/>
  <c r="B474" i="5"/>
  <c r="A474" i="5"/>
  <c r="C474" i="5"/>
  <c r="P467" i="3"/>
  <c r="Q467" i="3"/>
  <c r="R467" i="3"/>
  <c r="O474" i="3"/>
  <c r="A473" i="12"/>
  <c r="B473" i="12"/>
  <c r="C473" i="12"/>
  <c r="A473" i="5"/>
  <c r="B473" i="5"/>
  <c r="C473" i="5"/>
  <c r="O473" i="3"/>
  <c r="A464" i="12"/>
  <c r="B464" i="12"/>
  <c r="C464" i="12"/>
  <c r="A464" i="5"/>
  <c r="B464" i="5"/>
  <c r="C464" i="5"/>
  <c r="P455" i="3"/>
  <c r="Q455" i="3"/>
  <c r="R455" i="3"/>
  <c r="O464" i="3"/>
  <c r="A112" i="12"/>
  <c r="B112" i="12"/>
  <c r="C112" i="12"/>
  <c r="B112" i="5"/>
  <c r="C112" i="5"/>
  <c r="A112" i="5"/>
  <c r="P98" i="3"/>
  <c r="Q98" i="3"/>
  <c r="R98" i="3"/>
  <c r="O112" i="3"/>
  <c r="C111" i="12"/>
  <c r="B111" i="12"/>
  <c r="A111" i="12"/>
  <c r="B111" i="5"/>
  <c r="C111" i="5"/>
  <c r="A111" i="5"/>
  <c r="O111" i="3"/>
  <c r="B110" i="12"/>
  <c r="C110" i="12"/>
  <c r="A110" i="12"/>
  <c r="B110" i="5"/>
  <c r="C110" i="5"/>
  <c r="A110" i="5"/>
  <c r="C463" i="12"/>
  <c r="B463" i="12"/>
  <c r="A463" i="12"/>
  <c r="C463" i="5"/>
  <c r="B463" i="5"/>
  <c r="A463" i="5"/>
  <c r="O463" i="3"/>
  <c r="O79" i="3"/>
  <c r="O78" i="3"/>
  <c r="B85" i="12"/>
  <c r="C85" i="12"/>
  <c r="A85" i="12"/>
  <c r="B85" i="5"/>
  <c r="C85" i="5"/>
  <c r="A85" i="5"/>
  <c r="P61" i="3"/>
  <c r="Q61" i="3"/>
  <c r="O85" i="3"/>
  <c r="O65" i="3"/>
  <c r="O234" i="3"/>
  <c r="A138" i="12"/>
  <c r="B138" i="12"/>
  <c r="C138" i="12"/>
  <c r="A138" i="5"/>
  <c r="B138" i="5"/>
  <c r="C138" i="5"/>
  <c r="O138" i="3"/>
  <c r="A58" i="12"/>
  <c r="B58" i="12"/>
  <c r="C58" i="12"/>
  <c r="A58" i="5"/>
  <c r="B58" i="5"/>
  <c r="C58" i="5"/>
  <c r="O58" i="3"/>
  <c r="A316" i="12"/>
  <c r="B316" i="12"/>
  <c r="C316" i="12"/>
  <c r="A316" i="5"/>
  <c r="B316" i="5"/>
  <c r="C316" i="5"/>
  <c r="P309" i="3"/>
  <c r="Q309" i="3"/>
  <c r="R309" i="3"/>
  <c r="O316" i="3"/>
  <c r="A315" i="12"/>
  <c r="B315" i="12"/>
  <c r="C315" i="12"/>
  <c r="A315" i="5"/>
  <c r="B315" i="5"/>
  <c r="C315" i="5"/>
  <c r="O315" i="3"/>
  <c r="C114" i="12"/>
  <c r="B114" i="12"/>
  <c r="A114" i="12"/>
  <c r="C114" i="5"/>
  <c r="B114" i="5"/>
  <c r="A114" i="5"/>
  <c r="O114" i="3"/>
  <c r="O113" i="3" s="1"/>
  <c r="P86" i="3"/>
  <c r="Q86" i="3"/>
  <c r="R86" i="3"/>
  <c r="C96" i="12"/>
  <c r="C97" i="12"/>
  <c r="B96" i="12"/>
  <c r="B97" i="12"/>
  <c r="A96" i="12"/>
  <c r="A97" i="12"/>
  <c r="C96" i="5"/>
  <c r="C97" i="5"/>
  <c r="B96" i="5"/>
  <c r="B97" i="5"/>
  <c r="A96" i="5"/>
  <c r="A97" i="5"/>
  <c r="O97" i="3"/>
  <c r="O96" i="3"/>
  <c r="C187" i="12"/>
  <c r="B187" i="12"/>
  <c r="A187" i="12"/>
  <c r="C187" i="5"/>
  <c r="B187" i="5"/>
  <c r="A187" i="5"/>
  <c r="P169" i="3"/>
  <c r="Q169" i="3"/>
  <c r="Q168" i="3" s="1"/>
  <c r="R169" i="3"/>
  <c r="O187" i="3"/>
  <c r="C186" i="12"/>
  <c r="B186" i="12"/>
  <c r="A186" i="12"/>
  <c r="C186" i="5"/>
  <c r="B186" i="5"/>
  <c r="A186" i="5"/>
  <c r="O186" i="3"/>
  <c r="O110" i="3"/>
  <c r="C82" i="5"/>
  <c r="C409" i="12"/>
  <c r="C411" i="12"/>
  <c r="C396" i="12"/>
  <c r="C395" i="12"/>
  <c r="C394" i="12"/>
  <c r="C404" i="12"/>
  <c r="C393" i="12"/>
  <c r="P196" i="3"/>
  <c r="P195" i="3" s="1"/>
  <c r="Q196" i="3"/>
  <c r="R196" i="3"/>
  <c r="R195" i="3" s="1"/>
  <c r="C207" i="12"/>
  <c r="B207" i="12"/>
  <c r="A207" i="12"/>
  <c r="C207" i="5"/>
  <c r="B207" i="5"/>
  <c r="A207" i="5"/>
  <c r="O207" i="3"/>
  <c r="A11" i="12"/>
  <c r="B11" i="12"/>
  <c r="C11" i="12"/>
  <c r="A12" i="12"/>
  <c r="B12" i="12"/>
  <c r="C12" i="12"/>
  <c r="A13" i="12"/>
  <c r="B13" i="12"/>
  <c r="C13" i="12"/>
  <c r="A14" i="12"/>
  <c r="B14" i="12"/>
  <c r="C14" i="12"/>
  <c r="A15" i="12"/>
  <c r="B15" i="12"/>
  <c r="C15" i="12"/>
  <c r="A16" i="12"/>
  <c r="B16" i="12"/>
  <c r="C16" i="12"/>
  <c r="A17" i="12"/>
  <c r="B17" i="12"/>
  <c r="C17" i="12"/>
  <c r="A18" i="12"/>
  <c r="B18" i="12"/>
  <c r="C18" i="12"/>
  <c r="A19" i="12"/>
  <c r="B19" i="12"/>
  <c r="C19" i="12"/>
  <c r="A20" i="12"/>
  <c r="B20" i="12"/>
  <c r="C20" i="12"/>
  <c r="A21" i="12"/>
  <c r="B21" i="12"/>
  <c r="C21" i="12"/>
  <c r="A22" i="12"/>
  <c r="B22" i="12"/>
  <c r="C22" i="12"/>
  <c r="A23" i="12"/>
  <c r="B23" i="12"/>
  <c r="C23" i="12"/>
  <c r="A24" i="12"/>
  <c r="B24" i="12"/>
  <c r="C24" i="12"/>
  <c r="A25" i="12"/>
  <c r="B25" i="12"/>
  <c r="C25" i="12"/>
  <c r="A26" i="12"/>
  <c r="B26" i="12"/>
  <c r="C26" i="12"/>
  <c r="A27" i="12"/>
  <c r="B27" i="12"/>
  <c r="C27" i="12"/>
  <c r="A28" i="12"/>
  <c r="B28" i="12"/>
  <c r="C28" i="12"/>
  <c r="A29" i="12"/>
  <c r="B29" i="12"/>
  <c r="C29" i="12"/>
  <c r="A30" i="12"/>
  <c r="B30" i="12"/>
  <c r="C30" i="12"/>
  <c r="A31" i="12"/>
  <c r="B31" i="12"/>
  <c r="C31" i="12"/>
  <c r="A32" i="12"/>
  <c r="B32" i="12"/>
  <c r="C32" i="12"/>
  <c r="A33" i="12"/>
  <c r="B33" i="12"/>
  <c r="C33" i="12"/>
  <c r="A34" i="12"/>
  <c r="B34" i="12"/>
  <c r="C34" i="12"/>
  <c r="A35" i="12"/>
  <c r="B35" i="12"/>
  <c r="C35" i="12"/>
  <c r="A36" i="12"/>
  <c r="B36" i="12"/>
  <c r="C36" i="12"/>
  <c r="A37" i="12"/>
  <c r="B37" i="12"/>
  <c r="C37" i="12"/>
  <c r="A38" i="12"/>
  <c r="B38" i="12"/>
  <c r="C38" i="12"/>
  <c r="A39" i="12"/>
  <c r="B39" i="12"/>
  <c r="C39" i="12"/>
  <c r="A40" i="12"/>
  <c r="B40" i="12"/>
  <c r="C40" i="12"/>
  <c r="A41" i="12"/>
  <c r="B41" i="12"/>
  <c r="C41" i="12"/>
  <c r="A42" i="12"/>
  <c r="B42" i="12"/>
  <c r="C42" i="12"/>
  <c r="A43" i="12"/>
  <c r="B43" i="12"/>
  <c r="C43" i="12"/>
  <c r="A44" i="12"/>
  <c r="B44" i="12"/>
  <c r="C44" i="12"/>
  <c r="A45" i="12"/>
  <c r="B45" i="12"/>
  <c r="C45" i="12"/>
  <c r="A46" i="12"/>
  <c r="B46" i="12"/>
  <c r="C46" i="12"/>
  <c r="A47" i="12"/>
  <c r="B47" i="12"/>
  <c r="C47" i="12"/>
  <c r="A48" i="12"/>
  <c r="B48" i="12"/>
  <c r="C48" i="12"/>
  <c r="A49" i="12"/>
  <c r="B49" i="12"/>
  <c r="C49" i="12"/>
  <c r="A50" i="12"/>
  <c r="B50" i="12"/>
  <c r="C50" i="12"/>
  <c r="A51" i="12"/>
  <c r="B51" i="12"/>
  <c r="C51" i="12"/>
  <c r="A52" i="12"/>
  <c r="B52" i="12"/>
  <c r="C52" i="12"/>
  <c r="A53" i="12"/>
  <c r="B53" i="12"/>
  <c r="C53" i="12"/>
  <c r="A54" i="12"/>
  <c r="B54" i="12"/>
  <c r="C54" i="12"/>
  <c r="A55" i="12"/>
  <c r="B55" i="12"/>
  <c r="C55" i="12"/>
  <c r="A56" i="12"/>
  <c r="B56" i="12"/>
  <c r="C56" i="12"/>
  <c r="A57" i="12"/>
  <c r="B57" i="12"/>
  <c r="C57" i="12"/>
  <c r="A59" i="12"/>
  <c r="B59" i="12"/>
  <c r="C59" i="12"/>
  <c r="A60" i="12"/>
  <c r="B60" i="12"/>
  <c r="C60" i="12"/>
  <c r="A61" i="12"/>
  <c r="B61" i="12"/>
  <c r="C61" i="12"/>
  <c r="A62" i="12"/>
  <c r="B62" i="12"/>
  <c r="C62" i="12"/>
  <c r="A63" i="12"/>
  <c r="B63" i="12"/>
  <c r="C63" i="12"/>
  <c r="A64" i="12"/>
  <c r="B64" i="12"/>
  <c r="C64" i="12"/>
  <c r="A65" i="12"/>
  <c r="B65" i="12"/>
  <c r="C65" i="12"/>
  <c r="A66" i="12"/>
  <c r="B66" i="12"/>
  <c r="C66" i="12"/>
  <c r="A67" i="12"/>
  <c r="B67" i="12"/>
  <c r="C67" i="12"/>
  <c r="A68" i="12"/>
  <c r="B68" i="12"/>
  <c r="C68" i="12"/>
  <c r="A69" i="12"/>
  <c r="B69" i="12"/>
  <c r="C69" i="12"/>
  <c r="A70" i="12"/>
  <c r="B70" i="12"/>
  <c r="C70" i="12"/>
  <c r="A71" i="12"/>
  <c r="B71" i="12"/>
  <c r="C71" i="12"/>
  <c r="A72" i="12"/>
  <c r="B72" i="12"/>
  <c r="C72" i="12"/>
  <c r="A73" i="12"/>
  <c r="B73" i="12"/>
  <c r="C73" i="12"/>
  <c r="A74" i="12"/>
  <c r="B74" i="12"/>
  <c r="C74" i="12"/>
  <c r="A75" i="12"/>
  <c r="B75" i="12"/>
  <c r="C75" i="12"/>
  <c r="A76" i="12"/>
  <c r="B76" i="12"/>
  <c r="C76" i="12"/>
  <c r="A77" i="12"/>
  <c r="B77" i="12"/>
  <c r="C77" i="12"/>
  <c r="A78" i="12"/>
  <c r="B78" i="12"/>
  <c r="C78" i="12"/>
  <c r="A79" i="12"/>
  <c r="B79" i="12"/>
  <c r="C79" i="12"/>
  <c r="A80" i="12"/>
  <c r="B80" i="12"/>
  <c r="C80" i="12"/>
  <c r="A81" i="12"/>
  <c r="B81" i="12"/>
  <c r="C81" i="12"/>
  <c r="A82" i="12"/>
  <c r="B82" i="12"/>
  <c r="C82" i="12"/>
  <c r="A83" i="12"/>
  <c r="B83" i="12"/>
  <c r="C83" i="12"/>
  <c r="A84" i="12"/>
  <c r="B84" i="12"/>
  <c r="C84" i="12"/>
  <c r="A86" i="12"/>
  <c r="B86" i="12"/>
  <c r="C86" i="12"/>
  <c r="A87" i="12"/>
  <c r="B87" i="12"/>
  <c r="C87" i="12"/>
  <c r="A88" i="12"/>
  <c r="B88" i="12"/>
  <c r="C88" i="12"/>
  <c r="A89" i="12"/>
  <c r="B89" i="12"/>
  <c r="C89" i="12"/>
  <c r="A90" i="12"/>
  <c r="B90" i="12"/>
  <c r="C90" i="12"/>
  <c r="A91" i="12"/>
  <c r="B91" i="12"/>
  <c r="C91" i="12"/>
  <c r="A92" i="12"/>
  <c r="B92" i="12"/>
  <c r="C92" i="12"/>
  <c r="A93" i="12"/>
  <c r="B93" i="12"/>
  <c r="C93" i="12"/>
  <c r="A94" i="12"/>
  <c r="B94" i="12"/>
  <c r="C94" i="12"/>
  <c r="A95" i="12"/>
  <c r="B95" i="12"/>
  <c r="C95" i="12"/>
  <c r="A98" i="12"/>
  <c r="B98" i="12"/>
  <c r="C98" i="12"/>
  <c r="A99" i="12"/>
  <c r="B99" i="12"/>
  <c r="C99" i="12"/>
  <c r="A100" i="12"/>
  <c r="B100" i="12"/>
  <c r="C100" i="12"/>
  <c r="A101" i="12"/>
  <c r="B101" i="12"/>
  <c r="C101" i="12"/>
  <c r="A102" i="12"/>
  <c r="B102" i="12"/>
  <c r="C102" i="12"/>
  <c r="A103" i="12"/>
  <c r="B103" i="12"/>
  <c r="C103" i="12"/>
  <c r="A104" i="12"/>
  <c r="B104" i="12"/>
  <c r="C104" i="12"/>
  <c r="A105" i="12"/>
  <c r="B105" i="12"/>
  <c r="C105" i="12"/>
  <c r="A106" i="12"/>
  <c r="B106" i="12"/>
  <c r="C106" i="12"/>
  <c r="A107" i="12"/>
  <c r="B107" i="12"/>
  <c r="C107" i="12"/>
  <c r="A108" i="12"/>
  <c r="B108" i="12"/>
  <c r="C108" i="12"/>
  <c r="A109" i="12"/>
  <c r="B109" i="12"/>
  <c r="C109" i="12"/>
  <c r="A113" i="12"/>
  <c r="B113" i="12"/>
  <c r="C113" i="12"/>
  <c r="A115" i="12"/>
  <c r="B115" i="12"/>
  <c r="C115" i="12"/>
  <c r="A116" i="12"/>
  <c r="B116" i="12"/>
  <c r="C116" i="12"/>
  <c r="A117" i="12"/>
  <c r="B117" i="12"/>
  <c r="C117" i="12"/>
  <c r="A118" i="12"/>
  <c r="B118" i="12"/>
  <c r="C118" i="12"/>
  <c r="A119" i="12"/>
  <c r="B119" i="12"/>
  <c r="C119" i="12"/>
  <c r="A120" i="12"/>
  <c r="B120" i="12"/>
  <c r="C120" i="12"/>
  <c r="A121" i="12"/>
  <c r="B121" i="12"/>
  <c r="C121" i="12"/>
  <c r="A122" i="12"/>
  <c r="B122" i="12"/>
  <c r="C122" i="12"/>
  <c r="A123" i="12"/>
  <c r="B123" i="12"/>
  <c r="C123" i="12"/>
  <c r="A124" i="12"/>
  <c r="B124" i="12"/>
  <c r="C124" i="12"/>
  <c r="A125" i="12"/>
  <c r="B125" i="12"/>
  <c r="C125" i="12"/>
  <c r="A126" i="12"/>
  <c r="B126" i="12"/>
  <c r="C126" i="12"/>
  <c r="A127" i="12"/>
  <c r="B127" i="12"/>
  <c r="C127" i="12"/>
  <c r="A128" i="12"/>
  <c r="B128" i="12"/>
  <c r="C128" i="12"/>
  <c r="A129" i="12"/>
  <c r="B129" i="12"/>
  <c r="C129" i="12"/>
  <c r="A130" i="12"/>
  <c r="B130" i="12"/>
  <c r="C130" i="12"/>
  <c r="A131" i="12"/>
  <c r="B131" i="12"/>
  <c r="C131" i="12"/>
  <c r="A132" i="12"/>
  <c r="B132" i="12"/>
  <c r="C132" i="12"/>
  <c r="A133" i="12"/>
  <c r="B133" i="12"/>
  <c r="C133" i="12"/>
  <c r="A134" i="12"/>
  <c r="B134" i="12"/>
  <c r="C134" i="12"/>
  <c r="A135" i="12"/>
  <c r="B135" i="12"/>
  <c r="C135" i="12"/>
  <c r="A136" i="12"/>
  <c r="B136" i="12"/>
  <c r="C136" i="12"/>
  <c r="A137" i="12"/>
  <c r="B137" i="12"/>
  <c r="C137" i="12"/>
  <c r="A139" i="12"/>
  <c r="B139" i="12"/>
  <c r="C139" i="12"/>
  <c r="A140" i="12"/>
  <c r="B140" i="12"/>
  <c r="C140" i="12"/>
  <c r="A141" i="12"/>
  <c r="B141" i="12"/>
  <c r="C141" i="12"/>
  <c r="A142" i="12"/>
  <c r="B142" i="12"/>
  <c r="C142" i="12"/>
  <c r="A143" i="12"/>
  <c r="B143" i="12"/>
  <c r="C143" i="12"/>
  <c r="A144" i="12"/>
  <c r="B144" i="12"/>
  <c r="C144" i="12"/>
  <c r="A145" i="12"/>
  <c r="B145" i="12"/>
  <c r="C145" i="12"/>
  <c r="A146" i="12"/>
  <c r="B146" i="12"/>
  <c r="C146" i="12"/>
  <c r="A147" i="12"/>
  <c r="B147" i="12"/>
  <c r="C147" i="12"/>
  <c r="A148" i="12"/>
  <c r="B148" i="12"/>
  <c r="C148" i="12"/>
  <c r="A149" i="12"/>
  <c r="B149" i="12"/>
  <c r="C149" i="12"/>
  <c r="A150" i="12"/>
  <c r="B150" i="12"/>
  <c r="C150" i="12"/>
  <c r="A151" i="12"/>
  <c r="B151" i="12"/>
  <c r="C151" i="12"/>
  <c r="A152" i="12"/>
  <c r="B152" i="12"/>
  <c r="C152" i="12"/>
  <c r="A153" i="12"/>
  <c r="B153" i="12"/>
  <c r="C153" i="12"/>
  <c r="A154" i="12"/>
  <c r="B154" i="12"/>
  <c r="C154" i="12"/>
  <c r="A155" i="12"/>
  <c r="B155" i="12"/>
  <c r="C155" i="12"/>
  <c r="A156" i="12"/>
  <c r="B156" i="12"/>
  <c r="C156" i="12"/>
  <c r="A157" i="12"/>
  <c r="B157" i="12"/>
  <c r="C157" i="12"/>
  <c r="A158" i="12"/>
  <c r="B158" i="12"/>
  <c r="C158" i="12"/>
  <c r="A159" i="12"/>
  <c r="B159" i="12"/>
  <c r="C159" i="12"/>
  <c r="A160" i="12"/>
  <c r="B160" i="12"/>
  <c r="C160" i="12"/>
  <c r="A161" i="12"/>
  <c r="B161" i="12"/>
  <c r="C161" i="12"/>
  <c r="A162" i="12"/>
  <c r="B162" i="12"/>
  <c r="C162" i="12"/>
  <c r="A163" i="12"/>
  <c r="B163" i="12"/>
  <c r="C163" i="12"/>
  <c r="A164" i="12"/>
  <c r="B164" i="12"/>
  <c r="C164" i="12"/>
  <c r="A165" i="12"/>
  <c r="B165" i="12"/>
  <c r="C165" i="12"/>
  <c r="A166" i="12"/>
  <c r="B166" i="12"/>
  <c r="C166" i="12"/>
  <c r="A167" i="12"/>
  <c r="B167" i="12"/>
  <c r="C167" i="12"/>
  <c r="A168" i="12"/>
  <c r="B168" i="12"/>
  <c r="C168" i="12"/>
  <c r="A169" i="12"/>
  <c r="B169" i="12"/>
  <c r="C169" i="12"/>
  <c r="A170" i="12"/>
  <c r="B170" i="12"/>
  <c r="C170" i="12"/>
  <c r="A171" i="12"/>
  <c r="B171" i="12"/>
  <c r="C171" i="12"/>
  <c r="A172" i="12"/>
  <c r="B172" i="12"/>
  <c r="C172" i="12"/>
  <c r="A173" i="12"/>
  <c r="B173" i="12"/>
  <c r="C173" i="12"/>
  <c r="A174" i="12"/>
  <c r="B174" i="12"/>
  <c r="C174" i="12"/>
  <c r="A175" i="12"/>
  <c r="B175" i="12"/>
  <c r="C175" i="12"/>
  <c r="A176" i="12"/>
  <c r="B176" i="12"/>
  <c r="C176" i="12"/>
  <c r="A177" i="12"/>
  <c r="B177" i="12"/>
  <c r="C177" i="12"/>
  <c r="A178" i="12"/>
  <c r="B178" i="12"/>
  <c r="C178" i="12"/>
  <c r="A179" i="12"/>
  <c r="B179" i="12"/>
  <c r="C179" i="12"/>
  <c r="A180" i="12"/>
  <c r="B180" i="12"/>
  <c r="C180" i="12"/>
  <c r="A181" i="12"/>
  <c r="B181" i="12"/>
  <c r="C181" i="12"/>
  <c r="A182" i="12"/>
  <c r="B182" i="12"/>
  <c r="C182" i="12"/>
  <c r="A183" i="12"/>
  <c r="B183" i="12"/>
  <c r="C183" i="12"/>
  <c r="A184" i="12"/>
  <c r="B184" i="12"/>
  <c r="C184" i="12"/>
  <c r="A185" i="12"/>
  <c r="B185" i="12"/>
  <c r="C185" i="12"/>
  <c r="A188" i="12"/>
  <c r="B188" i="12"/>
  <c r="C188" i="12"/>
  <c r="A189" i="12"/>
  <c r="B189" i="12"/>
  <c r="C189" i="12"/>
  <c r="A190" i="12"/>
  <c r="B190" i="12"/>
  <c r="C190" i="12"/>
  <c r="A191" i="12"/>
  <c r="B191" i="12"/>
  <c r="C191" i="12"/>
  <c r="A192" i="12"/>
  <c r="B192" i="12"/>
  <c r="C192" i="12"/>
  <c r="A193" i="12"/>
  <c r="B193" i="12"/>
  <c r="C193" i="12"/>
  <c r="A194" i="12"/>
  <c r="B194" i="12"/>
  <c r="C194" i="12"/>
  <c r="A195" i="12"/>
  <c r="B195" i="12"/>
  <c r="C195" i="12"/>
  <c r="A196" i="12"/>
  <c r="B196" i="12"/>
  <c r="C196" i="12"/>
  <c r="A197" i="12"/>
  <c r="B197" i="12"/>
  <c r="C197" i="12"/>
  <c r="A198" i="12"/>
  <c r="B198" i="12"/>
  <c r="C198" i="12"/>
  <c r="A199" i="12"/>
  <c r="B199" i="12"/>
  <c r="C199" i="12"/>
  <c r="A200" i="12"/>
  <c r="B200" i="12"/>
  <c r="C200" i="12"/>
  <c r="A201" i="12"/>
  <c r="B201" i="12"/>
  <c r="C201" i="12"/>
  <c r="A202" i="12"/>
  <c r="B202" i="12"/>
  <c r="C202" i="12"/>
  <c r="A203" i="12"/>
  <c r="B203" i="12"/>
  <c r="C203" i="12"/>
  <c r="A204" i="12"/>
  <c r="B204" i="12"/>
  <c r="C204" i="12"/>
  <c r="A205" i="12"/>
  <c r="B205" i="12"/>
  <c r="C205" i="12"/>
  <c r="A206" i="12"/>
  <c r="B206" i="12"/>
  <c r="C206" i="12"/>
  <c r="A208" i="12"/>
  <c r="B208" i="12"/>
  <c r="C208" i="12"/>
  <c r="A209" i="12"/>
  <c r="B209" i="12"/>
  <c r="C209" i="12"/>
  <c r="A210" i="12"/>
  <c r="B210" i="12"/>
  <c r="C210" i="12"/>
  <c r="A211" i="12"/>
  <c r="B211" i="12"/>
  <c r="C211" i="12"/>
  <c r="A212" i="12"/>
  <c r="B212" i="12"/>
  <c r="C212" i="12"/>
  <c r="A213" i="12"/>
  <c r="B213" i="12"/>
  <c r="C213" i="12"/>
  <c r="A214" i="12"/>
  <c r="B214" i="12"/>
  <c r="C214" i="12"/>
  <c r="A215" i="12"/>
  <c r="B215" i="12"/>
  <c r="C215" i="12"/>
  <c r="A216" i="12"/>
  <c r="B216" i="12"/>
  <c r="C216" i="12"/>
  <c r="A217" i="12"/>
  <c r="B217" i="12"/>
  <c r="C217" i="12"/>
  <c r="A218" i="12"/>
  <c r="B218" i="12"/>
  <c r="C218" i="12"/>
  <c r="A219" i="12"/>
  <c r="B219" i="12"/>
  <c r="C219" i="12"/>
  <c r="A220" i="12"/>
  <c r="B220" i="12"/>
  <c r="C220" i="12"/>
  <c r="A221" i="12"/>
  <c r="B221" i="12"/>
  <c r="C221" i="12"/>
  <c r="A222" i="12"/>
  <c r="B222" i="12"/>
  <c r="C222" i="12"/>
  <c r="A223" i="12"/>
  <c r="B223" i="12"/>
  <c r="C223" i="12"/>
  <c r="A224" i="12"/>
  <c r="B224" i="12"/>
  <c r="C224" i="12"/>
  <c r="A225" i="12"/>
  <c r="B225" i="12"/>
  <c r="C225" i="12"/>
  <c r="A226" i="12"/>
  <c r="B226" i="12"/>
  <c r="C226" i="12"/>
  <c r="A227" i="12"/>
  <c r="B227" i="12"/>
  <c r="C227" i="12"/>
  <c r="A228" i="12"/>
  <c r="B228" i="12"/>
  <c r="C228" i="12"/>
  <c r="A229" i="12"/>
  <c r="B229" i="12"/>
  <c r="C229" i="12"/>
  <c r="A230" i="12"/>
  <c r="B230" i="12"/>
  <c r="C230" i="12"/>
  <c r="A231" i="12"/>
  <c r="B231" i="12"/>
  <c r="C231" i="12"/>
  <c r="A232" i="12"/>
  <c r="B232" i="12"/>
  <c r="C232" i="12"/>
  <c r="A233" i="12"/>
  <c r="B233" i="12"/>
  <c r="C233" i="12"/>
  <c r="A234" i="12"/>
  <c r="B234" i="12"/>
  <c r="C234" i="12"/>
  <c r="A237" i="12"/>
  <c r="B237" i="12"/>
  <c r="C237" i="12"/>
  <c r="A238" i="12"/>
  <c r="B238" i="12"/>
  <c r="C238" i="12"/>
  <c r="A239" i="12"/>
  <c r="B239" i="12"/>
  <c r="C239" i="12"/>
  <c r="A240" i="12"/>
  <c r="B240" i="12"/>
  <c r="C240" i="12"/>
  <c r="A241" i="12"/>
  <c r="B241" i="12"/>
  <c r="C241" i="12"/>
  <c r="A242" i="12"/>
  <c r="B242" i="12"/>
  <c r="C242" i="12"/>
  <c r="A243" i="12"/>
  <c r="B243" i="12"/>
  <c r="C243" i="12"/>
  <c r="A244" i="12"/>
  <c r="B244" i="12"/>
  <c r="C244" i="12"/>
  <c r="A245" i="12"/>
  <c r="B245" i="12"/>
  <c r="C245" i="12"/>
  <c r="A246" i="12"/>
  <c r="B246" i="12"/>
  <c r="C246" i="12"/>
  <c r="A247" i="12"/>
  <c r="B247" i="12"/>
  <c r="C247" i="12"/>
  <c r="A248" i="12"/>
  <c r="B248" i="12"/>
  <c r="C248" i="12"/>
  <c r="A249" i="12"/>
  <c r="B249" i="12"/>
  <c r="C249" i="12"/>
  <c r="A250" i="12"/>
  <c r="B250" i="12"/>
  <c r="C250" i="12"/>
  <c r="A251" i="12"/>
  <c r="B251" i="12"/>
  <c r="C251" i="12"/>
  <c r="A252" i="12"/>
  <c r="B252" i="12"/>
  <c r="C252" i="12"/>
  <c r="A253" i="12"/>
  <c r="B253" i="12"/>
  <c r="C253" i="12"/>
  <c r="A254" i="12"/>
  <c r="B254" i="12"/>
  <c r="C254" i="12"/>
  <c r="A255" i="12"/>
  <c r="B255" i="12"/>
  <c r="C255" i="12"/>
  <c r="A256" i="12"/>
  <c r="B256" i="12"/>
  <c r="C256" i="12"/>
  <c r="A257" i="12"/>
  <c r="B257" i="12"/>
  <c r="C257" i="12"/>
  <c r="A258" i="12"/>
  <c r="B258" i="12"/>
  <c r="C258" i="12"/>
  <c r="A259" i="12"/>
  <c r="B259" i="12"/>
  <c r="C259" i="12"/>
  <c r="A260" i="12"/>
  <c r="B260" i="12"/>
  <c r="C260" i="12"/>
  <c r="A261" i="12"/>
  <c r="B261" i="12"/>
  <c r="C261" i="12"/>
  <c r="A262" i="12"/>
  <c r="B262" i="12"/>
  <c r="C262" i="12"/>
  <c r="A263" i="12"/>
  <c r="B263" i="12"/>
  <c r="C263" i="12"/>
  <c r="A264" i="12"/>
  <c r="B264" i="12"/>
  <c r="C264" i="12"/>
  <c r="A265" i="12"/>
  <c r="B265" i="12"/>
  <c r="C265" i="12"/>
  <c r="A266" i="12"/>
  <c r="B266" i="12"/>
  <c r="C266" i="12"/>
  <c r="A267" i="12"/>
  <c r="B267" i="12"/>
  <c r="C267" i="12"/>
  <c r="A268" i="12"/>
  <c r="B268" i="12"/>
  <c r="C268" i="12"/>
  <c r="A269" i="12"/>
  <c r="B269" i="12"/>
  <c r="C269" i="12"/>
  <c r="A270" i="12"/>
  <c r="B270" i="12"/>
  <c r="C270" i="12"/>
  <c r="A271" i="12"/>
  <c r="B271" i="12"/>
  <c r="C271" i="12"/>
  <c r="A272" i="12"/>
  <c r="B272" i="12"/>
  <c r="C272" i="12"/>
  <c r="A273" i="12"/>
  <c r="B273" i="12"/>
  <c r="C273" i="12"/>
  <c r="A274" i="12"/>
  <c r="B274" i="12"/>
  <c r="C274" i="12"/>
  <c r="A275" i="12"/>
  <c r="B275" i="12"/>
  <c r="C275" i="12"/>
  <c r="A276" i="12"/>
  <c r="B276" i="12"/>
  <c r="C276" i="12"/>
  <c r="A277" i="12"/>
  <c r="B277" i="12"/>
  <c r="C277" i="12"/>
  <c r="A278" i="12"/>
  <c r="B278" i="12"/>
  <c r="C278" i="12"/>
  <c r="A279" i="12"/>
  <c r="B279" i="12"/>
  <c r="C279" i="12"/>
  <c r="A280" i="12"/>
  <c r="B280" i="12"/>
  <c r="C280" i="12"/>
  <c r="A281" i="12"/>
  <c r="B281" i="12"/>
  <c r="C281" i="12"/>
  <c r="A282" i="12"/>
  <c r="B282" i="12"/>
  <c r="C282" i="12"/>
  <c r="A283" i="12"/>
  <c r="B283" i="12"/>
  <c r="C283" i="12"/>
  <c r="A284" i="12"/>
  <c r="B284" i="12"/>
  <c r="C284" i="12"/>
  <c r="A285" i="12"/>
  <c r="B285" i="12"/>
  <c r="C285" i="12"/>
  <c r="A286" i="12"/>
  <c r="B286" i="12"/>
  <c r="C286" i="12"/>
  <c r="A287" i="12"/>
  <c r="B287" i="12"/>
  <c r="C287" i="12"/>
  <c r="A288" i="12"/>
  <c r="B288" i="12"/>
  <c r="C288" i="12"/>
  <c r="A289" i="12"/>
  <c r="B289" i="12"/>
  <c r="C289" i="12"/>
  <c r="A290" i="12"/>
  <c r="B290" i="12"/>
  <c r="C290" i="12"/>
  <c r="A291" i="12"/>
  <c r="B291" i="12"/>
  <c r="C291" i="12"/>
  <c r="A292" i="12"/>
  <c r="B292" i="12"/>
  <c r="C292" i="12"/>
  <c r="A293" i="12"/>
  <c r="B293" i="12"/>
  <c r="C293" i="12"/>
  <c r="A294" i="12"/>
  <c r="B294" i="12"/>
  <c r="C294" i="12"/>
  <c r="A295" i="12"/>
  <c r="B295" i="12"/>
  <c r="C295" i="12"/>
  <c r="A296" i="12"/>
  <c r="B296" i="12"/>
  <c r="C296" i="12"/>
  <c r="A297" i="12"/>
  <c r="B297" i="12"/>
  <c r="C297" i="12"/>
  <c r="A298" i="12"/>
  <c r="B298" i="12"/>
  <c r="C298" i="12"/>
  <c r="A299" i="12"/>
  <c r="B299" i="12"/>
  <c r="C299" i="12"/>
  <c r="A300" i="12"/>
  <c r="B300" i="12"/>
  <c r="C300" i="12"/>
  <c r="A301" i="12"/>
  <c r="B301" i="12"/>
  <c r="C301" i="12"/>
  <c r="A302" i="12"/>
  <c r="B302" i="12"/>
  <c r="C302" i="12"/>
  <c r="A303" i="12"/>
  <c r="B303" i="12"/>
  <c r="C303" i="12"/>
  <c r="A304" i="12"/>
  <c r="B304" i="12"/>
  <c r="C304" i="12"/>
  <c r="A305" i="12"/>
  <c r="B305" i="12"/>
  <c r="C305" i="12"/>
  <c r="A306" i="12"/>
  <c r="B306" i="12"/>
  <c r="C306" i="12"/>
  <c r="A307" i="12"/>
  <c r="B307" i="12"/>
  <c r="C307" i="12"/>
  <c r="A308" i="12"/>
  <c r="B308" i="12"/>
  <c r="C308" i="12"/>
  <c r="A309" i="12"/>
  <c r="B309" i="12"/>
  <c r="C309" i="12"/>
  <c r="A310" i="12"/>
  <c r="B310" i="12"/>
  <c r="C310" i="12"/>
  <c r="A311" i="12"/>
  <c r="B311" i="12"/>
  <c r="C311" i="12"/>
  <c r="A312" i="12"/>
  <c r="B312" i="12"/>
  <c r="C312" i="12"/>
  <c r="A313" i="12"/>
  <c r="B313" i="12"/>
  <c r="C313" i="12"/>
  <c r="A314" i="12"/>
  <c r="B314" i="12"/>
  <c r="C314" i="12"/>
  <c r="A317" i="12"/>
  <c r="B317" i="12"/>
  <c r="C317" i="12"/>
  <c r="A318" i="12"/>
  <c r="B318" i="12"/>
  <c r="C318" i="12"/>
  <c r="A319" i="12"/>
  <c r="B319" i="12"/>
  <c r="C319" i="12"/>
  <c r="A320" i="12"/>
  <c r="B320" i="12"/>
  <c r="C320" i="12"/>
  <c r="A321" i="12"/>
  <c r="B321" i="12"/>
  <c r="C321" i="12"/>
  <c r="A322" i="12"/>
  <c r="B322" i="12"/>
  <c r="C322" i="12"/>
  <c r="A323" i="12"/>
  <c r="B323" i="12"/>
  <c r="C323" i="12"/>
  <c r="A324" i="12"/>
  <c r="B324" i="12"/>
  <c r="C324" i="12"/>
  <c r="A325" i="12"/>
  <c r="B325" i="12"/>
  <c r="C325" i="12"/>
  <c r="A326" i="12"/>
  <c r="B326" i="12"/>
  <c r="C326" i="12"/>
  <c r="A327" i="12"/>
  <c r="B327" i="12"/>
  <c r="C327" i="12"/>
  <c r="A328" i="12"/>
  <c r="B328" i="12"/>
  <c r="C328" i="12"/>
  <c r="A329" i="12"/>
  <c r="B329" i="12"/>
  <c r="C329" i="12"/>
  <c r="A330" i="12"/>
  <c r="B330" i="12"/>
  <c r="C330" i="12"/>
  <c r="A331" i="12"/>
  <c r="B331" i="12"/>
  <c r="C331" i="12"/>
  <c r="A332" i="12"/>
  <c r="B332" i="12"/>
  <c r="C332" i="12"/>
  <c r="A333" i="12"/>
  <c r="B333" i="12"/>
  <c r="C333" i="12"/>
  <c r="A334" i="12"/>
  <c r="B334" i="12"/>
  <c r="C334" i="12"/>
  <c r="A335" i="12"/>
  <c r="B335" i="12"/>
  <c r="C335" i="12"/>
  <c r="A336" i="12"/>
  <c r="B336" i="12"/>
  <c r="C336" i="12"/>
  <c r="A337" i="12"/>
  <c r="B337" i="12"/>
  <c r="C337" i="12"/>
  <c r="A338" i="12"/>
  <c r="B338" i="12"/>
  <c r="C338" i="12"/>
  <c r="A339" i="12"/>
  <c r="B339" i="12"/>
  <c r="C339" i="12"/>
  <c r="A340" i="12"/>
  <c r="B340" i="12"/>
  <c r="C340" i="12"/>
  <c r="A341" i="12"/>
  <c r="B341" i="12"/>
  <c r="C341" i="12"/>
  <c r="A342" i="12"/>
  <c r="B342" i="12"/>
  <c r="C342" i="12"/>
  <c r="A343" i="12"/>
  <c r="B343" i="12"/>
  <c r="C343" i="12"/>
  <c r="A344" i="12"/>
  <c r="B344" i="12"/>
  <c r="C344" i="12"/>
  <c r="A345" i="12"/>
  <c r="B345" i="12"/>
  <c r="C345" i="12"/>
  <c r="A346" i="12"/>
  <c r="B346" i="12"/>
  <c r="C346" i="12"/>
  <c r="A347" i="12"/>
  <c r="B347" i="12"/>
  <c r="C347" i="12"/>
  <c r="A348" i="12"/>
  <c r="B348" i="12"/>
  <c r="C348" i="12"/>
  <c r="A349" i="12"/>
  <c r="B349" i="12"/>
  <c r="C349" i="12"/>
  <c r="A350" i="12"/>
  <c r="B350" i="12"/>
  <c r="C350" i="12"/>
  <c r="A351" i="12"/>
  <c r="B351" i="12"/>
  <c r="C351" i="12"/>
  <c r="A352" i="12"/>
  <c r="B352" i="12"/>
  <c r="C352" i="12"/>
  <c r="A353" i="12"/>
  <c r="B353" i="12"/>
  <c r="C353" i="12"/>
  <c r="A354" i="12"/>
  <c r="B354" i="12"/>
  <c r="C354" i="12"/>
  <c r="A355" i="12"/>
  <c r="B355" i="12"/>
  <c r="C355" i="12"/>
  <c r="A356" i="12"/>
  <c r="B356" i="12"/>
  <c r="C356" i="12"/>
  <c r="A357" i="12"/>
  <c r="B357" i="12"/>
  <c r="C357" i="12"/>
  <c r="A358" i="12"/>
  <c r="B358" i="12"/>
  <c r="C358" i="12"/>
  <c r="A359" i="12"/>
  <c r="B359" i="12"/>
  <c r="C359" i="12"/>
  <c r="A360" i="12"/>
  <c r="B360" i="12"/>
  <c r="C360" i="12"/>
  <c r="A361" i="12"/>
  <c r="B361" i="12"/>
  <c r="C361" i="12"/>
  <c r="A362" i="12"/>
  <c r="B362" i="12"/>
  <c r="C362" i="12"/>
  <c r="A363" i="12"/>
  <c r="B363" i="12"/>
  <c r="C363" i="12"/>
  <c r="A364" i="12"/>
  <c r="B364" i="12"/>
  <c r="C364" i="12"/>
  <c r="A365" i="12"/>
  <c r="B365" i="12"/>
  <c r="C365" i="12"/>
  <c r="A366" i="12"/>
  <c r="B366" i="12"/>
  <c r="C366" i="12"/>
  <c r="A367" i="12"/>
  <c r="B367" i="12"/>
  <c r="C367" i="12"/>
  <c r="A368" i="12"/>
  <c r="B368" i="12"/>
  <c r="C368" i="12"/>
  <c r="A369" i="12"/>
  <c r="B369" i="12"/>
  <c r="C369" i="12"/>
  <c r="A370" i="12"/>
  <c r="B370" i="12"/>
  <c r="C370" i="12"/>
  <c r="A371" i="12"/>
  <c r="B371" i="12"/>
  <c r="C371" i="12"/>
  <c r="A372" i="12"/>
  <c r="B372" i="12"/>
  <c r="C372" i="12"/>
  <c r="A373" i="12"/>
  <c r="B373" i="12"/>
  <c r="C373" i="12"/>
  <c r="A374" i="12"/>
  <c r="B374" i="12"/>
  <c r="C374" i="12"/>
  <c r="A375" i="12"/>
  <c r="B375" i="12"/>
  <c r="C375" i="12"/>
  <c r="A376" i="12"/>
  <c r="B376" i="12"/>
  <c r="C376" i="12"/>
  <c r="A377" i="12"/>
  <c r="B377" i="12"/>
  <c r="C377" i="12"/>
  <c r="A378" i="12"/>
  <c r="B378" i="12"/>
  <c r="C378" i="12"/>
  <c r="A379" i="12"/>
  <c r="B379" i="12"/>
  <c r="C379" i="12"/>
  <c r="A380" i="12"/>
  <c r="B380" i="12"/>
  <c r="C380" i="12"/>
  <c r="A381" i="12"/>
  <c r="B381" i="12"/>
  <c r="C381" i="12"/>
  <c r="A382" i="12"/>
  <c r="B382" i="12"/>
  <c r="C382" i="12"/>
  <c r="A383" i="12"/>
  <c r="B383" i="12"/>
  <c r="C383" i="12"/>
  <c r="A384" i="12"/>
  <c r="B384" i="12"/>
  <c r="C384" i="12"/>
  <c r="A385" i="12"/>
  <c r="B385" i="12"/>
  <c r="C385" i="12"/>
  <c r="A386" i="12"/>
  <c r="B386" i="12"/>
  <c r="C386" i="12"/>
  <c r="A387" i="12"/>
  <c r="B387" i="12"/>
  <c r="C387" i="12"/>
  <c r="A388" i="12"/>
  <c r="B388" i="12"/>
  <c r="C388" i="12"/>
  <c r="A389" i="12"/>
  <c r="B389" i="12"/>
  <c r="C389" i="12"/>
  <c r="A390" i="12"/>
  <c r="B390" i="12"/>
  <c r="C390" i="12"/>
  <c r="A391" i="12"/>
  <c r="B391" i="12"/>
  <c r="C391" i="12"/>
  <c r="A392" i="12"/>
  <c r="B392" i="12"/>
  <c r="C392" i="12"/>
  <c r="A393" i="12"/>
  <c r="B393" i="12"/>
  <c r="A394" i="12"/>
  <c r="B394" i="12"/>
  <c r="A395" i="12"/>
  <c r="B395" i="12"/>
  <c r="A396" i="12"/>
  <c r="B396" i="12"/>
  <c r="A397" i="12"/>
  <c r="B397" i="12"/>
  <c r="C397" i="12"/>
  <c r="A403" i="12"/>
  <c r="B403" i="12"/>
  <c r="C403" i="12"/>
  <c r="A404" i="12"/>
  <c r="B404" i="12"/>
  <c r="A405" i="12"/>
  <c r="B405" i="12"/>
  <c r="C405" i="12"/>
  <c r="A406" i="12"/>
  <c r="B406" i="12"/>
  <c r="C406" i="12"/>
  <c r="A407" i="12"/>
  <c r="B407" i="12"/>
  <c r="C407" i="12"/>
  <c r="A408" i="12"/>
  <c r="B408" i="12"/>
  <c r="C408" i="12"/>
  <c r="A409" i="12"/>
  <c r="B409" i="12"/>
  <c r="A410" i="12"/>
  <c r="B410" i="12"/>
  <c r="C410" i="12"/>
  <c r="A411" i="12"/>
  <c r="B411" i="12"/>
  <c r="A412" i="12"/>
  <c r="B412" i="12"/>
  <c r="C412" i="12"/>
  <c r="A413" i="12"/>
  <c r="B413" i="12"/>
  <c r="C413" i="12"/>
  <c r="A414" i="12"/>
  <c r="B414" i="12"/>
  <c r="C414" i="12"/>
  <c r="A415" i="12"/>
  <c r="B415" i="12"/>
  <c r="C415" i="12"/>
  <c r="A416" i="12"/>
  <c r="B416" i="12"/>
  <c r="C416" i="12"/>
  <c r="A417" i="12"/>
  <c r="B417" i="12"/>
  <c r="C417" i="12"/>
  <c r="A418" i="12"/>
  <c r="B418" i="12"/>
  <c r="C418" i="12"/>
  <c r="A419" i="12"/>
  <c r="B419" i="12"/>
  <c r="C419" i="12"/>
  <c r="A420" i="12"/>
  <c r="B420" i="12"/>
  <c r="C420" i="12"/>
  <c r="A421" i="12"/>
  <c r="B421" i="12"/>
  <c r="C421" i="12"/>
  <c r="A422" i="12"/>
  <c r="B422" i="12"/>
  <c r="C422" i="12"/>
  <c r="A423" i="12"/>
  <c r="B423" i="12"/>
  <c r="C423" i="12"/>
  <c r="A424" i="12"/>
  <c r="B424" i="12"/>
  <c r="C424" i="12"/>
  <c r="A425" i="12"/>
  <c r="B425" i="12"/>
  <c r="C425" i="12"/>
  <c r="A426" i="12"/>
  <c r="B426" i="12"/>
  <c r="C426" i="12"/>
  <c r="A427" i="12"/>
  <c r="B427" i="12"/>
  <c r="C427" i="12"/>
  <c r="A428" i="12"/>
  <c r="B428" i="12"/>
  <c r="C428" i="12"/>
  <c r="A429" i="12"/>
  <c r="B429" i="12"/>
  <c r="C429" i="12"/>
  <c r="A430" i="12"/>
  <c r="B430" i="12"/>
  <c r="C430" i="12"/>
  <c r="A431" i="12"/>
  <c r="B431" i="12"/>
  <c r="C431" i="12"/>
  <c r="A432" i="12"/>
  <c r="B432" i="12"/>
  <c r="C432" i="12"/>
  <c r="A433" i="12"/>
  <c r="B433" i="12"/>
  <c r="C433" i="12"/>
  <c r="A434" i="12"/>
  <c r="B434" i="12"/>
  <c r="C434" i="12"/>
  <c r="A435" i="12"/>
  <c r="B435" i="12"/>
  <c r="C435" i="12"/>
  <c r="A436" i="12"/>
  <c r="B436" i="12"/>
  <c r="C436" i="12"/>
  <c r="A437" i="12"/>
  <c r="B437" i="12"/>
  <c r="C437" i="12"/>
  <c r="A438" i="12"/>
  <c r="B438" i="12"/>
  <c r="C438" i="12"/>
  <c r="A439" i="12"/>
  <c r="B439" i="12"/>
  <c r="C439" i="12"/>
  <c r="A440" i="12"/>
  <c r="B440" i="12"/>
  <c r="C440" i="12"/>
  <c r="A441" i="12"/>
  <c r="B441" i="12"/>
  <c r="C441" i="12"/>
  <c r="A442" i="12"/>
  <c r="B442" i="12"/>
  <c r="C442" i="12"/>
  <c r="A443" i="12"/>
  <c r="B443" i="12"/>
  <c r="C443" i="12"/>
  <c r="A444" i="12"/>
  <c r="B444" i="12"/>
  <c r="C444" i="12"/>
  <c r="A445" i="12"/>
  <c r="B445" i="12"/>
  <c r="C445" i="12"/>
  <c r="A446" i="12"/>
  <c r="B446" i="12"/>
  <c r="C446" i="12"/>
  <c r="A447" i="12"/>
  <c r="B447" i="12"/>
  <c r="C447" i="12"/>
  <c r="A448" i="12"/>
  <c r="B448" i="12"/>
  <c r="C448" i="12"/>
  <c r="A449" i="12"/>
  <c r="B449" i="12"/>
  <c r="C449" i="12"/>
  <c r="A450" i="12"/>
  <c r="B450" i="12"/>
  <c r="C450" i="12"/>
  <c r="A451" i="12"/>
  <c r="B451" i="12"/>
  <c r="C451" i="12"/>
  <c r="A452" i="12"/>
  <c r="B452" i="12"/>
  <c r="C452" i="12"/>
  <c r="A453" i="12"/>
  <c r="B453" i="12"/>
  <c r="C453" i="12"/>
  <c r="A454" i="12"/>
  <c r="B454" i="12"/>
  <c r="C454" i="12"/>
  <c r="A455" i="12"/>
  <c r="B455" i="12"/>
  <c r="C455" i="12"/>
  <c r="A456" i="12"/>
  <c r="B456" i="12"/>
  <c r="C456" i="12"/>
  <c r="A457" i="12"/>
  <c r="B457" i="12"/>
  <c r="C457" i="12"/>
  <c r="A458" i="12"/>
  <c r="B458" i="12"/>
  <c r="C458" i="12"/>
  <c r="A459" i="12"/>
  <c r="B459" i="12"/>
  <c r="C459" i="12"/>
  <c r="A460" i="12"/>
  <c r="B460" i="12"/>
  <c r="C460" i="12"/>
  <c r="A461" i="12"/>
  <c r="B461" i="12"/>
  <c r="C461" i="12"/>
  <c r="A462" i="12"/>
  <c r="B462" i="12"/>
  <c r="C462" i="12"/>
  <c r="A465" i="12"/>
  <c r="B465" i="12"/>
  <c r="C465" i="12"/>
  <c r="A466" i="12"/>
  <c r="B466" i="12"/>
  <c r="C466" i="12"/>
  <c r="A467" i="12"/>
  <c r="B467" i="12"/>
  <c r="C467" i="12"/>
  <c r="A468" i="12"/>
  <c r="B468" i="12"/>
  <c r="C468" i="12"/>
  <c r="A469" i="12"/>
  <c r="B469" i="12"/>
  <c r="C469" i="12"/>
  <c r="A470" i="12"/>
  <c r="B470" i="12"/>
  <c r="C470" i="12"/>
  <c r="A471" i="12"/>
  <c r="B471" i="12"/>
  <c r="C471" i="12"/>
  <c r="A472" i="12"/>
  <c r="B472" i="12"/>
  <c r="C472" i="12"/>
  <c r="A475" i="12"/>
  <c r="B475" i="12"/>
  <c r="C475" i="12"/>
  <c r="A476" i="12"/>
  <c r="B476" i="12"/>
  <c r="C476" i="12"/>
  <c r="A477" i="12"/>
  <c r="B477" i="12"/>
  <c r="C477" i="12"/>
  <c r="A478" i="12"/>
  <c r="B478" i="12"/>
  <c r="C478" i="12"/>
  <c r="A479" i="12"/>
  <c r="B479" i="12"/>
  <c r="C479" i="12"/>
  <c r="A480" i="12"/>
  <c r="B480" i="12"/>
  <c r="C480" i="12"/>
  <c r="A481" i="12"/>
  <c r="B481" i="12"/>
  <c r="C481" i="12"/>
  <c r="A482" i="12"/>
  <c r="B482" i="12"/>
  <c r="C482" i="12"/>
  <c r="A483" i="12"/>
  <c r="B483" i="12"/>
  <c r="C483" i="12"/>
  <c r="A484" i="12"/>
  <c r="B484" i="12"/>
  <c r="C484" i="12"/>
  <c r="A485" i="12"/>
  <c r="B485" i="12"/>
  <c r="C485" i="12"/>
  <c r="A486" i="12"/>
  <c r="B486" i="12"/>
  <c r="C486" i="12"/>
  <c r="B10" i="12"/>
  <c r="C10" i="12"/>
  <c r="A10" i="12"/>
  <c r="A11" i="5"/>
  <c r="B11" i="5"/>
  <c r="C11" i="5"/>
  <c r="A12" i="5"/>
  <c r="B12" i="5"/>
  <c r="C12" i="5"/>
  <c r="A13" i="5"/>
  <c r="B13" i="5"/>
  <c r="C13" i="5"/>
  <c r="A14" i="5"/>
  <c r="B14" i="5"/>
  <c r="C14" i="5"/>
  <c r="A15" i="5"/>
  <c r="B15" i="5"/>
  <c r="C15" i="5"/>
  <c r="A16" i="5"/>
  <c r="B16" i="5"/>
  <c r="C16" i="5"/>
  <c r="A17" i="5"/>
  <c r="B17" i="5"/>
  <c r="C17" i="5"/>
  <c r="A18" i="5"/>
  <c r="B18" i="5"/>
  <c r="C18" i="5"/>
  <c r="A19" i="5"/>
  <c r="B19" i="5"/>
  <c r="C19" i="5"/>
  <c r="A20" i="5"/>
  <c r="B20" i="5"/>
  <c r="C20" i="5"/>
  <c r="A21" i="5"/>
  <c r="B21" i="5"/>
  <c r="C21" i="5"/>
  <c r="A22" i="5"/>
  <c r="B22" i="5"/>
  <c r="C22" i="5"/>
  <c r="A23" i="5"/>
  <c r="B23" i="5"/>
  <c r="C23" i="5"/>
  <c r="A24" i="5"/>
  <c r="B24" i="5"/>
  <c r="C24" i="5"/>
  <c r="A25" i="5"/>
  <c r="B25" i="5"/>
  <c r="C25" i="5"/>
  <c r="A26" i="5"/>
  <c r="B26" i="5"/>
  <c r="C26" i="5"/>
  <c r="A27" i="5"/>
  <c r="B27" i="5"/>
  <c r="C27" i="5"/>
  <c r="A28" i="5"/>
  <c r="B28" i="5"/>
  <c r="C28" i="5"/>
  <c r="A29" i="5"/>
  <c r="B29" i="5"/>
  <c r="C29" i="5"/>
  <c r="A30" i="5"/>
  <c r="B30" i="5"/>
  <c r="C30" i="5"/>
  <c r="A31" i="5"/>
  <c r="B31" i="5"/>
  <c r="C31" i="5"/>
  <c r="A32" i="5"/>
  <c r="B32" i="5"/>
  <c r="C32" i="5"/>
  <c r="A33" i="5"/>
  <c r="B33" i="5"/>
  <c r="C33" i="5"/>
  <c r="A34" i="5"/>
  <c r="B34" i="5"/>
  <c r="C34" i="5"/>
  <c r="A35" i="5"/>
  <c r="B35" i="5"/>
  <c r="C35" i="5"/>
  <c r="A36" i="5"/>
  <c r="B36" i="5"/>
  <c r="C36" i="5"/>
  <c r="A37" i="5"/>
  <c r="B37" i="5"/>
  <c r="C37" i="5"/>
  <c r="A38" i="5"/>
  <c r="B38" i="5"/>
  <c r="C38" i="5"/>
  <c r="A39" i="5"/>
  <c r="B39" i="5"/>
  <c r="C39" i="5"/>
  <c r="A40" i="5"/>
  <c r="B40" i="5"/>
  <c r="C40" i="5"/>
  <c r="A41" i="5"/>
  <c r="B41" i="5"/>
  <c r="C41" i="5"/>
  <c r="A42" i="5"/>
  <c r="B42" i="5"/>
  <c r="C42" i="5"/>
  <c r="A43" i="5"/>
  <c r="B43" i="5"/>
  <c r="C43" i="5"/>
  <c r="A44" i="5"/>
  <c r="B44" i="5"/>
  <c r="C44" i="5"/>
  <c r="A45" i="5"/>
  <c r="B45" i="5"/>
  <c r="C45" i="5"/>
  <c r="A46" i="5"/>
  <c r="B46" i="5"/>
  <c r="C46" i="5"/>
  <c r="A47" i="5"/>
  <c r="B47" i="5"/>
  <c r="C47" i="5"/>
  <c r="A48" i="5"/>
  <c r="B48" i="5"/>
  <c r="C48" i="5"/>
  <c r="A49" i="5"/>
  <c r="B49" i="5"/>
  <c r="C49" i="5"/>
  <c r="A50" i="5"/>
  <c r="B50" i="5"/>
  <c r="C50" i="5"/>
  <c r="A51" i="5"/>
  <c r="B51" i="5"/>
  <c r="C51" i="5"/>
  <c r="A52" i="5"/>
  <c r="B52" i="5"/>
  <c r="C52" i="5"/>
  <c r="A53" i="5"/>
  <c r="B53" i="5"/>
  <c r="C53" i="5"/>
  <c r="A54" i="5"/>
  <c r="B54" i="5"/>
  <c r="C54" i="5"/>
  <c r="A55" i="5"/>
  <c r="B55" i="5"/>
  <c r="C55" i="5"/>
  <c r="A56" i="5"/>
  <c r="B56" i="5"/>
  <c r="C56" i="5"/>
  <c r="A57" i="5"/>
  <c r="B57" i="5"/>
  <c r="C57" i="5"/>
  <c r="A59" i="5"/>
  <c r="B59" i="5"/>
  <c r="C59" i="5"/>
  <c r="A60" i="5"/>
  <c r="B60" i="5"/>
  <c r="C60" i="5"/>
  <c r="A61" i="5"/>
  <c r="B61" i="5"/>
  <c r="C61" i="5"/>
  <c r="A62" i="5"/>
  <c r="B62" i="5"/>
  <c r="C62" i="5"/>
  <c r="A63" i="5"/>
  <c r="B63" i="5"/>
  <c r="C63" i="5"/>
  <c r="A64" i="5"/>
  <c r="B64" i="5"/>
  <c r="C64" i="5"/>
  <c r="A65" i="5"/>
  <c r="B65" i="5"/>
  <c r="C65" i="5"/>
  <c r="A66" i="5"/>
  <c r="B66" i="5"/>
  <c r="C66" i="5"/>
  <c r="A67" i="5"/>
  <c r="B67" i="5"/>
  <c r="C67" i="5"/>
  <c r="A68" i="5"/>
  <c r="B68" i="5"/>
  <c r="C68" i="5"/>
  <c r="A69" i="5"/>
  <c r="B69" i="5"/>
  <c r="C69" i="5"/>
  <c r="A70" i="5"/>
  <c r="B70" i="5"/>
  <c r="C70" i="5"/>
  <c r="A71" i="5"/>
  <c r="B71" i="5"/>
  <c r="C71" i="5"/>
  <c r="A72" i="5"/>
  <c r="B72" i="5"/>
  <c r="C72" i="5"/>
  <c r="A73" i="5"/>
  <c r="B73" i="5"/>
  <c r="C73" i="5"/>
  <c r="A74" i="5"/>
  <c r="B74" i="5"/>
  <c r="C74" i="5"/>
  <c r="A75" i="5"/>
  <c r="B75" i="5"/>
  <c r="C75" i="5"/>
  <c r="A76" i="5"/>
  <c r="B76" i="5"/>
  <c r="C76" i="5"/>
  <c r="A77" i="5"/>
  <c r="B77" i="5"/>
  <c r="C77" i="5"/>
  <c r="A78" i="5"/>
  <c r="B78" i="5"/>
  <c r="C78" i="5"/>
  <c r="A79" i="5"/>
  <c r="B79" i="5"/>
  <c r="C79" i="5"/>
  <c r="A80" i="5"/>
  <c r="B80" i="5"/>
  <c r="C80" i="5"/>
  <c r="A81" i="5"/>
  <c r="B81" i="5"/>
  <c r="C81" i="5"/>
  <c r="A82" i="5"/>
  <c r="B82" i="5"/>
  <c r="A83" i="5"/>
  <c r="B83" i="5"/>
  <c r="C83" i="5"/>
  <c r="A84" i="5"/>
  <c r="B84" i="5"/>
  <c r="C84" i="5"/>
  <c r="A86" i="5"/>
  <c r="B86" i="5"/>
  <c r="C86" i="5"/>
  <c r="A87" i="5"/>
  <c r="B87" i="5"/>
  <c r="C87" i="5"/>
  <c r="A88" i="5"/>
  <c r="B88" i="5"/>
  <c r="C88" i="5"/>
  <c r="A89" i="5"/>
  <c r="B89" i="5"/>
  <c r="C89" i="5"/>
  <c r="A90" i="5"/>
  <c r="B90" i="5"/>
  <c r="C90" i="5"/>
  <c r="A91" i="5"/>
  <c r="B91" i="5"/>
  <c r="C91" i="5"/>
  <c r="A92" i="5"/>
  <c r="B92" i="5"/>
  <c r="C92" i="5"/>
  <c r="A93" i="5"/>
  <c r="B93" i="5"/>
  <c r="C93" i="5"/>
  <c r="A94" i="5"/>
  <c r="B94" i="5"/>
  <c r="C94" i="5"/>
  <c r="A95" i="5"/>
  <c r="B95" i="5"/>
  <c r="C95" i="5"/>
  <c r="A98" i="5"/>
  <c r="B98" i="5"/>
  <c r="C98" i="5"/>
  <c r="A99" i="5"/>
  <c r="B99" i="5"/>
  <c r="C99" i="5"/>
  <c r="A100" i="5"/>
  <c r="B100" i="5"/>
  <c r="C100" i="5"/>
  <c r="A101" i="5"/>
  <c r="B101" i="5"/>
  <c r="C101" i="5"/>
  <c r="A102" i="5"/>
  <c r="B102" i="5"/>
  <c r="C102" i="5"/>
  <c r="A103" i="5"/>
  <c r="B103" i="5"/>
  <c r="C103" i="5"/>
  <c r="A104" i="5"/>
  <c r="B104" i="5"/>
  <c r="C104" i="5"/>
  <c r="A105" i="5"/>
  <c r="B105" i="5"/>
  <c r="C105" i="5"/>
  <c r="A106" i="5"/>
  <c r="B106" i="5"/>
  <c r="C106" i="5"/>
  <c r="A107" i="5"/>
  <c r="B107" i="5"/>
  <c r="C107" i="5"/>
  <c r="A108" i="5"/>
  <c r="B108" i="5"/>
  <c r="C108" i="5"/>
  <c r="A109" i="5"/>
  <c r="B109" i="5"/>
  <c r="C109" i="5"/>
  <c r="A113" i="5"/>
  <c r="B113" i="5"/>
  <c r="C113" i="5"/>
  <c r="A115" i="5"/>
  <c r="B115" i="5"/>
  <c r="C115" i="5"/>
  <c r="A116" i="5"/>
  <c r="B116" i="5"/>
  <c r="C116" i="5"/>
  <c r="A117" i="5"/>
  <c r="B117" i="5"/>
  <c r="C117" i="5"/>
  <c r="A118" i="5"/>
  <c r="B118" i="5"/>
  <c r="C118" i="5"/>
  <c r="A119" i="5"/>
  <c r="B119" i="5"/>
  <c r="C119" i="5"/>
  <c r="A120" i="5"/>
  <c r="B120" i="5"/>
  <c r="C120" i="5"/>
  <c r="A121" i="5"/>
  <c r="B121" i="5"/>
  <c r="C121" i="5"/>
  <c r="A122" i="5"/>
  <c r="B122" i="5"/>
  <c r="C122" i="5"/>
  <c r="A123" i="5"/>
  <c r="B123" i="5"/>
  <c r="C123" i="5"/>
  <c r="A124" i="5"/>
  <c r="B124" i="5"/>
  <c r="C124" i="5"/>
  <c r="A125" i="5"/>
  <c r="B125" i="5"/>
  <c r="C125" i="5"/>
  <c r="A126" i="5"/>
  <c r="B126" i="5"/>
  <c r="C126" i="5"/>
  <c r="A127" i="5"/>
  <c r="B127" i="5"/>
  <c r="C127" i="5"/>
  <c r="A128" i="5"/>
  <c r="B128" i="5"/>
  <c r="C128" i="5"/>
  <c r="A129" i="5"/>
  <c r="B129" i="5"/>
  <c r="C129" i="5"/>
  <c r="A130" i="5"/>
  <c r="B130" i="5"/>
  <c r="C130" i="5"/>
  <c r="A131" i="5"/>
  <c r="B131" i="5"/>
  <c r="C131" i="5"/>
  <c r="A132" i="5"/>
  <c r="B132" i="5"/>
  <c r="C132" i="5"/>
  <c r="A133" i="5"/>
  <c r="B133" i="5"/>
  <c r="C133" i="5"/>
  <c r="A134" i="5"/>
  <c r="B134" i="5"/>
  <c r="C134" i="5"/>
  <c r="A135" i="5"/>
  <c r="B135" i="5"/>
  <c r="C135" i="5"/>
  <c r="A136" i="5"/>
  <c r="B136" i="5"/>
  <c r="C136" i="5"/>
  <c r="A137" i="5"/>
  <c r="B137" i="5"/>
  <c r="C137" i="5"/>
  <c r="A139" i="5"/>
  <c r="B139" i="5"/>
  <c r="C139" i="5"/>
  <c r="A140" i="5"/>
  <c r="B140" i="5"/>
  <c r="C140" i="5"/>
  <c r="A141" i="5"/>
  <c r="B141" i="5"/>
  <c r="C141" i="5"/>
  <c r="A142" i="5"/>
  <c r="B142" i="5"/>
  <c r="C142" i="5"/>
  <c r="A143" i="5"/>
  <c r="B143" i="5"/>
  <c r="C143" i="5"/>
  <c r="A144" i="5"/>
  <c r="B144" i="5"/>
  <c r="C144" i="5"/>
  <c r="A145" i="5"/>
  <c r="B145" i="5"/>
  <c r="C145" i="5"/>
  <c r="A146" i="5"/>
  <c r="B146" i="5"/>
  <c r="C146" i="5"/>
  <c r="A147" i="5"/>
  <c r="B147" i="5"/>
  <c r="C147" i="5"/>
  <c r="A148" i="5"/>
  <c r="B148" i="5"/>
  <c r="C148" i="5"/>
  <c r="A149" i="5"/>
  <c r="B149" i="5"/>
  <c r="C149" i="5"/>
  <c r="A150" i="5"/>
  <c r="B150" i="5"/>
  <c r="C150" i="5"/>
  <c r="A151" i="5"/>
  <c r="B151" i="5"/>
  <c r="C151" i="5"/>
  <c r="A152" i="5"/>
  <c r="B152" i="5"/>
  <c r="C152" i="5"/>
  <c r="A153" i="5"/>
  <c r="B153" i="5"/>
  <c r="C153" i="5"/>
  <c r="A154" i="5"/>
  <c r="B154" i="5"/>
  <c r="C154" i="5"/>
  <c r="A155" i="5"/>
  <c r="B155" i="5"/>
  <c r="C155" i="5"/>
  <c r="A156" i="5"/>
  <c r="B156" i="5"/>
  <c r="C156" i="5"/>
  <c r="A157" i="5"/>
  <c r="B157" i="5"/>
  <c r="C157" i="5"/>
  <c r="A158" i="5"/>
  <c r="B158" i="5"/>
  <c r="C158" i="5"/>
  <c r="A159" i="5"/>
  <c r="B159" i="5"/>
  <c r="C159" i="5"/>
  <c r="A160" i="5"/>
  <c r="B160" i="5"/>
  <c r="C160" i="5"/>
  <c r="A161" i="5"/>
  <c r="B161" i="5"/>
  <c r="C161" i="5"/>
  <c r="A162" i="5"/>
  <c r="B162" i="5"/>
  <c r="C162" i="5"/>
  <c r="A163" i="5"/>
  <c r="B163" i="5"/>
  <c r="C163" i="5"/>
  <c r="A164" i="5"/>
  <c r="B164" i="5"/>
  <c r="C164" i="5"/>
  <c r="A165" i="5"/>
  <c r="B165" i="5"/>
  <c r="C165" i="5"/>
  <c r="A166" i="5"/>
  <c r="B166" i="5"/>
  <c r="C166" i="5"/>
  <c r="A167" i="5"/>
  <c r="B167" i="5"/>
  <c r="C167" i="5"/>
  <c r="A168" i="5"/>
  <c r="B168" i="5"/>
  <c r="C168" i="5"/>
  <c r="A169" i="5"/>
  <c r="B169" i="5"/>
  <c r="C169" i="5"/>
  <c r="A170" i="5"/>
  <c r="B170" i="5"/>
  <c r="C170" i="5"/>
  <c r="A171" i="5"/>
  <c r="B171" i="5"/>
  <c r="C171" i="5"/>
  <c r="A172" i="5"/>
  <c r="B172" i="5"/>
  <c r="C172" i="5"/>
  <c r="A173" i="5"/>
  <c r="B173" i="5"/>
  <c r="C173" i="5"/>
  <c r="A174" i="5"/>
  <c r="B174" i="5"/>
  <c r="C174" i="5"/>
  <c r="A175" i="5"/>
  <c r="B175" i="5"/>
  <c r="C175" i="5"/>
  <c r="A176" i="5"/>
  <c r="B176" i="5"/>
  <c r="C176" i="5"/>
  <c r="A177" i="5"/>
  <c r="B177" i="5"/>
  <c r="C177" i="5"/>
  <c r="A178" i="5"/>
  <c r="B178" i="5"/>
  <c r="C178" i="5"/>
  <c r="A179" i="5"/>
  <c r="B179" i="5"/>
  <c r="C179" i="5"/>
  <c r="A180" i="5"/>
  <c r="B180" i="5"/>
  <c r="C180" i="5"/>
  <c r="A181" i="5"/>
  <c r="B181" i="5"/>
  <c r="C181" i="5"/>
  <c r="A182" i="5"/>
  <c r="B182" i="5"/>
  <c r="C182" i="5"/>
  <c r="A183" i="5"/>
  <c r="B183" i="5"/>
  <c r="C183" i="5"/>
  <c r="A184" i="5"/>
  <c r="B184" i="5"/>
  <c r="C184" i="5"/>
  <c r="A185" i="5"/>
  <c r="B185" i="5"/>
  <c r="C185" i="5"/>
  <c r="A188" i="5"/>
  <c r="B188" i="5"/>
  <c r="C188" i="5"/>
  <c r="A189" i="5"/>
  <c r="B189" i="5"/>
  <c r="C189" i="5"/>
  <c r="A190" i="5"/>
  <c r="B190" i="5"/>
  <c r="C190" i="5"/>
  <c r="A191" i="5"/>
  <c r="B191" i="5"/>
  <c r="C191" i="5"/>
  <c r="A192" i="5"/>
  <c r="B192" i="5"/>
  <c r="C192" i="5"/>
  <c r="A193" i="5"/>
  <c r="B193" i="5"/>
  <c r="C193" i="5"/>
  <c r="A194" i="5"/>
  <c r="B194" i="5"/>
  <c r="C194" i="5"/>
  <c r="A195" i="5"/>
  <c r="B195" i="5"/>
  <c r="C195" i="5"/>
  <c r="A196" i="5"/>
  <c r="B196" i="5"/>
  <c r="C196" i="5"/>
  <c r="A197" i="5"/>
  <c r="B197" i="5"/>
  <c r="C197" i="5"/>
  <c r="A198" i="5"/>
  <c r="B198" i="5"/>
  <c r="C198" i="5"/>
  <c r="A199" i="5"/>
  <c r="B199" i="5"/>
  <c r="C199" i="5"/>
  <c r="A200" i="5"/>
  <c r="B200" i="5"/>
  <c r="C200" i="5"/>
  <c r="A201" i="5"/>
  <c r="B201" i="5"/>
  <c r="C201" i="5"/>
  <c r="A202" i="5"/>
  <c r="B202" i="5"/>
  <c r="C202" i="5"/>
  <c r="A203" i="5"/>
  <c r="B203" i="5"/>
  <c r="C203" i="5"/>
  <c r="A204" i="5"/>
  <c r="B204" i="5"/>
  <c r="C204" i="5"/>
  <c r="A205" i="5"/>
  <c r="B205" i="5"/>
  <c r="C205" i="5"/>
  <c r="A206" i="5"/>
  <c r="B206" i="5"/>
  <c r="C206" i="5"/>
  <c r="A208" i="5"/>
  <c r="B208" i="5"/>
  <c r="C208" i="5"/>
  <c r="A209" i="5"/>
  <c r="B209" i="5"/>
  <c r="C209" i="5"/>
  <c r="A210" i="5"/>
  <c r="B210" i="5"/>
  <c r="C210" i="5"/>
  <c r="A211" i="5"/>
  <c r="B211" i="5"/>
  <c r="C211" i="5"/>
  <c r="A212" i="5"/>
  <c r="B212" i="5"/>
  <c r="C212" i="5"/>
  <c r="A213" i="5"/>
  <c r="B213" i="5"/>
  <c r="C213" i="5"/>
  <c r="A214" i="5"/>
  <c r="B214" i="5"/>
  <c r="C214" i="5"/>
  <c r="A215" i="5"/>
  <c r="B215" i="5"/>
  <c r="C215" i="5"/>
  <c r="A216" i="5"/>
  <c r="B216" i="5"/>
  <c r="C216" i="5"/>
  <c r="A217" i="5"/>
  <c r="B217" i="5"/>
  <c r="C217" i="5"/>
  <c r="A218" i="5"/>
  <c r="B218" i="5"/>
  <c r="C218" i="5"/>
  <c r="A219" i="5"/>
  <c r="B219" i="5"/>
  <c r="C219" i="5"/>
  <c r="A220" i="5"/>
  <c r="B220" i="5"/>
  <c r="C220" i="5"/>
  <c r="A221" i="5"/>
  <c r="B221" i="5"/>
  <c r="C221" i="5"/>
  <c r="A222" i="5"/>
  <c r="B222" i="5"/>
  <c r="C222" i="5"/>
  <c r="A223" i="5"/>
  <c r="B223" i="5"/>
  <c r="C223" i="5"/>
  <c r="A224" i="5"/>
  <c r="B224" i="5"/>
  <c r="C224" i="5"/>
  <c r="A225" i="5"/>
  <c r="B225" i="5"/>
  <c r="C225" i="5"/>
  <c r="A226" i="5"/>
  <c r="B226" i="5"/>
  <c r="C226" i="5"/>
  <c r="A227" i="5"/>
  <c r="B227" i="5"/>
  <c r="C227" i="5"/>
  <c r="A228" i="5"/>
  <c r="B228" i="5"/>
  <c r="C228" i="5"/>
  <c r="A229" i="5"/>
  <c r="B229" i="5"/>
  <c r="C229" i="5"/>
  <c r="A230" i="5"/>
  <c r="B230" i="5"/>
  <c r="C230" i="5"/>
  <c r="A231" i="5"/>
  <c r="B231" i="5"/>
  <c r="C231" i="5"/>
  <c r="A232" i="5"/>
  <c r="B232" i="5"/>
  <c r="C232" i="5"/>
  <c r="A233" i="5"/>
  <c r="B233" i="5"/>
  <c r="C233" i="5"/>
  <c r="A234" i="5"/>
  <c r="B234" i="5"/>
  <c r="C234" i="5"/>
  <c r="A237" i="5"/>
  <c r="B237" i="5"/>
  <c r="C237" i="5"/>
  <c r="A238" i="5"/>
  <c r="B238" i="5"/>
  <c r="C238" i="5"/>
  <c r="A239" i="5"/>
  <c r="B239" i="5"/>
  <c r="C239" i="5"/>
  <c r="A240" i="5"/>
  <c r="B240" i="5"/>
  <c r="C240" i="5"/>
  <c r="A241" i="5"/>
  <c r="B241" i="5"/>
  <c r="C241" i="5"/>
  <c r="A242" i="5"/>
  <c r="B242" i="5"/>
  <c r="C242" i="5"/>
  <c r="A243" i="5"/>
  <c r="B243" i="5"/>
  <c r="C243" i="5"/>
  <c r="A244" i="5"/>
  <c r="B244" i="5"/>
  <c r="C244" i="5"/>
  <c r="A245" i="5"/>
  <c r="B245" i="5"/>
  <c r="C245" i="5"/>
  <c r="A246" i="5"/>
  <c r="B246" i="5"/>
  <c r="C246" i="5"/>
  <c r="A247" i="5"/>
  <c r="B247" i="5"/>
  <c r="C247" i="5"/>
  <c r="A248" i="5"/>
  <c r="B248" i="5"/>
  <c r="C248" i="5"/>
  <c r="A249" i="5"/>
  <c r="B249" i="5"/>
  <c r="C249" i="5"/>
  <c r="A250" i="5"/>
  <c r="B250" i="5"/>
  <c r="C250" i="5"/>
  <c r="A251" i="5"/>
  <c r="B251" i="5"/>
  <c r="C251" i="5"/>
  <c r="A252" i="5"/>
  <c r="B252" i="5"/>
  <c r="C252" i="5"/>
  <c r="A253" i="5"/>
  <c r="B253" i="5"/>
  <c r="C253" i="5"/>
  <c r="A254" i="5"/>
  <c r="B254" i="5"/>
  <c r="C254" i="5"/>
  <c r="A255" i="5"/>
  <c r="B255" i="5"/>
  <c r="C255" i="5"/>
  <c r="A256" i="5"/>
  <c r="B256" i="5"/>
  <c r="C256" i="5"/>
  <c r="A257" i="5"/>
  <c r="B257" i="5"/>
  <c r="C257" i="5"/>
  <c r="A258" i="5"/>
  <c r="B258" i="5"/>
  <c r="C258" i="5"/>
  <c r="A259" i="5"/>
  <c r="B259" i="5"/>
  <c r="C259" i="5"/>
  <c r="A260" i="5"/>
  <c r="B260" i="5"/>
  <c r="C260" i="5"/>
  <c r="A261" i="5"/>
  <c r="B261" i="5"/>
  <c r="C261" i="5"/>
  <c r="A262" i="5"/>
  <c r="B262" i="5"/>
  <c r="C262" i="5"/>
  <c r="A263" i="5"/>
  <c r="B263" i="5"/>
  <c r="C263" i="5"/>
  <c r="A264" i="5"/>
  <c r="B264" i="5"/>
  <c r="C264" i="5"/>
  <c r="A265" i="5"/>
  <c r="B265" i="5"/>
  <c r="C265" i="5"/>
  <c r="A266" i="5"/>
  <c r="B266" i="5"/>
  <c r="C266" i="5"/>
  <c r="A267" i="5"/>
  <c r="B267" i="5"/>
  <c r="C267" i="5"/>
  <c r="A268" i="5"/>
  <c r="B268" i="5"/>
  <c r="C268" i="5"/>
  <c r="A269" i="5"/>
  <c r="B269" i="5"/>
  <c r="C269" i="5"/>
  <c r="A270" i="5"/>
  <c r="B270" i="5"/>
  <c r="C270" i="5"/>
  <c r="A271" i="5"/>
  <c r="B271" i="5"/>
  <c r="C271" i="5"/>
  <c r="A272" i="5"/>
  <c r="B272" i="5"/>
  <c r="C272" i="5"/>
  <c r="A273" i="5"/>
  <c r="B273" i="5"/>
  <c r="C273" i="5"/>
  <c r="A274" i="5"/>
  <c r="B274" i="5"/>
  <c r="C274" i="5"/>
  <c r="A275" i="5"/>
  <c r="B275" i="5"/>
  <c r="C275" i="5"/>
  <c r="A276" i="5"/>
  <c r="B276" i="5"/>
  <c r="C276" i="5"/>
  <c r="A277" i="5"/>
  <c r="B277" i="5"/>
  <c r="C277" i="5"/>
  <c r="A278" i="5"/>
  <c r="B278" i="5"/>
  <c r="C278" i="5"/>
  <c r="A279" i="5"/>
  <c r="B279" i="5"/>
  <c r="C279" i="5"/>
  <c r="A280" i="5"/>
  <c r="B280" i="5"/>
  <c r="C280" i="5"/>
  <c r="A281" i="5"/>
  <c r="B281" i="5"/>
  <c r="C281" i="5"/>
  <c r="A282" i="5"/>
  <c r="B282" i="5"/>
  <c r="C282" i="5"/>
  <c r="A283" i="5"/>
  <c r="B283" i="5"/>
  <c r="C283" i="5"/>
  <c r="A284" i="5"/>
  <c r="B284" i="5"/>
  <c r="C284" i="5"/>
  <c r="A285" i="5"/>
  <c r="B285" i="5"/>
  <c r="C285" i="5"/>
  <c r="A286" i="5"/>
  <c r="B286" i="5"/>
  <c r="C286" i="5"/>
  <c r="A287" i="5"/>
  <c r="B287" i="5"/>
  <c r="C287" i="5"/>
  <c r="A288" i="5"/>
  <c r="B288" i="5"/>
  <c r="C288" i="5"/>
  <c r="A289" i="5"/>
  <c r="B289" i="5"/>
  <c r="C289" i="5"/>
  <c r="A290" i="5"/>
  <c r="B290" i="5"/>
  <c r="C290" i="5"/>
  <c r="A291" i="5"/>
  <c r="B291" i="5"/>
  <c r="C291" i="5"/>
  <c r="A292" i="5"/>
  <c r="B292" i="5"/>
  <c r="C292" i="5"/>
  <c r="A293" i="5"/>
  <c r="B293" i="5"/>
  <c r="C293" i="5"/>
  <c r="A294" i="5"/>
  <c r="B294" i="5"/>
  <c r="C294" i="5"/>
  <c r="A295" i="5"/>
  <c r="B295" i="5"/>
  <c r="C295" i="5"/>
  <c r="A296" i="5"/>
  <c r="B296" i="5"/>
  <c r="C296" i="5"/>
  <c r="A297" i="5"/>
  <c r="B297" i="5"/>
  <c r="C297" i="5"/>
  <c r="A298" i="5"/>
  <c r="B298" i="5"/>
  <c r="C298" i="5"/>
  <c r="A299" i="5"/>
  <c r="B299" i="5"/>
  <c r="C299" i="5"/>
  <c r="A300" i="5"/>
  <c r="B300" i="5"/>
  <c r="C300" i="5"/>
  <c r="A301" i="5"/>
  <c r="B301" i="5"/>
  <c r="C301" i="5"/>
  <c r="A302" i="5"/>
  <c r="B302" i="5"/>
  <c r="C302" i="5"/>
  <c r="A303" i="5"/>
  <c r="B303" i="5"/>
  <c r="C303" i="5"/>
  <c r="A304" i="5"/>
  <c r="B304" i="5"/>
  <c r="C304" i="5"/>
  <c r="A305" i="5"/>
  <c r="B305" i="5"/>
  <c r="C305" i="5"/>
  <c r="A306" i="5"/>
  <c r="B306" i="5"/>
  <c r="C306" i="5"/>
  <c r="A307" i="5"/>
  <c r="B307" i="5"/>
  <c r="C307" i="5"/>
  <c r="A308" i="5"/>
  <c r="B308" i="5"/>
  <c r="C308" i="5"/>
  <c r="A309" i="5"/>
  <c r="B309" i="5"/>
  <c r="C309" i="5"/>
  <c r="A310" i="5"/>
  <c r="B310" i="5"/>
  <c r="C310" i="5"/>
  <c r="A311" i="5"/>
  <c r="B311" i="5"/>
  <c r="C311" i="5"/>
  <c r="A312" i="5"/>
  <c r="B312" i="5"/>
  <c r="C312" i="5"/>
  <c r="A313" i="5"/>
  <c r="B313" i="5"/>
  <c r="C313" i="5"/>
  <c r="A314" i="5"/>
  <c r="B314" i="5"/>
  <c r="C314" i="5"/>
  <c r="A317" i="5"/>
  <c r="B317" i="5"/>
  <c r="C317" i="5"/>
  <c r="A318" i="5"/>
  <c r="B318" i="5"/>
  <c r="C318" i="5"/>
  <c r="A319" i="5"/>
  <c r="B319" i="5"/>
  <c r="C319" i="5"/>
  <c r="A320" i="5"/>
  <c r="B320" i="5"/>
  <c r="C320" i="5"/>
  <c r="A321" i="5"/>
  <c r="B321" i="5"/>
  <c r="C321" i="5"/>
  <c r="A322" i="5"/>
  <c r="B322" i="5"/>
  <c r="C322" i="5"/>
  <c r="A323" i="5"/>
  <c r="B323" i="5"/>
  <c r="C323" i="5"/>
  <c r="A324" i="5"/>
  <c r="B324" i="5"/>
  <c r="C324" i="5"/>
  <c r="A325" i="5"/>
  <c r="B325" i="5"/>
  <c r="C325" i="5"/>
  <c r="A326" i="5"/>
  <c r="B326" i="5"/>
  <c r="C326" i="5"/>
  <c r="A327" i="5"/>
  <c r="B327" i="5"/>
  <c r="C327" i="5"/>
  <c r="A328" i="5"/>
  <c r="B328" i="5"/>
  <c r="C328" i="5"/>
  <c r="A329" i="5"/>
  <c r="B329" i="5"/>
  <c r="C329" i="5"/>
  <c r="A330" i="5"/>
  <c r="B330" i="5"/>
  <c r="C330" i="5"/>
  <c r="A331" i="5"/>
  <c r="B331" i="5"/>
  <c r="C331" i="5"/>
  <c r="A332" i="5"/>
  <c r="B332" i="5"/>
  <c r="C332" i="5"/>
  <c r="A333" i="5"/>
  <c r="B333" i="5"/>
  <c r="C333" i="5"/>
  <c r="A334" i="5"/>
  <c r="B334" i="5"/>
  <c r="C334" i="5"/>
  <c r="A335" i="5"/>
  <c r="B335" i="5"/>
  <c r="C335" i="5"/>
  <c r="A336" i="5"/>
  <c r="B336" i="5"/>
  <c r="C336" i="5"/>
  <c r="A337" i="5"/>
  <c r="B337" i="5"/>
  <c r="C337" i="5"/>
  <c r="A338" i="5"/>
  <c r="B338" i="5"/>
  <c r="C338" i="5"/>
  <c r="A339" i="5"/>
  <c r="B339" i="5"/>
  <c r="C339" i="5"/>
  <c r="A340" i="5"/>
  <c r="B340" i="5"/>
  <c r="C340" i="5"/>
  <c r="A341" i="5"/>
  <c r="B341" i="5"/>
  <c r="C341" i="5"/>
  <c r="A342" i="5"/>
  <c r="B342" i="5"/>
  <c r="C342" i="5"/>
  <c r="A343" i="5"/>
  <c r="B343" i="5"/>
  <c r="C343" i="5"/>
  <c r="A344" i="5"/>
  <c r="B344" i="5"/>
  <c r="C344" i="5"/>
  <c r="A345" i="5"/>
  <c r="B345" i="5"/>
  <c r="C345" i="5"/>
  <c r="A346" i="5"/>
  <c r="B346" i="5"/>
  <c r="C346" i="5"/>
  <c r="A347" i="5"/>
  <c r="B347" i="5"/>
  <c r="C347" i="5"/>
  <c r="A348" i="5"/>
  <c r="B348" i="5"/>
  <c r="C348" i="5"/>
  <c r="A349" i="5"/>
  <c r="B349" i="5"/>
  <c r="C349" i="5"/>
  <c r="A350" i="5"/>
  <c r="B350" i="5"/>
  <c r="C350" i="5"/>
  <c r="A351" i="5"/>
  <c r="B351" i="5"/>
  <c r="C351" i="5"/>
  <c r="A352" i="5"/>
  <c r="B352" i="5"/>
  <c r="C352" i="5"/>
  <c r="A353" i="5"/>
  <c r="B353" i="5"/>
  <c r="C353" i="5"/>
  <c r="A354" i="5"/>
  <c r="B354" i="5"/>
  <c r="C354" i="5"/>
  <c r="A355" i="5"/>
  <c r="B355" i="5"/>
  <c r="C355" i="5"/>
  <c r="A356" i="5"/>
  <c r="B356" i="5"/>
  <c r="C356" i="5"/>
  <c r="A357" i="5"/>
  <c r="B357" i="5"/>
  <c r="C357" i="5"/>
  <c r="A358" i="5"/>
  <c r="B358" i="5"/>
  <c r="C358" i="5"/>
  <c r="A359" i="5"/>
  <c r="B359" i="5"/>
  <c r="C359" i="5"/>
  <c r="A360" i="5"/>
  <c r="B360" i="5"/>
  <c r="C360" i="5"/>
  <c r="A361" i="5"/>
  <c r="B361" i="5"/>
  <c r="C361" i="5"/>
  <c r="A362" i="5"/>
  <c r="B362" i="5"/>
  <c r="C362" i="5"/>
  <c r="A363" i="5"/>
  <c r="B363" i="5"/>
  <c r="C363" i="5"/>
  <c r="A364" i="5"/>
  <c r="B364" i="5"/>
  <c r="C364" i="5"/>
  <c r="A365" i="5"/>
  <c r="B365" i="5"/>
  <c r="C365" i="5"/>
  <c r="A366" i="5"/>
  <c r="B366" i="5"/>
  <c r="C366" i="5"/>
  <c r="A367" i="5"/>
  <c r="B367" i="5"/>
  <c r="C367" i="5"/>
  <c r="A368" i="5"/>
  <c r="B368" i="5"/>
  <c r="C368" i="5"/>
  <c r="A369" i="5"/>
  <c r="B369" i="5"/>
  <c r="C369" i="5"/>
  <c r="A370" i="5"/>
  <c r="B370" i="5"/>
  <c r="C370" i="5"/>
  <c r="A371" i="5"/>
  <c r="B371" i="5"/>
  <c r="C371" i="5"/>
  <c r="A372" i="5"/>
  <c r="B372" i="5"/>
  <c r="C372" i="5"/>
  <c r="A373" i="5"/>
  <c r="B373" i="5"/>
  <c r="C373" i="5"/>
  <c r="A374" i="5"/>
  <c r="B374" i="5"/>
  <c r="C374" i="5"/>
  <c r="A375" i="5"/>
  <c r="B375" i="5"/>
  <c r="C375" i="5"/>
  <c r="A376" i="5"/>
  <c r="B376" i="5"/>
  <c r="C376" i="5"/>
  <c r="A377" i="5"/>
  <c r="B377" i="5"/>
  <c r="C377" i="5"/>
  <c r="A378" i="5"/>
  <c r="B378" i="5"/>
  <c r="C378" i="5"/>
  <c r="A379" i="5"/>
  <c r="B379" i="5"/>
  <c r="C379" i="5"/>
  <c r="A380" i="5"/>
  <c r="B380" i="5"/>
  <c r="C380" i="5"/>
  <c r="A381" i="5"/>
  <c r="B381" i="5"/>
  <c r="C381" i="5"/>
  <c r="A382" i="5"/>
  <c r="B382" i="5"/>
  <c r="C382" i="5"/>
  <c r="A383" i="5"/>
  <c r="B383" i="5"/>
  <c r="C383" i="5"/>
  <c r="A384" i="5"/>
  <c r="B384" i="5"/>
  <c r="C384" i="5"/>
  <c r="A385" i="5"/>
  <c r="B385" i="5"/>
  <c r="C385" i="5"/>
  <c r="A386" i="5"/>
  <c r="B386" i="5"/>
  <c r="C386" i="5"/>
  <c r="A387" i="5"/>
  <c r="B387" i="5"/>
  <c r="C387" i="5"/>
  <c r="A388" i="5"/>
  <c r="B388" i="5"/>
  <c r="C388" i="5"/>
  <c r="A389" i="5"/>
  <c r="B389" i="5"/>
  <c r="C389" i="5"/>
  <c r="A390" i="5"/>
  <c r="B390" i="5"/>
  <c r="C390" i="5"/>
  <c r="A391" i="5"/>
  <c r="B391" i="5"/>
  <c r="C391" i="5"/>
  <c r="A392" i="5"/>
  <c r="B392" i="5"/>
  <c r="C392" i="5"/>
  <c r="A393" i="5"/>
  <c r="B393" i="5"/>
  <c r="C393" i="5"/>
  <c r="A394" i="5"/>
  <c r="B394" i="5"/>
  <c r="C394" i="5"/>
  <c r="A395" i="5"/>
  <c r="B395" i="5"/>
  <c r="C395" i="5"/>
  <c r="A396" i="5"/>
  <c r="B396" i="5"/>
  <c r="C396" i="5"/>
  <c r="A397" i="5"/>
  <c r="B397" i="5"/>
  <c r="C397" i="5"/>
  <c r="A403" i="5"/>
  <c r="B403" i="5"/>
  <c r="C403" i="5"/>
  <c r="A404" i="5"/>
  <c r="B404" i="5"/>
  <c r="C404" i="5"/>
  <c r="A405" i="5"/>
  <c r="B405" i="5"/>
  <c r="C405" i="5"/>
  <c r="A406" i="5"/>
  <c r="B406" i="5"/>
  <c r="C406" i="5"/>
  <c r="A407" i="5"/>
  <c r="B407" i="5"/>
  <c r="C407" i="5"/>
  <c r="A408" i="5"/>
  <c r="B408" i="5"/>
  <c r="C408" i="5"/>
  <c r="A409" i="5"/>
  <c r="B409" i="5"/>
  <c r="C409" i="5"/>
  <c r="A410" i="5"/>
  <c r="B410" i="5"/>
  <c r="C410" i="5"/>
  <c r="A411" i="5"/>
  <c r="B411" i="5"/>
  <c r="C411" i="5"/>
  <c r="A412" i="5"/>
  <c r="B412" i="5"/>
  <c r="C412" i="5"/>
  <c r="A413" i="5"/>
  <c r="B413" i="5"/>
  <c r="C413" i="5"/>
  <c r="A414" i="5"/>
  <c r="B414" i="5"/>
  <c r="C414" i="5"/>
  <c r="A415" i="5"/>
  <c r="B415" i="5"/>
  <c r="C415" i="5"/>
  <c r="A416" i="5"/>
  <c r="B416" i="5"/>
  <c r="C416" i="5"/>
  <c r="A417" i="5"/>
  <c r="B417" i="5"/>
  <c r="C417" i="5"/>
  <c r="A418" i="5"/>
  <c r="B418" i="5"/>
  <c r="C418" i="5"/>
  <c r="A419" i="5"/>
  <c r="B419" i="5"/>
  <c r="C419" i="5"/>
  <c r="A420" i="5"/>
  <c r="B420" i="5"/>
  <c r="C420" i="5"/>
  <c r="A421" i="5"/>
  <c r="B421" i="5"/>
  <c r="C421" i="5"/>
  <c r="A422" i="5"/>
  <c r="B422" i="5"/>
  <c r="C422" i="5"/>
  <c r="A423" i="5"/>
  <c r="B423" i="5"/>
  <c r="C423" i="5"/>
  <c r="A424" i="5"/>
  <c r="B424" i="5"/>
  <c r="C424" i="5"/>
  <c r="A425" i="5"/>
  <c r="B425" i="5"/>
  <c r="C425" i="5"/>
  <c r="A426" i="5"/>
  <c r="B426" i="5"/>
  <c r="C426" i="5"/>
  <c r="A427" i="5"/>
  <c r="B427" i="5"/>
  <c r="C427" i="5"/>
  <c r="A428" i="5"/>
  <c r="B428" i="5"/>
  <c r="C428" i="5"/>
  <c r="A429" i="5"/>
  <c r="B429" i="5"/>
  <c r="C429" i="5"/>
  <c r="A430" i="5"/>
  <c r="B430" i="5"/>
  <c r="C430" i="5"/>
  <c r="A431" i="5"/>
  <c r="B431" i="5"/>
  <c r="C431" i="5"/>
  <c r="A432" i="5"/>
  <c r="B432" i="5"/>
  <c r="C432" i="5"/>
  <c r="A433" i="5"/>
  <c r="B433" i="5"/>
  <c r="C433" i="5"/>
  <c r="A434" i="5"/>
  <c r="B434" i="5"/>
  <c r="C434" i="5"/>
  <c r="A435" i="5"/>
  <c r="B435" i="5"/>
  <c r="C435" i="5"/>
  <c r="A436" i="5"/>
  <c r="B436" i="5"/>
  <c r="C436" i="5"/>
  <c r="A437" i="5"/>
  <c r="B437" i="5"/>
  <c r="C437" i="5"/>
  <c r="A438" i="5"/>
  <c r="B438" i="5"/>
  <c r="C438" i="5"/>
  <c r="A439" i="5"/>
  <c r="B439" i="5"/>
  <c r="C439" i="5"/>
  <c r="A440" i="5"/>
  <c r="B440" i="5"/>
  <c r="C440" i="5"/>
  <c r="A441" i="5"/>
  <c r="B441" i="5"/>
  <c r="C441" i="5"/>
  <c r="A442" i="5"/>
  <c r="B442" i="5"/>
  <c r="C442" i="5"/>
  <c r="A443" i="5"/>
  <c r="B443" i="5"/>
  <c r="C443" i="5"/>
  <c r="A444" i="5"/>
  <c r="B444" i="5"/>
  <c r="C444" i="5"/>
  <c r="A445" i="5"/>
  <c r="B445" i="5"/>
  <c r="C445" i="5"/>
  <c r="A446" i="5"/>
  <c r="B446" i="5"/>
  <c r="C446" i="5"/>
  <c r="A447" i="5"/>
  <c r="B447" i="5"/>
  <c r="C447" i="5"/>
  <c r="A448" i="5"/>
  <c r="B448" i="5"/>
  <c r="C448" i="5"/>
  <c r="A449" i="5"/>
  <c r="B449" i="5"/>
  <c r="C449" i="5"/>
  <c r="A450" i="5"/>
  <c r="B450" i="5"/>
  <c r="C450" i="5"/>
  <c r="A451" i="5"/>
  <c r="B451" i="5"/>
  <c r="C451" i="5"/>
  <c r="A452" i="5"/>
  <c r="B452" i="5"/>
  <c r="C452" i="5"/>
  <c r="A453" i="5"/>
  <c r="B453" i="5"/>
  <c r="C453" i="5"/>
  <c r="A454" i="5"/>
  <c r="B454" i="5"/>
  <c r="C454" i="5"/>
  <c r="A455" i="5"/>
  <c r="B455" i="5"/>
  <c r="C455" i="5"/>
  <c r="A456" i="5"/>
  <c r="B456" i="5"/>
  <c r="C456" i="5"/>
  <c r="A457" i="5"/>
  <c r="B457" i="5"/>
  <c r="C457" i="5"/>
  <c r="A458" i="5"/>
  <c r="B458" i="5"/>
  <c r="C458" i="5"/>
  <c r="A459" i="5"/>
  <c r="B459" i="5"/>
  <c r="C459" i="5"/>
  <c r="A460" i="5"/>
  <c r="B460" i="5"/>
  <c r="C460" i="5"/>
  <c r="A461" i="5"/>
  <c r="B461" i="5"/>
  <c r="C461" i="5"/>
  <c r="A462" i="5"/>
  <c r="B462" i="5"/>
  <c r="C462" i="5"/>
  <c r="A465" i="5"/>
  <c r="B465" i="5"/>
  <c r="C465" i="5"/>
  <c r="A466" i="5"/>
  <c r="B466" i="5"/>
  <c r="C466" i="5"/>
  <c r="A467" i="5"/>
  <c r="B467" i="5"/>
  <c r="C467" i="5"/>
  <c r="A468" i="5"/>
  <c r="B468" i="5"/>
  <c r="C468" i="5"/>
  <c r="A469" i="5"/>
  <c r="B469" i="5"/>
  <c r="C469" i="5"/>
  <c r="A470" i="5"/>
  <c r="B470" i="5"/>
  <c r="C470" i="5"/>
  <c r="A471" i="5"/>
  <c r="B471" i="5"/>
  <c r="C471" i="5"/>
  <c r="A472" i="5"/>
  <c r="B472" i="5"/>
  <c r="C472" i="5"/>
  <c r="A475" i="5"/>
  <c r="B475" i="5"/>
  <c r="C475" i="5"/>
  <c r="A476" i="5"/>
  <c r="B476" i="5"/>
  <c r="C476" i="5"/>
  <c r="A477" i="5"/>
  <c r="B477" i="5"/>
  <c r="C477" i="5"/>
  <c r="A478" i="5"/>
  <c r="B478" i="5"/>
  <c r="C478" i="5"/>
  <c r="A479" i="5"/>
  <c r="B479" i="5"/>
  <c r="C479" i="5"/>
  <c r="A480" i="5"/>
  <c r="B480" i="5"/>
  <c r="C480" i="5"/>
  <c r="A481" i="5"/>
  <c r="B481" i="5"/>
  <c r="C481" i="5"/>
  <c r="A482" i="5"/>
  <c r="B482" i="5"/>
  <c r="C482" i="5"/>
  <c r="A483" i="5"/>
  <c r="B483" i="5"/>
  <c r="C483" i="5"/>
  <c r="A484" i="5"/>
  <c r="B484" i="5"/>
  <c r="C484" i="5"/>
  <c r="A485" i="5"/>
  <c r="B485" i="5"/>
  <c r="C485" i="5"/>
  <c r="A486" i="5"/>
  <c r="B486" i="5"/>
  <c r="C486" i="5"/>
  <c r="B10" i="5"/>
  <c r="C10" i="5"/>
  <c r="A10" i="5"/>
  <c r="O109" i="3"/>
  <c r="P477" i="3"/>
  <c r="Q477" i="3"/>
  <c r="R477" i="3"/>
  <c r="O478" i="3"/>
  <c r="O479" i="3"/>
  <c r="O480" i="3"/>
  <c r="O468" i="3"/>
  <c r="O469" i="3"/>
  <c r="O470" i="3"/>
  <c r="O471" i="3"/>
  <c r="O472" i="3"/>
  <c r="O456" i="3"/>
  <c r="O457" i="3"/>
  <c r="O458" i="3"/>
  <c r="O459" i="3"/>
  <c r="O460" i="3"/>
  <c r="O461" i="3"/>
  <c r="O462" i="3"/>
  <c r="P446" i="3"/>
  <c r="Q446" i="3"/>
  <c r="R446" i="3"/>
  <c r="O447" i="3"/>
  <c r="O448" i="3"/>
  <c r="O449" i="3"/>
  <c r="O434" i="3"/>
  <c r="Q428" i="3"/>
  <c r="R428" i="3"/>
  <c r="O430" i="3"/>
  <c r="O431" i="3"/>
  <c r="O432" i="3"/>
  <c r="O433" i="3"/>
  <c r="O435" i="3"/>
  <c r="O438" i="3"/>
  <c r="O439" i="3"/>
  <c r="O440" i="3"/>
  <c r="O441" i="3"/>
  <c r="O442" i="3"/>
  <c r="O443" i="3"/>
  <c r="Q424" i="3"/>
  <c r="R424" i="3"/>
  <c r="O426" i="3"/>
  <c r="O427" i="3"/>
  <c r="P411" i="3"/>
  <c r="Q411" i="3"/>
  <c r="R411" i="3"/>
  <c r="O412" i="3"/>
  <c r="O414" i="3"/>
  <c r="O415" i="3"/>
  <c r="O417" i="3"/>
  <c r="O338" i="3"/>
  <c r="O339" i="3"/>
  <c r="O340" i="3"/>
  <c r="O341" i="3"/>
  <c r="O342" i="3"/>
  <c r="O343" i="3"/>
  <c r="O344" i="3"/>
  <c r="O345" i="3"/>
  <c r="O346" i="3"/>
  <c r="O347" i="3"/>
  <c r="O348" i="3"/>
  <c r="O349" i="3"/>
  <c r="O350" i="3"/>
  <c r="O351" i="3"/>
  <c r="O352" i="3"/>
  <c r="O353" i="3"/>
  <c r="O354" i="3"/>
  <c r="O355" i="3"/>
  <c r="O356" i="3"/>
  <c r="O357" i="3"/>
  <c r="O358" i="3"/>
  <c r="O359" i="3"/>
  <c r="O360" i="3"/>
  <c r="O361" i="3"/>
  <c r="O362" i="3"/>
  <c r="O363" i="3"/>
  <c r="O364" i="3"/>
  <c r="O365" i="3"/>
  <c r="O366" i="3"/>
  <c r="O367" i="3"/>
  <c r="O368" i="3"/>
  <c r="O369" i="3"/>
  <c r="O370" i="3"/>
  <c r="O371" i="3"/>
  <c r="O372" i="3"/>
  <c r="O373" i="3"/>
  <c r="O374" i="3"/>
  <c r="O375" i="3"/>
  <c r="O376" i="3"/>
  <c r="O377" i="3"/>
  <c r="O378" i="3"/>
  <c r="O379" i="3"/>
  <c r="O380" i="3"/>
  <c r="O381" i="3"/>
  <c r="O382" i="3"/>
  <c r="O383" i="3"/>
  <c r="O384" i="3"/>
  <c r="O385" i="3"/>
  <c r="O386" i="3"/>
  <c r="O387" i="3"/>
  <c r="O388" i="3"/>
  <c r="O389" i="3"/>
  <c r="O390" i="3"/>
  <c r="O391" i="3"/>
  <c r="O392" i="3"/>
  <c r="O393" i="3"/>
  <c r="O394" i="3"/>
  <c r="O395" i="3"/>
  <c r="O396" i="3"/>
  <c r="O397" i="3"/>
  <c r="P321" i="3"/>
  <c r="Q321" i="3"/>
  <c r="R321" i="3"/>
  <c r="O322" i="3"/>
  <c r="O323" i="3"/>
  <c r="O324" i="3"/>
  <c r="O325" i="3"/>
  <c r="O326" i="3"/>
  <c r="O327" i="3"/>
  <c r="O328" i="3"/>
  <c r="O329" i="3"/>
  <c r="O330" i="3"/>
  <c r="P318" i="3"/>
  <c r="Q318" i="3"/>
  <c r="R318" i="3"/>
  <c r="O319" i="3"/>
  <c r="O320" i="3"/>
  <c r="O310" i="3"/>
  <c r="O311" i="3"/>
  <c r="O312" i="3"/>
  <c r="O314" i="3"/>
  <c r="P299" i="3"/>
  <c r="Q299" i="3"/>
  <c r="R299" i="3"/>
  <c r="O300" i="3"/>
  <c r="O301" i="3"/>
  <c r="O302" i="3"/>
  <c r="O303" i="3"/>
  <c r="O304" i="3"/>
  <c r="O305" i="3"/>
  <c r="O306" i="3"/>
  <c r="P254" i="3"/>
  <c r="Q254" i="3"/>
  <c r="R254" i="3"/>
  <c r="O255" i="3"/>
  <c r="O256" i="3"/>
  <c r="O257" i="3"/>
  <c r="O258" i="3"/>
  <c r="O259" i="3"/>
  <c r="O260" i="3"/>
  <c r="O261" i="3"/>
  <c r="O262" i="3"/>
  <c r="O263" i="3"/>
  <c r="O264" i="3"/>
  <c r="O265" i="3"/>
  <c r="O266" i="3"/>
  <c r="O267" i="3"/>
  <c r="O268" i="3"/>
  <c r="O269" i="3"/>
  <c r="O270" i="3"/>
  <c r="O271" i="3"/>
  <c r="O272" i="3"/>
  <c r="O273" i="3"/>
  <c r="O274" i="3"/>
  <c r="O275" i="3"/>
  <c r="O276" i="3"/>
  <c r="O277" i="3"/>
  <c r="O278" i="3"/>
  <c r="O279" i="3"/>
  <c r="O280" i="3"/>
  <c r="O281" i="3"/>
  <c r="O282" i="3"/>
  <c r="O283" i="3"/>
  <c r="O284" i="3"/>
  <c r="O285" i="3"/>
  <c r="O286" i="3"/>
  <c r="O287" i="3"/>
  <c r="O288" i="3"/>
  <c r="O289" i="3"/>
  <c r="O290" i="3"/>
  <c r="O291" i="3"/>
  <c r="O292" i="3"/>
  <c r="O293" i="3"/>
  <c r="O294" i="3"/>
  <c r="O295" i="3"/>
  <c r="O296" i="3"/>
  <c r="O297" i="3"/>
  <c r="P241" i="3"/>
  <c r="Q241" i="3"/>
  <c r="R241" i="3"/>
  <c r="O243" i="3"/>
  <c r="O244" i="3"/>
  <c r="O245" i="3"/>
  <c r="O246" i="3"/>
  <c r="O247" i="3"/>
  <c r="O248" i="3"/>
  <c r="O249" i="3"/>
  <c r="O228" i="3"/>
  <c r="O229" i="3"/>
  <c r="O230" i="3"/>
  <c r="O231" i="3"/>
  <c r="O232" i="3"/>
  <c r="P221" i="3"/>
  <c r="Q221" i="3"/>
  <c r="R221" i="3"/>
  <c r="O222" i="3"/>
  <c r="O223" i="3"/>
  <c r="P213" i="3"/>
  <c r="Q213" i="3"/>
  <c r="R213" i="3"/>
  <c r="O214" i="3"/>
  <c r="O215" i="3"/>
  <c r="O216" i="3"/>
  <c r="O217" i="3"/>
  <c r="O218" i="3"/>
  <c r="O197" i="3"/>
  <c r="O198" i="3"/>
  <c r="O199" i="3"/>
  <c r="O200" i="3"/>
  <c r="O201" i="3"/>
  <c r="O202" i="3"/>
  <c r="O203" i="3"/>
  <c r="O204" i="3"/>
  <c r="O205" i="3"/>
  <c r="O206" i="3"/>
  <c r="P189" i="3"/>
  <c r="P188" i="3" s="1"/>
  <c r="Q189" i="3"/>
  <c r="R189" i="3"/>
  <c r="O190" i="3"/>
  <c r="O191" i="3"/>
  <c r="O192" i="3"/>
  <c r="O193" i="3"/>
  <c r="O170" i="3"/>
  <c r="O171" i="3"/>
  <c r="O172" i="3"/>
  <c r="O173" i="3"/>
  <c r="O174" i="3"/>
  <c r="O175" i="3"/>
  <c r="O176" i="3"/>
  <c r="O177" i="3"/>
  <c r="O178" i="3"/>
  <c r="O179" i="3"/>
  <c r="O180" i="3"/>
  <c r="O181" i="3"/>
  <c r="O182" i="3"/>
  <c r="O183" i="3"/>
  <c r="O184" i="3"/>
  <c r="O185" i="3"/>
  <c r="P156" i="3"/>
  <c r="Q156" i="3"/>
  <c r="R156" i="3"/>
  <c r="O157" i="3"/>
  <c r="O158" i="3"/>
  <c r="O159" i="3"/>
  <c r="O160" i="3"/>
  <c r="O161" i="3"/>
  <c r="P150" i="3"/>
  <c r="Q150" i="3"/>
  <c r="R150" i="3"/>
  <c r="O151" i="3"/>
  <c r="O152" i="3"/>
  <c r="O153" i="3"/>
  <c r="O154" i="3"/>
  <c r="O155" i="3"/>
  <c r="P141" i="3"/>
  <c r="Q141" i="3"/>
  <c r="R141" i="3"/>
  <c r="O142" i="3"/>
  <c r="O143" i="3"/>
  <c r="O144" i="3"/>
  <c r="O134" i="3"/>
  <c r="O135" i="3"/>
  <c r="O136" i="3"/>
  <c r="O137" i="3"/>
  <c r="P117" i="3"/>
  <c r="Q117" i="3"/>
  <c r="R117" i="3"/>
  <c r="O118" i="3"/>
  <c r="O119" i="3"/>
  <c r="O120" i="3"/>
  <c r="O121" i="3"/>
  <c r="O122" i="3"/>
  <c r="O123" i="3"/>
  <c r="O124" i="3"/>
  <c r="O125" i="3"/>
  <c r="O126" i="3"/>
  <c r="O127" i="3"/>
  <c r="O128" i="3"/>
  <c r="O129" i="3"/>
  <c r="O130" i="3"/>
  <c r="O99" i="3"/>
  <c r="O100" i="3"/>
  <c r="O101" i="3"/>
  <c r="O102" i="3"/>
  <c r="O103" i="3"/>
  <c r="O104" i="3"/>
  <c r="O105" i="3"/>
  <c r="O106" i="3"/>
  <c r="O107" i="3"/>
  <c r="O108" i="3"/>
  <c r="O87" i="3"/>
  <c r="O88" i="3"/>
  <c r="O89" i="3"/>
  <c r="O90" i="3"/>
  <c r="O91" i="3"/>
  <c r="O92" i="3"/>
  <c r="O93" i="3"/>
  <c r="O94" i="3"/>
  <c r="O95" i="3"/>
  <c r="O62" i="3"/>
  <c r="O63" i="3"/>
  <c r="O64" i="3"/>
  <c r="O66" i="3"/>
  <c r="O67" i="3"/>
  <c r="O68" i="3"/>
  <c r="O69" i="3"/>
  <c r="O70" i="3"/>
  <c r="O71" i="3"/>
  <c r="O72" i="3"/>
  <c r="O74" i="3"/>
  <c r="O75" i="3"/>
  <c r="O76" i="3"/>
  <c r="O80" i="3"/>
  <c r="O82" i="3"/>
  <c r="O83" i="3"/>
  <c r="O84" i="3"/>
  <c r="O39" i="3"/>
  <c r="O40" i="3"/>
  <c r="O41" i="3"/>
  <c r="O42" i="3"/>
  <c r="O43" i="3"/>
  <c r="O44" i="3"/>
  <c r="O45" i="3"/>
  <c r="O46" i="3"/>
  <c r="O47" i="3"/>
  <c r="O48" i="3"/>
  <c r="O49" i="3"/>
  <c r="O50" i="3"/>
  <c r="O51" i="3"/>
  <c r="O52" i="3"/>
  <c r="O53" i="3"/>
  <c r="O54" i="3"/>
  <c r="O56" i="3"/>
  <c r="O57" i="3"/>
  <c r="P25" i="3"/>
  <c r="Q25" i="3"/>
  <c r="R25" i="3"/>
  <c r="O26" i="3"/>
  <c r="O27" i="3"/>
  <c r="O28" i="3"/>
  <c r="O29" i="3"/>
  <c r="O30" i="3"/>
  <c r="O31" i="3"/>
  <c r="O32" i="3"/>
  <c r="O33" i="3"/>
  <c r="O34" i="3"/>
  <c r="O35" i="3"/>
  <c r="P17" i="3"/>
  <c r="Q17" i="3"/>
  <c r="Q16" i="3" s="1"/>
  <c r="R17" i="3"/>
  <c r="R16" i="3" s="1"/>
  <c r="O18" i="3"/>
  <c r="O19" i="3"/>
  <c r="O451" i="3"/>
  <c r="O421" i="3"/>
  <c r="O226" i="3"/>
  <c r="O220" i="3"/>
  <c r="O212" i="3"/>
  <c r="O165" i="3"/>
  <c r="O163" i="3"/>
  <c r="Q12" i="3"/>
  <c r="Q162" i="3"/>
  <c r="Q164" i="3"/>
  <c r="Q211" i="3"/>
  <c r="Q219" i="3"/>
  <c r="Q225" i="3"/>
  <c r="Q224" i="3" s="1"/>
  <c r="Q333" i="3"/>
  <c r="Q331" i="3" s="1"/>
  <c r="Q404" i="3"/>
  <c r="Q420" i="3"/>
  <c r="Q450" i="3"/>
  <c r="Q484" i="3"/>
  <c r="P12" i="3"/>
  <c r="P162" i="3"/>
  <c r="P164" i="3"/>
  <c r="P211" i="3"/>
  <c r="P219" i="3"/>
  <c r="P225" i="3"/>
  <c r="P333" i="3"/>
  <c r="P404" i="3"/>
  <c r="P420" i="3"/>
  <c r="P450" i="3"/>
  <c r="P484" i="3"/>
  <c r="O12" i="3"/>
  <c r="R12" i="3"/>
  <c r="O404" i="3"/>
  <c r="R219" i="3"/>
  <c r="R211" i="3"/>
  <c r="E418" i="5"/>
  <c r="D418" i="5"/>
  <c r="R333" i="3"/>
  <c r="O333" i="3"/>
  <c r="R225" i="3"/>
  <c r="R162" i="3"/>
  <c r="R484" i="3"/>
  <c r="O484" i="3"/>
  <c r="R404" i="3"/>
  <c r="R450" i="3"/>
  <c r="R420" i="3"/>
  <c r="R164" i="3"/>
  <c r="O436" i="3"/>
  <c r="O425" i="3"/>
  <c r="O429" i="3"/>
  <c r="P424" i="3"/>
  <c r="O437" i="3"/>
  <c r="O81" i="3"/>
  <c r="O77" i="3"/>
  <c r="O73" i="3"/>
  <c r="P428" i="3" l="1"/>
  <c r="O455" i="3"/>
  <c r="O133" i="3"/>
  <c r="O17" i="3"/>
  <c r="O25" i="3"/>
  <c r="O117" i="3"/>
  <c r="Q335" i="3"/>
  <c r="Q334" i="3" s="1"/>
  <c r="O86" i="3"/>
  <c r="O61" i="3"/>
  <c r="O98" i="3"/>
  <c r="R331" i="3"/>
  <c r="P331" i="3"/>
  <c r="R61" i="3"/>
  <c r="P454" i="3"/>
  <c r="R335" i="3"/>
  <c r="O219" i="3"/>
  <c r="R24" i="3"/>
  <c r="O225" i="3"/>
  <c r="Q238" i="3"/>
  <c r="Q11" i="3"/>
  <c r="P308" i="3"/>
  <c r="R116" i="3"/>
  <c r="O450" i="3"/>
  <c r="P224" i="3"/>
  <c r="P445" i="3"/>
  <c r="Q37" i="3"/>
  <c r="P168" i="3"/>
  <c r="R224" i="3"/>
  <c r="Q476" i="3"/>
  <c r="Q253" i="3"/>
  <c r="R308" i="3"/>
  <c r="Q454" i="3"/>
  <c r="O156" i="3"/>
  <c r="Q423" i="3"/>
  <c r="Q195" i="3"/>
  <c r="O55" i="3"/>
  <c r="O38" i="3" s="1"/>
  <c r="R454" i="3"/>
  <c r="P238" i="3"/>
  <c r="Q188" i="3"/>
  <c r="Q116" i="3"/>
  <c r="P335" i="3"/>
  <c r="P334" i="3" s="1"/>
  <c r="R139" i="3"/>
  <c r="P116" i="3"/>
  <c r="Q139" i="3"/>
  <c r="R476" i="3"/>
  <c r="Q60" i="3"/>
  <c r="R168" i="3"/>
  <c r="P16" i="3"/>
  <c r="Q410" i="3"/>
  <c r="O331" i="3"/>
  <c r="O318" i="3"/>
  <c r="Q24" i="3"/>
  <c r="P37" i="3"/>
  <c r="R149" i="3"/>
  <c r="P410" i="3"/>
  <c r="O411" i="3"/>
  <c r="P139" i="3"/>
  <c r="R410" i="3"/>
  <c r="O477" i="3"/>
  <c r="O241" i="3"/>
  <c r="O238" i="3" s="1"/>
  <c r="P253" i="3"/>
  <c r="O164" i="3"/>
  <c r="R188" i="3"/>
  <c r="P149" i="3"/>
  <c r="R238" i="3"/>
  <c r="O467" i="3"/>
  <c r="O162" i="3"/>
  <c r="O221" i="3"/>
  <c r="R423" i="3"/>
  <c r="R11" i="3"/>
  <c r="O424" i="3"/>
  <c r="Q445" i="3"/>
  <c r="O299" i="3"/>
  <c r="R445" i="3"/>
  <c r="O213" i="3"/>
  <c r="R210" i="3"/>
  <c r="O211" i="3"/>
  <c r="R253" i="3"/>
  <c r="O309" i="3"/>
  <c r="Q308" i="3"/>
  <c r="P60" i="3"/>
  <c r="O169" i="3"/>
  <c r="P24" i="3"/>
  <c r="O446" i="3"/>
  <c r="O337" i="3"/>
  <c r="O321" i="3"/>
  <c r="Q210" i="3"/>
  <c r="P476" i="3"/>
  <c r="P210" i="3"/>
  <c r="O420" i="3"/>
  <c r="O150" i="3"/>
  <c r="Q149" i="3"/>
  <c r="O254" i="3"/>
  <c r="O227" i="3"/>
  <c r="O428" i="3"/>
  <c r="O189" i="3"/>
  <c r="O196" i="3"/>
  <c r="O141" i="3"/>
  <c r="P423" i="3" l="1"/>
  <c r="R60" i="3"/>
  <c r="R59" i="3" s="1"/>
  <c r="R334" i="3"/>
  <c r="R115" i="3"/>
  <c r="O224" i="3"/>
  <c r="R307" i="3"/>
  <c r="O16" i="3"/>
  <c r="O11" i="3" s="1"/>
  <c r="Q23" i="3"/>
  <c r="P307" i="3"/>
  <c r="P237" i="3"/>
  <c r="R475" i="3"/>
  <c r="O116" i="3"/>
  <c r="O410" i="3"/>
  <c r="R209" i="3"/>
  <c r="Q475" i="3"/>
  <c r="R409" i="3"/>
  <c r="P148" i="3"/>
  <c r="Q237" i="3"/>
  <c r="Q59" i="3"/>
  <c r="R37" i="3"/>
  <c r="Q409" i="3"/>
  <c r="P11" i="3"/>
  <c r="Q115" i="3"/>
  <c r="O476" i="3"/>
  <c r="R148" i="3"/>
  <c r="O454" i="3"/>
  <c r="P115" i="3"/>
  <c r="O253" i="3"/>
  <c r="O24" i="3"/>
  <c r="O335" i="3"/>
  <c r="R237" i="3"/>
  <c r="O149" i="3"/>
  <c r="P475" i="3"/>
  <c r="P59" i="3"/>
  <c r="Q148" i="3"/>
  <c r="P209" i="3"/>
  <c r="O445" i="3"/>
  <c r="P23" i="3"/>
  <c r="O168" i="3"/>
  <c r="O308" i="3"/>
  <c r="O423" i="3"/>
  <c r="O210" i="3"/>
  <c r="Q209" i="3"/>
  <c r="Q307" i="3"/>
  <c r="O139" i="3"/>
  <c r="O195" i="3"/>
  <c r="O188" i="3"/>
  <c r="O60" i="3"/>
  <c r="P409" i="3" l="1"/>
  <c r="R408" i="3"/>
  <c r="Q408" i="3"/>
  <c r="R147" i="3"/>
  <c r="O115" i="3"/>
  <c r="Q10" i="3"/>
  <c r="O209" i="3"/>
  <c r="R23" i="3"/>
  <c r="O37" i="3"/>
  <c r="O23" i="3" s="1"/>
  <c r="O475" i="3"/>
  <c r="O307" i="3"/>
  <c r="P10" i="3"/>
  <c r="P147" i="3"/>
  <c r="O334" i="3"/>
  <c r="O237" i="3"/>
  <c r="Q147" i="3"/>
  <c r="O409" i="3"/>
  <c r="O59" i="3"/>
  <c r="O148" i="3"/>
  <c r="P408" i="3" l="1"/>
  <c r="R10" i="3"/>
  <c r="O408" i="3"/>
  <c r="Q487" i="3"/>
  <c r="O10" i="3"/>
  <c r="O147" i="3"/>
  <c r="P487" i="3" l="1"/>
  <c r="O487" i="3"/>
  <c r="R487" i="3"/>
</calcChain>
</file>

<file path=xl/sharedStrings.xml><?xml version="1.0" encoding="utf-8"?>
<sst xmlns="http://schemas.openxmlformats.org/spreadsheetml/2006/main" count="5088" uniqueCount="1985">
  <si>
    <t xml:space="preserve">Regionų plėtros planų rengimo
</t>
  </si>
  <si>
    <t>metodikos</t>
  </si>
  <si>
    <t>3 priedas</t>
  </si>
  <si>
    <t>PRIEMONIŲ PLANAS</t>
  </si>
  <si>
    <t>1 lentelė. Priemones detalizuojantys projektai ir jų charakteristikos.</t>
  </si>
  <si>
    <t>Projektų požymiai</t>
  </si>
  <si>
    <t>Įgyvendinimo terminai</t>
  </si>
  <si>
    <t>Preliminari projekto išlaidų suma (Eur)</t>
  </si>
  <si>
    <t>Projekto Nr.</t>
  </si>
  <si>
    <t>Unikalus projekto Nr.</t>
  </si>
  <si>
    <t>Projektas (pavadinimas)</t>
  </si>
  <si>
    <t>Pareiškėjas / projekto vykdytojas</t>
  </si>
  <si>
    <t>Ministerija (asignavimų valdytojas)</t>
  </si>
  <si>
    <t>Įgyvendinimo teritorija</t>
  </si>
  <si>
    <t>Finansavimo šaltinio kodas</t>
  </si>
  <si>
    <t>R/V/KT</t>
  </si>
  <si>
    <t>ITI</t>
  </si>
  <si>
    <t>RSP</t>
  </si>
  <si>
    <t>S</t>
  </si>
  <si>
    <t>rez.</t>
  </si>
  <si>
    <t>Pradžia (metai)</t>
  </si>
  <si>
    <t>Pabaiga (metai)</t>
  </si>
  <si>
    <t>Iš viso</t>
  </si>
  <si>
    <t>Finansavimas iš ES investicijų ar kitų tarptautinių finansavimo šaltinių</t>
  </si>
  <si>
    <t>Valstybės biudžetas</t>
  </si>
  <si>
    <t>Pareiškėjo / projekto vykdytojo ir partnerio (-ių) lėšos</t>
  </si>
  <si>
    <t>1.</t>
  </si>
  <si>
    <t>PRIORITETAS: PAŽANGI EKONOMIKA</t>
  </si>
  <si>
    <t>1.1</t>
  </si>
  <si>
    <t xml:space="preserve">Tikslas: Plėtoti Kauno regioną kaip mokslo ir verlo partneryste pagrįstą aukštos pridėtinės vertės pramonės kraštą </t>
  </si>
  <si>
    <t>1.1.1</t>
  </si>
  <si>
    <t>Uždavinys: Šalies ir tarptautiniu mastu įtvirtinti Kauno regiono, kaip modernios ir konkurencingos pramonės krašto, įvaizdį.</t>
  </si>
  <si>
    <t>1.1.1.1.</t>
  </si>
  <si>
    <t>Priemonė: Aukštųjų, profesinio rengimo mokyklų, mokslo institucijų, verslo, savivaldos ir kitų institucijų bendradarbiavimo plėtra</t>
  </si>
  <si>
    <t>1.1.1.2.</t>
  </si>
  <si>
    <t>Priemonė: Bendrų verslo įmonių, mokslo ir studijų institucijų projektų rengimas ir įgyvendinimas</t>
  </si>
  <si>
    <t>1.1.1.3.</t>
  </si>
  <si>
    <t>Priemonė: Regiono verslo įmonių teigiamo įvaizdžio formavimas ir bendradarbiavimo skatinimas</t>
  </si>
  <si>
    <t>1.1.2</t>
  </si>
  <si>
    <t>Uždavinys: Sudaryti sąlygas modernios bei konkurencingos pramonės plėtotei, investicijoms, kuriant darbo vietas, socialiai atsakingą verslą, užtikrinant darnią ir kompleksišką regiono plėtrą.</t>
  </si>
  <si>
    <t>1.1.2.1.</t>
  </si>
  <si>
    <t>Priemonė: Investicijų skatinimas ir investicijų pritraukimui reikalingos infrastruktūros kūrimas</t>
  </si>
  <si>
    <t>1.1.2.1.1</t>
  </si>
  <si>
    <t>R029904-310000-0001</t>
  </si>
  <si>
    <t xml:space="preserve">Buvusios Aviacijos gamyklos teritorijos konversija </t>
  </si>
  <si>
    <t>KMSA</t>
  </si>
  <si>
    <t>VRM</t>
  </si>
  <si>
    <t>Kauno miesto savivaldybė</t>
  </si>
  <si>
    <t>07.1.1-CPVA-R-904</t>
  </si>
  <si>
    <t>R</t>
  </si>
  <si>
    <t xml:space="preserve">ITI </t>
  </si>
  <si>
    <t>1.1.2.1.2</t>
  </si>
  <si>
    <t>R020000-320000-2000</t>
  </si>
  <si>
    <t>Daugiafunkcio S. Dariaus ir S. Girėno sveikatinimo, kultūros ir užimtumo centro įkūrimas, pritaikant S. Dariaus ir S. Girėno stadiono infrastruktūrą</t>
  </si>
  <si>
    <t>–</t>
  </si>
  <si>
    <t>1.1.2.2.</t>
  </si>
  <si>
    <t>Priemonė: Infrastruktūros laisvosiose ekonominėse zonose ir pramoniniuose parkuose, esamose ir numatomose kurti pramoninėse teritorijose kūrimas ir plėtra</t>
  </si>
  <si>
    <t>1.1.2.3.</t>
  </si>
  <si>
    <t>Priemonė: Verslo inkubatorių, mokslo ir technologijų parkų ir kompetencijos centrų plėtra</t>
  </si>
  <si>
    <t>1.1.2.4.</t>
  </si>
  <si>
    <t>Priemonė: Kūrybinių industrijų plėtra</t>
  </si>
  <si>
    <t>1.2</t>
  </si>
  <si>
    <t>Tikslas: Padidinti gyventojų verslumą ir užimtumą, kuriant ir išlaikant darbo vietas, didinant verslo įvairovę ir darbo vietų pasiekiamumą</t>
  </si>
  <si>
    <t>1.2.1</t>
  </si>
  <si>
    <t>Uždavinys: Skatinti verslumą ir ūkio įvairovę, pritaikant viešuosius statinius verslo ir bendruomeniniams poreikiams</t>
  </si>
  <si>
    <t>1.2.1.1</t>
  </si>
  <si>
    <t>Priemonė: Naujų, miesto gyventojams aktualių, paslaugų kūrimas ir plėtra</t>
  </si>
  <si>
    <t>1.2.1.1.1</t>
  </si>
  <si>
    <t>R028000-360000-0001</t>
  </si>
  <si>
    <t>Kaišiadorių miesto turgaus paviljono statyba</t>
  </si>
  <si>
    <t>KaiRSA</t>
  </si>
  <si>
    <t>ŪM</t>
  </si>
  <si>
    <t>Kaišiadorių rajono savivaldybė</t>
  </si>
  <si>
    <t>VIP</t>
  </si>
  <si>
    <t>V</t>
  </si>
  <si>
    <t>1.2.1.1.2</t>
  </si>
  <si>
    <t>R029905-290000-0001</t>
  </si>
  <si>
    <t>Nemuno dešiniosios pakrantės kompleksiškas sutvarkymas pritaikant bendruomenės ir verslo poreikiams</t>
  </si>
  <si>
    <t>PRSA</t>
  </si>
  <si>
    <t>Prienų rajono savivaldybė</t>
  </si>
  <si>
    <t>07.1.1-CPVA-R-905</t>
  </si>
  <si>
    <t>1.2.1.1.3</t>
  </si>
  <si>
    <t>R023305-330000-0001</t>
  </si>
  <si>
    <t>Jonavos rajono savivaldybės kultūros centro didžiosios salės atnaujinimas</t>
  </si>
  <si>
    <t>JRSA</t>
  </si>
  <si>
    <t>KM</t>
  </si>
  <si>
    <t>Jonavos rajono savivaldybė</t>
  </si>
  <si>
    <t>07.1.1-CPVA-R-305</t>
  </si>
  <si>
    <t>1.2.1.1.4</t>
  </si>
  <si>
    <t>R029905-340000-0002</t>
  </si>
  <si>
    <t>Kaišiadorių miesto buvusio kino teatro pastato pritaikymas vietos bendruomenės, verslo ir jaunimo poreikiams</t>
  </si>
  <si>
    <t>1.2.1.1.5</t>
  </si>
  <si>
    <t>R023305-330000-0002</t>
  </si>
  <si>
    <t>Kaišiadorių miesto kultūros infrastruktūros optimizavimas, sukuriant multifunkcinę erdvę, pritaikytą vietos bendruomenės poreikiams (I etapas)</t>
  </si>
  <si>
    <t>1.2.1.1.6</t>
  </si>
  <si>
    <t>R023305-332900-0003</t>
  </si>
  <si>
    <t>Kėdainių r. sav. pastato Didžiosios Rinkos a. 4, Kėdainiuose rekonstravimas, įrengiant M. Daukšos viešosios bibliotekos vaikų ir jaunimo skyrių</t>
  </si>
  <si>
    <t>KėRSA</t>
  </si>
  <si>
    <t>Kėdainių rajono savivaldybė</t>
  </si>
  <si>
    <t>1.2.1.1.7</t>
  </si>
  <si>
    <t>R029905-320000-0003</t>
  </si>
  <si>
    <t>Bendruomenės laisvalaikio ir užimtumo centro įkūrimas Prienuose, sukuriant užimtumo infrastruktūrą</t>
  </si>
  <si>
    <t>1.2.1.1.8</t>
  </si>
  <si>
    <t>R023305-330000-0004</t>
  </si>
  <si>
    <t>Prienų krašto muziejaus modernizavimas</t>
  </si>
  <si>
    <t>1.2.1.1.9</t>
  </si>
  <si>
    <t>R023305-330000-0005</t>
  </si>
  <si>
    <t>Prienų kultūros centro pastato Prienuose, Vytauto g. 35, rekonstravimas</t>
  </si>
  <si>
    <t>1.2.1.1.10</t>
  </si>
  <si>
    <t>R023305-330000-0006</t>
  </si>
  <si>
    <t>Raseinių rajono kultūros centro Raseiniuose, Vytauto Didžiojo g. 10, rekonstravimas, infrastruktūros pritaikymas visuomenės poreikiams</t>
  </si>
  <si>
    <t>RRSA</t>
  </si>
  <si>
    <t>Raseinių rajono savivaldybė</t>
  </si>
  <si>
    <t>1.2.1.2</t>
  </si>
  <si>
    <t>Priemonė: Verslo subjektų skatinimas teikti bendruomenei aktualias paslaugas, didinti gamybos pajėgumus ir eksporto apimtis</t>
  </si>
  <si>
    <t>1.2.2</t>
  </si>
  <si>
    <t>Uždavinys. Kurti naujas darbo vietas, pritraukiant investicijas į viešąsias (apleistas, nenaudojamas ir nepakankamai naudojamas) erdves</t>
  </si>
  <si>
    <t>1.2.2.1</t>
  </si>
  <si>
    <t>Priemonė: Miestų viešosios infrastruktūros sutvarkymas, gerinant sąlygas naujam verslui ir darbo vietų kūrimui</t>
  </si>
  <si>
    <t>1.2.2.1.1</t>
  </si>
  <si>
    <t>R029905-303800-0004</t>
  </si>
  <si>
    <t>Garliavos miesto parko sutvarkymas (įrengimas)</t>
  </si>
  <si>
    <t>KauRSA</t>
  </si>
  <si>
    <t>Kauno rajono savivaldybė</t>
  </si>
  <si>
    <t>1.2.2.1.2</t>
  </si>
  <si>
    <t>R029905-141932-0005</t>
  </si>
  <si>
    <t>Garliavos miesto viešųjų erdvių kompleksiškas sutvarkymas ir pritaikymas bendruomenei ir verslui</t>
  </si>
  <si>
    <t>1.2.2.1.3</t>
  </si>
  <si>
    <t>R029903-300000-0001</t>
  </si>
  <si>
    <t>Jonavos miesto žemutinės dalies sutvarkymo ir pasiekiamumo gerinimas</t>
  </si>
  <si>
    <t>07.1.1-CPVA-R-903</t>
  </si>
  <si>
    <t>1.2.2.1.4</t>
  </si>
  <si>
    <t>R029905-280000-0006</t>
  </si>
  <si>
    <t>Kaišiadorių miesto Prezidento A. M. Brazausko parko sutvarkymas ir pritaikymas rekreaciniams, poilsio ir sveikatinimo poreikiams</t>
  </si>
  <si>
    <t>1.2.2.1.5</t>
  </si>
  <si>
    <t>R029905-142950-0007</t>
  </si>
  <si>
    <t>Kaišiadorių miesto Gedimino g. prieigų sutvarkymas</t>
  </si>
  <si>
    <t>1.2.2.1.6</t>
  </si>
  <si>
    <t>R029905-280000-0008</t>
  </si>
  <si>
    <t>Kaišiadorių miesto viešųjų erdvių pritaikymas bendruomenės sveikatinimo veiklai bei poilsiui</t>
  </si>
  <si>
    <t>1.2.2.1.7</t>
  </si>
  <si>
    <t>R029905-290000-0009</t>
  </si>
  <si>
    <t>Kėdainių miesto Didžiosios Rinkos aikštės modernizavimas, pritaikant vietos bendruomenei</t>
  </si>
  <si>
    <t>1.2.2.1.8</t>
  </si>
  <si>
    <t>R029905-280000-0010</t>
  </si>
  <si>
    <t>Kompleksiškas Kėdainių miesto upių prieigų sutvarkymas, sukuriant patrauklias viešąsias erdves bendruomenei ir verslui</t>
  </si>
  <si>
    <t>1.2.2.1.9</t>
  </si>
  <si>
    <t>R029905-290000-0011</t>
  </si>
  <si>
    <t>Kėdainių miesto viešųjų erdvių (Kėdainių miesto, Vytauto parkų,  universalaus daugiafunkcio aikštyno, lauko teniso kortų prieigų) kompleksiškas sutvarkymas ir pritaikymas bendruomenei ir verslui</t>
  </si>
  <si>
    <t>1.2.2.1.10</t>
  </si>
  <si>
    <t>R029905-280000-0012</t>
  </si>
  <si>
    <t>Kompleksiškas Kėdainių miesto maudymvietės ir poilsio zonos sutvarkymas</t>
  </si>
  <si>
    <t>1.2.2.1.11</t>
  </si>
  <si>
    <t>R029905-300000-0013</t>
  </si>
  <si>
    <t>Daugiabučių namų kvartalų kompleksinis atnaujinimas Kėdainių mieste</t>
  </si>
  <si>
    <t>1.2.2.1.12</t>
  </si>
  <si>
    <t>R029905-290000-0014</t>
  </si>
  <si>
    <t>Nemuno upės pakrantės ir Revuonos parko bei jo prieigų sutvarkymas ir pritaikymas bendruomenės ir verslo poreikiams</t>
  </si>
  <si>
    <t>1.2.2.1.13</t>
  </si>
  <si>
    <t>R029905-290000-0015</t>
  </si>
  <si>
    <t>Prienų miesto autobusų stoties ir aplinkinės teritorijos pritaikymas bendruomenės ir verslo poreikiams</t>
  </si>
  <si>
    <t>1.2.2.1.14</t>
  </si>
  <si>
    <t>R029905-280000-0016</t>
  </si>
  <si>
    <t>Kompleksinis Prienų miesto viešųjų erdvių sutvarkymas, pritaikant jas bendruomenės ir verslo poreikiams</t>
  </si>
  <si>
    <t>1.2.2.1.15</t>
  </si>
  <si>
    <t>R029905-300000-0017</t>
  </si>
  <si>
    <t>Raseinių m. daugiabučių namų kiemų kompleksinis tvarkymas</t>
  </si>
  <si>
    <t>1.2.2.1.16</t>
  </si>
  <si>
    <t>R029905-280000-0018</t>
  </si>
  <si>
    <t>Raseinių m. V. Kudirkos g. kvartalo viešųjų erdvių ir gyvenamųjų vietų patrauklumo didinimas</t>
  </si>
  <si>
    <t>1.2.2.1.17</t>
  </si>
  <si>
    <t>R029905-290000-0019</t>
  </si>
  <si>
    <t>Raseinių m. centrinės dalies patrauklumo didinimas (rekonstruojant Vilniaus g. ir modernizuojant vietos bendruomenei svarbias viešąsias erdves)</t>
  </si>
  <si>
    <t>1.2.2.1.18</t>
  </si>
  <si>
    <t>R029905-290000-0020</t>
  </si>
  <si>
    <t>Raseinių miesto prekyvietės ir viešųjų erdvių modernizavimas (Vytauto Didžiojo g., Žemaitės g., V. Grybo g. ir Algirdo g.)</t>
  </si>
  <si>
    <t>1.2.2.1.19</t>
  </si>
  <si>
    <t>R029905-300000-0021</t>
  </si>
  <si>
    <t>Daugiabučių namų kvartalų kompleksinis atnaujinimas Kėdainių mieste (II etapas)</t>
  </si>
  <si>
    <t>1.2.2.1.20</t>
  </si>
  <si>
    <t>R029904-310000-5000</t>
  </si>
  <si>
    <t xml:space="preserve">Buvusios Aviacijos gamyklos angaro konversija </t>
  </si>
  <si>
    <t>2023</t>
  </si>
  <si>
    <t>1.3</t>
  </si>
  <si>
    <t>Tikslas: Plėtoti regiono transporto infrastruktūrą</t>
  </si>
  <si>
    <t>1.3.1</t>
  </si>
  <si>
    <t>Uždavinys. Didinti darbo jėgos mobilumą, gerinant darbo vietų pasiekiamumą:</t>
  </si>
  <si>
    <t>1.3.1.1</t>
  </si>
  <si>
    <t>Priemonė: Miestų gatvių atnaujinimas (rekonstrukcija)</t>
  </si>
  <si>
    <t>1.3.1.1.1</t>
  </si>
  <si>
    <t>R025511-120000-0001</t>
  </si>
  <si>
    <t>Garliavos miesto K. Aglinsko g. rekonstrukcija</t>
  </si>
  <si>
    <t>SM</t>
  </si>
  <si>
    <t>06.2.1-TID-R-511</t>
  </si>
  <si>
    <t>1.3.1.1.2</t>
  </si>
  <si>
    <t>R025511-120000-0002</t>
  </si>
  <si>
    <t>Jonavos m. Vasario 16-osios, A. Kulviečio, Chemikų gatvių rekonstrukcija, įrengiant modernias eismo saugos priemones</t>
  </si>
  <si>
    <t>1.3.1.1.3</t>
  </si>
  <si>
    <t>R025511-120000-0003</t>
  </si>
  <si>
    <t>Kaišiadorių miesto V. Kudirkos ir Maironio gatvių rekonstravimas</t>
  </si>
  <si>
    <t>1.3.1.1.4</t>
  </si>
  <si>
    <t>R025511-120000-0004</t>
  </si>
  <si>
    <t>Kėdainių miesto A. Kanapinsko, P. Lukšio, Mindaugo, Pavasario ir Žemaitės gatvių rekonstrukcija</t>
  </si>
  <si>
    <t>1.3.1.1.5</t>
  </si>
  <si>
    <t>R025511-120000-0005</t>
  </si>
  <si>
    <t>Raseinių miesto Partizanų gatvės rekonstravimas</t>
  </si>
  <si>
    <t>1.3.1.1.6</t>
  </si>
  <si>
    <t>R025511-120000-0006</t>
  </si>
  <si>
    <t>Raseinių miesto Aguonų gatvės rekonstravimas</t>
  </si>
  <si>
    <t>1.3.1.1.7</t>
  </si>
  <si>
    <t>R025511-110000-0007</t>
  </si>
  <si>
    <t>Šeštokų 1-osios g. ir Alyvų 1-osios g. Kaune statyba</t>
  </si>
  <si>
    <t>1.3.1.1.8</t>
  </si>
  <si>
    <t>R025511-120000-0008</t>
  </si>
  <si>
    <t>Aleksoto gatvių rekonstravimas (Kalvarijos g., Vyčio Kryžiaus g., K. Sprangausko g., J. Petruičio g., J. Čapliko g., J. Pabrėžos g., Vilties g.)</t>
  </si>
  <si>
    <t>1.3.1.1.9</t>
  </si>
  <si>
    <t>R025511-120000-0010</t>
  </si>
  <si>
    <t>Eismo saugumo priemonių diegimas Revuonos g. Prienų m.</t>
  </si>
  <si>
    <t>1.3.1.1.10</t>
  </si>
  <si>
    <t>R025511-120000-0011</t>
  </si>
  <si>
    <t>Birštono savivaldybės vietinių kelių eismo saugos gerinimas</t>
  </si>
  <si>
    <t>BSA</t>
  </si>
  <si>
    <t>Birštono savivaldybė</t>
  </si>
  <si>
    <t>1.3.1.1.11</t>
  </si>
  <si>
    <t>R025511-120000-0012</t>
  </si>
  <si>
    <t>Raseinių miesto Žemaičių gatvės rekonstravimas</t>
  </si>
  <si>
    <t>1.3.1.1.12</t>
  </si>
  <si>
    <t>R025511-120000-0013</t>
  </si>
  <si>
    <t>Raseinių m. V. Kudirkos g. rekonstravimas</t>
  </si>
  <si>
    <t>1.3.1.1.13</t>
  </si>
  <si>
    <t>R025511-120000-0014</t>
  </si>
  <si>
    <t>Raseinių miesto Turgaus gatvės rekonstravimas</t>
  </si>
  <si>
    <t>1.3.1.1.14</t>
  </si>
  <si>
    <t>R025511-120000-0015</t>
  </si>
  <si>
    <t>Raseinių miesto Algirdo gatvės rekonstravimas</t>
  </si>
  <si>
    <t>1.3.1.1.15</t>
  </si>
  <si>
    <t>R025511-120000-0016</t>
  </si>
  <si>
    <t>Eismo saugos ir aplinkos apsaugos priemonių diegimas Kauno rajono keliuose</t>
  </si>
  <si>
    <t>1.3.1.1.16</t>
  </si>
  <si>
    <t>R025511-120000-0017</t>
  </si>
  <si>
    <t>Garliavos miesto gatvių rekonstrukcija</t>
  </si>
  <si>
    <t>1.3.1.1.17</t>
  </si>
  <si>
    <t>R025511-120000-0018</t>
  </si>
  <si>
    <t>Prienų miesto Birutės gatvės rekonstrukcija</t>
  </si>
  <si>
    <t>1.3.1.1.18</t>
  </si>
  <si>
    <t>R025511-120000-0019</t>
  </si>
  <si>
    <t>Prienų miesto J. Vilkutaičio g. atkarpos nuo Vytenio g. iki Kęstučio g. rekonstrukcija</t>
  </si>
  <si>
    <t>1.3.1.1.19</t>
  </si>
  <si>
    <t>R025511-120000-0020</t>
  </si>
  <si>
    <t>Eismo saugos priemonės diegimas Kaišiadorių rajono savivaldybėje prie kelio Nr. 1808</t>
  </si>
  <si>
    <t>1.3.1.1.20</t>
  </si>
  <si>
    <t>R025511-120000-0021</t>
  </si>
  <si>
    <t>Eismo saugos priemonės diegimas Kaišiadorių miesto Ąžuolyno gatvėje</t>
  </si>
  <si>
    <t>1.3.1.1.21</t>
  </si>
  <si>
    <t>R025511-110000-0002</t>
  </si>
  <si>
    <t>Įvažiavimo kelio tarp Jonavos miesto Chemikų g. 98 ir 138A namų tiesimas</t>
  </si>
  <si>
    <t>1.3.1.1.22</t>
  </si>
  <si>
    <t>R025511-110000-0001</t>
  </si>
  <si>
    <t>Naujai nutiestos gatvės dalis Kėdainių mieste</t>
  </si>
  <si>
    <t>1.3.1.1.23</t>
  </si>
  <si>
    <t>R025511-120000-1000</t>
  </si>
  <si>
    <t>Raseinių miesto Turgaus g. rekonstravimas, II etapas</t>
  </si>
  <si>
    <t>1.3.1.1.24</t>
  </si>
  <si>
    <t>R025511-120000-9999</t>
  </si>
  <si>
    <t>Garliavos miesto gatvių rekonstrukcija (II etapas)</t>
  </si>
  <si>
    <t>1.3.1.2</t>
  </si>
  <si>
    <t>Priemonė: Darnaus judumo skatinimas miestuose</t>
  </si>
  <si>
    <t>1.3.1.2.1</t>
  </si>
  <si>
    <t>R025513-190000-0001</t>
  </si>
  <si>
    <t>Jonavos miesto darnaus judumo plano parengimas</t>
  </si>
  <si>
    <t>04.5.1-TID-V-513</t>
  </si>
  <si>
    <t>1.3.1.2.2</t>
  </si>
  <si>
    <t>R025514-190000-0002</t>
  </si>
  <si>
    <t>Darnaus judumo priemonių diegimas Jonavos mieste</t>
  </si>
  <si>
    <t>04.5.1-TID-R-514</t>
  </si>
  <si>
    <t>1.3.1.2.3</t>
  </si>
  <si>
    <t>R025511-120000-0022</t>
  </si>
  <si>
    <t xml:space="preserve">Eismo saugos įrenginių rekonstrukcija Savanorių prospekte </t>
  </si>
  <si>
    <t>1.3.1.2.4</t>
  </si>
  <si>
    <t>R025511-120000-0023</t>
  </si>
  <si>
    <t>Šviesoforinės įrangos  J. Lukšos-Daumanto g. ir Sukilėlių pr. sankryžoje įrengimas</t>
  </si>
  <si>
    <t>1.3.1.2.5</t>
  </si>
  <si>
    <t>R025511-120000-0024</t>
  </si>
  <si>
    <t>Šviesoforinės įrangos įrengimas Eivenių g. ir Sukilėlių pr. sankryžoje</t>
  </si>
  <si>
    <t>1.3.1.2.6</t>
  </si>
  <si>
    <t>R025514-190000-0003</t>
  </si>
  <si>
    <t>Darnaus judumo priemonių diegimas Birštono mieste</t>
  </si>
  <si>
    <t>1.3.1.2.7</t>
  </si>
  <si>
    <t>R025513-500000-0002</t>
  </si>
  <si>
    <t>Darnaus judumo Birštono mieste plano parengimas</t>
  </si>
  <si>
    <t>1.3.1.2.8</t>
  </si>
  <si>
    <t>R025513-190000-0003</t>
  </si>
  <si>
    <t>Darnaus judumo Kauno mieste plano parengimas</t>
  </si>
  <si>
    <t>1.3.1.2.9</t>
  </si>
  <si>
    <t>R025514-190000-0005</t>
  </si>
  <si>
    <t>Viaduko per magistralinį A16 kelią prieigų ir jungčių su Birštono miestu ir Birštono Vs. žmonėms su negalia įrengimas</t>
  </si>
  <si>
    <t>1.3.1.2.10</t>
  </si>
  <si>
    <t>R025514-190000-2003</t>
  </si>
  <si>
    <t>Intelektinių transporto sistemų diegimas Kauno mieste</t>
  </si>
  <si>
    <t>1.3.1.2.11</t>
  </si>
  <si>
    <t>R025514-190000-2005</t>
  </si>
  <si>
    <t>Viešojo transporto infrastruktūros plėtra Kauno mieste</t>
  </si>
  <si>
    <t>1.3.1.3</t>
  </si>
  <si>
    <t>Priemonė: Pėsčiųjų ir dviračių takų sistemų įrengimas ir plėtra miestuose</t>
  </si>
  <si>
    <t>1.3.1.3.1</t>
  </si>
  <si>
    <t>R025516-190000-0001</t>
  </si>
  <si>
    <t>Dviračių takų tinklo plėtra Jonavos mieste: nuo Šaltinio g. iki Žeimių g. ties Jonavos J. Ralio gimnazija Žeimių g. 20 iki Žeimių g. 28</t>
  </si>
  <si>
    <t>04.5.1-TID-R-516</t>
  </si>
  <si>
    <t>1.3.1.3.2</t>
  </si>
  <si>
    <t>R025516-190000-0002</t>
  </si>
  <si>
    <t>Pėsčiųjų ir dviračių tako įrengimas aplink Girelės II tvenkinį Kaišiadorių mieste</t>
  </si>
  <si>
    <t>1.3.1.3.3</t>
  </si>
  <si>
    <t>R025516-190000-0003</t>
  </si>
  <si>
    <t>Dviračių ir pėsčiųjų takų įrengimas Kęstučio ir Paupio gatvėse Prienų mieste</t>
  </si>
  <si>
    <t>1.3.1.3.4</t>
  </si>
  <si>
    <t>R025516-500000-0004</t>
  </si>
  <si>
    <t>Dviračių - pėsčiųjų tako nuo Sodų iki Liepų g. rekonstravimas Garliavos mieste</t>
  </si>
  <si>
    <t>1.3.1.3.5</t>
  </si>
  <si>
    <t>R025516-190000-0005</t>
  </si>
  <si>
    <t>Pėsčiųjų ir dviračių takų statyba Raseinių miesto Žvyryno g., Žibuoklių g. ir Maironio g. dalyse</t>
  </si>
  <si>
    <t>1.3.1.3.6</t>
  </si>
  <si>
    <t>R025516-190000-0006</t>
  </si>
  <si>
    <t>Pėsčiųjų ir dviračių takas Veiverių g. nuo Vytauto Didžiojo tilto iki Kauno miesto ribos</t>
  </si>
  <si>
    <t>1.3.1.3.7</t>
  </si>
  <si>
    <t>R025516-190000-0007</t>
  </si>
  <si>
    <t xml:space="preserve">Dviračių ir pėsčiųjų tako Savanorių prospekte įrengimas </t>
  </si>
  <si>
    <t>1.3.1.3.8</t>
  </si>
  <si>
    <t>R025516-190000-0008</t>
  </si>
  <si>
    <t>Pėsčiųjų ir dviračių takų plėtra Birštono mieste</t>
  </si>
  <si>
    <t>1.3.1.3.9</t>
  </si>
  <si>
    <t>R025516-190000-0009</t>
  </si>
  <si>
    <t>Pėsčiųjų ir dviračių tako įrengimas Paukštininkų g. Kaišiadorių mieste</t>
  </si>
  <si>
    <t>1.3.1.3.10</t>
  </si>
  <si>
    <t>R025516-190000-0011</t>
  </si>
  <si>
    <t>Pėsčiųjų ir dviračių takų tiesimas Pramonės g. Kėdainių mieste</t>
  </si>
  <si>
    <t>1.3.1.3.11</t>
  </si>
  <si>
    <t>R025516-190000-0020</t>
  </si>
  <si>
    <t>Dviračių-pėsčiųjų tako įrengimas Marmos g. Vilkijos mieste</t>
  </si>
  <si>
    <t>1.3.1.3.12</t>
  </si>
  <si>
    <t>R025516-190000-0040</t>
  </si>
  <si>
    <t>Pėsčiųjų ir dviračių tako įrengimas rekonstruojant Eigulių, Nuokalnės gatves ir Tvirtovės alėją</t>
  </si>
  <si>
    <t>1.3.1.3.13</t>
  </si>
  <si>
    <t>R025516-190000-0041</t>
  </si>
  <si>
    <t>Dviračių takų plėtra Jonavos mieste (II etapas)</t>
  </si>
  <si>
    <t>1.3.1.3.14</t>
  </si>
  <si>
    <t>R025516-190000-0042</t>
  </si>
  <si>
    <t>Pėsčiųjų ir dviračių takų plėtra Raseinių mieste, II etapas</t>
  </si>
  <si>
    <t>1.3.1.4</t>
  </si>
  <si>
    <t>Priemonė: Mažiau taršių ir ekologiškų transporto priemonių diegimas viešajame transporte miestuose</t>
  </si>
  <si>
    <t>1.3.1.4.1</t>
  </si>
  <si>
    <t>R025518-100000-0003</t>
  </si>
  <si>
    <t>Ekologiškų viešojo transporto priemonių įsigijimas Jonavos mieste</t>
  </si>
  <si>
    <t>04.5.1-TID-R-518</t>
  </si>
  <si>
    <t>2020</t>
  </si>
  <si>
    <t>1.4</t>
  </si>
  <si>
    <t>Tikslas: Siekti, kad Kauno regionas taptų tarptautinio ir vietinio turizmo bei įvairiapusiškų poilsio paslaugų centru</t>
  </si>
  <si>
    <t>1.4.1</t>
  </si>
  <si>
    <t>Uždavinys: Vystyti poilsio, pramogų, rekreacinio sporto ir turizmo paslaugų infrastruktūrą, užtikrinant teikiamų turizmo paslaugų visapusiškumą bei gerinant paslaugų kokybę</t>
  </si>
  <si>
    <t>1.4.1.1.</t>
  </si>
  <si>
    <t xml:space="preserve">Priemonė: Kultūros paveldo ir aplinkos objektų pritaikymas turizmui </t>
  </si>
  <si>
    <t>1.4.1.1.1</t>
  </si>
  <si>
    <t>R023302-440000-0001</t>
  </si>
  <si>
    <t>Zapyškio Šv. Jono krikštytojo bažnyčios tvarkyba</t>
  </si>
  <si>
    <t>05.4.1-CPVA-R-302</t>
  </si>
  <si>
    <t>1.4.1.1.2</t>
  </si>
  <si>
    <t>R020017-450000-0001</t>
  </si>
  <si>
    <t>Visuomenės aplinkosauginį švietimą skatinančios infrastruktūros atnaujinimas Lietuvos zoologijos sode</t>
  </si>
  <si>
    <t>BĮ „Lietuvos zoologijos sodas“</t>
  </si>
  <si>
    <t>AM</t>
  </si>
  <si>
    <t>05.4.1-APVA-V-017</t>
  </si>
  <si>
    <t>1.4.1.1.3</t>
  </si>
  <si>
    <t>R023302-440000-0002</t>
  </si>
  <si>
    <t>Šv. Arkangelo Mykolo (Soboro) bažnyčios pritaikymas kultūrinei, turistinei ir socialinei edukacinei veiklai</t>
  </si>
  <si>
    <t>VšĮ „Soboro projektai“</t>
  </si>
  <si>
    <t>1.4.1.1.4</t>
  </si>
  <si>
    <t>R023302-440000-0003</t>
  </si>
  <si>
    <t>Kauno kino centro „Romuva“ (kultūros paveldo objekto) aktualizavimas, jį įveiklinant, optimizuojant ir keliant paslaugų kokybę</t>
  </si>
  <si>
    <t>Kauno kino centras „Romuva“</t>
  </si>
  <si>
    <t>1.4.1.1.5</t>
  </si>
  <si>
    <t>R023305-330000-0007</t>
  </si>
  <si>
    <t>Kauno kultūros centro „Tautos namai“ infrastruktūros pritaikymas vietos bendruomenės reikmėms</t>
  </si>
  <si>
    <t>Kauno kultūros centras „Tautos namai“</t>
  </si>
  <si>
    <t>1.4.1.1.6</t>
  </si>
  <si>
    <t>R023305-330000-0008</t>
  </si>
  <si>
    <t>VšĮ „Girstučio“ kultūros ir sporto centro (Kovo 11-osios g. 26 Kaune) kultūrinei veiklai naudojamos dalies rekonstravimas</t>
  </si>
  <si>
    <t>VšĮ „Girstučio kultūros centras“</t>
  </si>
  <si>
    <t>1.4.1.1.7</t>
  </si>
  <si>
    <t>R029904-280000-0004</t>
  </si>
  <si>
    <t>Apžvalgos aikštelės Aleksote rekonstravimas</t>
  </si>
  <si>
    <t>1.4.1.1.8</t>
  </si>
  <si>
    <t>R029904-280000-0005</t>
  </si>
  <si>
    <t>Kompleksiškas Kauko laiptų prie Aukštaičių gatvės zonos sutvarkymas</t>
  </si>
  <si>
    <t>1.4.1.1.9</t>
  </si>
  <si>
    <t>R029904-280000-0006</t>
  </si>
  <si>
    <t>Marvelės upelio slėnio sutvarkymas, panaudojant teritorijos gamtinio karkaso ypatumus, siekiant netradicinių erdvių pritaikymo kultūros ir kt. reikmėms</t>
  </si>
  <si>
    <t>1.4.1.1.10</t>
  </si>
  <si>
    <t>R023302-440000-0004</t>
  </si>
  <si>
    <t>Birštono savivaldybės kultūros paveldo objektų aktualizavimas</t>
  </si>
  <si>
    <t>1.4.1.1.11</t>
  </si>
  <si>
    <t>R023302-440000-0005</t>
  </si>
  <si>
    <t>Žiežmarių sinagogos išsaugojimas ir pritaikymas visuomenės poreikiams</t>
  </si>
  <si>
    <t>1.4.1.1.12</t>
  </si>
  <si>
    <t>R023302-440000-0006</t>
  </si>
  <si>
    <t>Pasandravio istorinio draustinio – poeto Maironio tėviškės ir gimtinės pritaikymas kultūrinėms ir edukacinėms reikmėms</t>
  </si>
  <si>
    <t>Raseinių krašto istorijos muziejus</t>
  </si>
  <si>
    <t>1.4.1.1.13</t>
  </si>
  <si>
    <t>R023302-440000-0007</t>
  </si>
  <si>
    <t>Kėdainių Sinagogos (Smilgos g. 5A, Kėdainiai) kompleksiškas sutvarkymas, pritaikant kultūrinėms bei kitoms reikmėms</t>
  </si>
  <si>
    <t>1.4.1.2.</t>
  </si>
  <si>
    <t>Priemonė: Senamiesčių ir istorinių miesto dalių atnaujinimas</t>
  </si>
  <si>
    <t>1.4.1.3.</t>
  </si>
  <si>
    <t>Priemonė: Vietinių, tradicinių amatų atgaivinimas ir vystymas bei panaudojimas turizmo plėtrai</t>
  </si>
  <si>
    <t>1.4.1.4.</t>
  </si>
  <si>
    <t>Priemonė: Kultūrinio, piligriminio, sveikatos, dalykinio ir aktyvaus poilsio turizmo infrastruktūros ir paslaugų plėtra</t>
  </si>
  <si>
    <t>1.4.1.4.1</t>
  </si>
  <si>
    <t>R029904-320000-0007</t>
  </si>
  <si>
    <t xml:space="preserve">Kauno sporto halės išvystymas į daugiafunkcį centrą visuomenės poreikiams </t>
  </si>
  <si>
    <t>1.4.1.4.2</t>
  </si>
  <si>
    <t>R029904-290000-2000</t>
  </si>
  <si>
    <t>Kompleksiškas Ąžuolyno parke esančios infrastuktūros sutvarkymas, pritaikant ją visuomenės poreikiams</t>
  </si>
  <si>
    <t>1.4.1.4.3</t>
  </si>
  <si>
    <t>R029904-290000-4000</t>
  </si>
  <si>
    <t>Nemuno salos išvystymas į multifunkcinį sveikatinimo ir kultūros kompleksą pritaikant jį visuomenės poreikiams</t>
  </si>
  <si>
    <t>1.4.1.4.4</t>
  </si>
  <si>
    <t>R029904-290000-3000</t>
  </si>
  <si>
    <t>Teritorijos prie daugiafunkcio S. Dariaus ir S. Girėno  sveikatinimo, kultūros ir užimtumo centro, Sporto halės, Sporto g. ir jos prieigų sutvarkymas</t>
  </si>
  <si>
    <t>1.4.1.4.5</t>
  </si>
  <si>
    <t>R020000-320000-9001</t>
  </si>
  <si>
    <t>Daugiafunkcio sveikatinimo ir laisvalaikio centro įkūrimas Nemuno saloje</t>
  </si>
  <si>
    <t>1.4.2</t>
  </si>
  <si>
    <t>Uždavinys: Diegti ir plėtoti turizmo informacinę sistemą ir aktyviai vykdyti rinkodarą</t>
  </si>
  <si>
    <t>1.4.2.1.</t>
  </si>
  <si>
    <t>Priemonė: Tematinių ir proginių renginių organizavimas</t>
  </si>
  <si>
    <t>1.4.2.2.</t>
  </si>
  <si>
    <t>Priemonė: Turizmo informacijos ir rinkodaros paslaugų kūrimas ir įgyvendinimas bei tyrimai</t>
  </si>
  <si>
    <t>1.4.2.2.1</t>
  </si>
  <si>
    <t>R028821-420000-0001</t>
  </si>
  <si>
    <t>Jonavos, Kėdainių ir Raseinių rajonų savivaldybes jungiančių trasų ir turizmo maršrutų informacinės infrastruktūros plėtra</t>
  </si>
  <si>
    <t>Kėdainių rajono, Raseinių rajono, Jonavos rajno savivaldybės</t>
  </si>
  <si>
    <t>05.4.1-LVPA-R-821</t>
  </si>
  <si>
    <t>1.4.2.2.2</t>
  </si>
  <si>
    <t>R028821-420000-0002</t>
  </si>
  <si>
    <t>Birštono, Kaišiadorių rajono ir Prienų rajono savivaldybes jungiančių turizmo trasų ir turizmo maršrutų informacinės infrastruktūros plėtra</t>
  </si>
  <si>
    <t>Birštono, Kaišiadorių rajono,  Prienų rajono savivaldybės</t>
  </si>
  <si>
    <t>1.4.2.2.3</t>
  </si>
  <si>
    <t>R028821-420000-0003</t>
  </si>
  <si>
    <t>Kauno miesto ir rajono savivaldybes jungiančių turizmo trasų ir turizmo maršrutų informacinės infrastruktūros plėtra</t>
  </si>
  <si>
    <t>Kauno miesto, Kauno rajono savivaldybės</t>
  </si>
  <si>
    <t>1.4.2.3.</t>
  </si>
  <si>
    <t>Priemonė: Naujų turizmo paslaugų sukūrimas ir sklaida</t>
  </si>
  <si>
    <t>1.4.2.4.</t>
  </si>
  <si>
    <t>Priemonė: Savivaldybių įvaizdžio ir  rinkodaros strategijų sukūrimas ir įgyvendinimas.</t>
  </si>
  <si>
    <t>2.</t>
  </si>
  <si>
    <t>PRIORITETAS: GYVENIMO KOKYBĖ</t>
  </si>
  <si>
    <t>2.2</t>
  </si>
  <si>
    <t>Tikslas: Vystyti subalansuotą mokymosi sistemą</t>
  </si>
  <si>
    <t>2.2.1</t>
  </si>
  <si>
    <t>Uždavinys: Skatinti mokymo įstaigų tipų įvairovę bei racionaliai plėtoti šių įstaigų tinklą ir tobulinti jų teikiamas paslaugas</t>
  </si>
  <si>
    <t>2.2.1.1.</t>
  </si>
  <si>
    <t>Priemonė: Bendrojo lavinimo sistemos modernizavimas</t>
  </si>
  <si>
    <t>2.2.1.1.1</t>
  </si>
  <si>
    <t>R027724-220000-0001</t>
  </si>
  <si>
    <t>Jonavos Jeronimo Ralio gimnazijos atnaujinimas</t>
  </si>
  <si>
    <t>ŠMSM</t>
  </si>
  <si>
    <t>09.1.3-CPVA-R-724</t>
  </si>
  <si>
    <t>2.2.1.1.2</t>
  </si>
  <si>
    <t>R027724-220000-0002</t>
  </si>
  <si>
    <t>Aleksoto bendrojo ugdymo įstaigos modernizavimas, didinant paslaugų efektyvumą</t>
  </si>
  <si>
    <t>2.2.1.1.3</t>
  </si>
  <si>
    <t>R027724-220000-0003</t>
  </si>
  <si>
    <t xml:space="preserve">Žaliakalnio bendrojo ugdymo įstaigų modernizavimas didinant paslaugų efektyvumą </t>
  </si>
  <si>
    <t>2.2.1.1.4</t>
  </si>
  <si>
    <t>R027724-220000-0004</t>
  </si>
  <si>
    <t>Lietuvos sporto universiteto Kėdainių „Aušros“ progimnazijos modernių ir saugių erdvių kūrimas</t>
  </si>
  <si>
    <t>2.2.1.1.5</t>
  </si>
  <si>
    <t>R027724-220000-0005</t>
  </si>
  <si>
    <t>Kaišiadorių Vaclovo Giržado progimnazijos patalpų atnaujinimas</t>
  </si>
  <si>
    <t>2.2.1.2.</t>
  </si>
  <si>
    <t xml:space="preserve">Priemonė: Ugdymo aplinkų modernizavimas </t>
  </si>
  <si>
    <t>2.2.1.2.1</t>
  </si>
  <si>
    <t>R027705-230000-0002</t>
  </si>
  <si>
    <t>Kauno lopšelio-darželio „Svirnelis“ modernizavimas didinant paslaugų prieinamumą</t>
  </si>
  <si>
    <t>09.1.3-CPVA-R-705</t>
  </si>
  <si>
    <t>2.2.1.2.2</t>
  </si>
  <si>
    <t>R027705-230000-0004</t>
  </si>
  <si>
    <t>Kauno Žaliakalnio lopšelio-darželio modernizavimas didinant paslaugų prieinamumą</t>
  </si>
  <si>
    <t>2.2.1.2.3</t>
  </si>
  <si>
    <t>R027705-230000-0005</t>
  </si>
  <si>
    <t>Kėdainių lopšelio - darželio „Žilvitis“ infrastruktūros modernizavimas</t>
  </si>
  <si>
    <t>2.2.1.2.4</t>
  </si>
  <si>
    <t>R027705-230000-0006</t>
  </si>
  <si>
    <t>Kėdainių lopšelio - darželio „Vaikystė“ infrastruktūros modernizavimas</t>
  </si>
  <si>
    <t>2.2.1.2.5</t>
  </si>
  <si>
    <t>R027705-230000-0007</t>
  </si>
  <si>
    <t>Kauno lopšelio-darželio „Boružėlė“ modernizavimas didinant paslaugų prieinamumą</t>
  </si>
  <si>
    <t>2.2.1.3.</t>
  </si>
  <si>
    <t xml:space="preserve">Priemonė: Švietimo, profesinio rengimo, mokslo ir studijų prieinamumo didinimas </t>
  </si>
  <si>
    <t>2.2.1.3.1.</t>
  </si>
  <si>
    <t>R027705-230000-0008</t>
  </si>
  <si>
    <t>Ikimokyklinio ir priešmokyklinio ugdymo prieinamumo didinimas Birštono savivaldybėje</t>
  </si>
  <si>
    <t>2.2.1.4.</t>
  </si>
  <si>
    <t xml:space="preserve">Priemonė: Universalių daugiafunkcinių centrų steigimas </t>
  </si>
  <si>
    <t>2.2.1.4.1</t>
  </si>
  <si>
    <t>R027000-222300-0002</t>
  </si>
  <si>
    <t>Universalaus daugiafunkcio centro įkūrimas Mastaičių kaime, Kauno rajono savivaldybėje</t>
  </si>
  <si>
    <t>ŠMSM
KM</t>
  </si>
  <si>
    <t>2.2.1.5.</t>
  </si>
  <si>
    <t>Priemonė: Darbuotojų profesinio parengimo poreikio ir esamų programų duomenų bazės kūrimas  ir vystymas</t>
  </si>
  <si>
    <t>2.2.1.6.</t>
  </si>
  <si>
    <t>Priemonė: Karjeros ugdymo programos plėtra bendrojo lavinimo mokyklose</t>
  </si>
  <si>
    <t>2.2.2</t>
  </si>
  <si>
    <t>Uždavinys: Renovuoti ir modernizuoti švietimo, ugdymo įstaigas ir jų infrastruktūrą</t>
  </si>
  <si>
    <t>2.2.2.1.</t>
  </si>
  <si>
    <t>Priemonė: Švietimo įstaigų pastatų statyba, renovacija ir modernizacija bei jų infrastruktūros plėtra</t>
  </si>
  <si>
    <t>2.2.2.1.1</t>
  </si>
  <si>
    <t>R027705-230000-0009</t>
  </si>
  <si>
    <t>Ugdymo prieinamumo didinimas Kaišiadorių lopšelyje-darželyje „Spindulys“</t>
  </si>
  <si>
    <t>2.2.2.1.2</t>
  </si>
  <si>
    <t>R02ZM07-220000-0001</t>
  </si>
  <si>
    <t>Šveicarijos pagrindinės mokyklos pritaikymas bendruomenės poreikiams</t>
  </si>
  <si>
    <t>ŽŪM</t>
  </si>
  <si>
    <t>7.2.</t>
  </si>
  <si>
    <t>2.2.2.1.3</t>
  </si>
  <si>
    <t>R027705-230000-0010</t>
  </si>
  <si>
    <t>Jonavos vaikų mokyklos-darželio „Bitutė“ atnaujinimas</t>
  </si>
  <si>
    <t>2.2.2.1.4</t>
  </si>
  <si>
    <t>R027724-220000-0006</t>
  </si>
  <si>
    <t>Raseinių miesto bendrojo ugdymo įstaigų efektyvumo didinimas</t>
  </si>
  <si>
    <t>2.2.2.1.5</t>
  </si>
  <si>
    <t>R027705-230000-0011</t>
  </si>
  <si>
    <t>Ikimokyklinio ir priešmokyklinio ugdymo prieinamumo didinimas Raseinių rajone (Ariogalos lopšelyje - darželyje)</t>
  </si>
  <si>
    <t>2.2.2.1.6</t>
  </si>
  <si>
    <t>R027-220000-0001</t>
  </si>
  <si>
    <t>Raseinių Šaltinio progimnazijos pastato Raseiniuose, Ateities g. 23, rekonstravimas</t>
  </si>
  <si>
    <t>2.2.2.1.7</t>
  </si>
  <si>
    <t>R028-220000-0001</t>
  </si>
  <si>
    <t>Raseinių rajono Šiluvos gimnazijos pastato Šiluvoje, Jurgučio a. 6, rekonstrvimas</t>
  </si>
  <si>
    <t>VP3-3.4-ŪM-03-V</t>
  </si>
  <si>
    <t>2.2.2.1.8</t>
  </si>
  <si>
    <t>R027000-220000-0003</t>
  </si>
  <si>
    <t>Sporto aikštės įrengimas šalia Prezidento Jono Žemaičio gimnazijos</t>
  </si>
  <si>
    <t>2.2.2.1.9</t>
  </si>
  <si>
    <t>R02C000-220000-0001</t>
  </si>
  <si>
    <t>Raseinių r. Žaiginio Pranciškaus Šivickio mokyklos-daugiafunkcio centro sporto salės kapitalinis remontas</t>
  </si>
  <si>
    <t>KKSPD</t>
  </si>
  <si>
    <t>2.2.2.1.10</t>
  </si>
  <si>
    <t>R02C000-220000-0002</t>
  </si>
  <si>
    <t>Raseinių Viktoro Petkaus pagrindinės mokyklos sporto infrastruktūros gerinimas</t>
  </si>
  <si>
    <t>2.2.2.1.11</t>
  </si>
  <si>
    <t>R027000-220000-0004</t>
  </si>
  <si>
    <t>Raseinių r. Ariogalos gimnazijos pastato, esančio Ariogaloje, Melioratorių g. 9, kapitalinis remontas</t>
  </si>
  <si>
    <t>2.2.2.1.12</t>
  </si>
  <si>
    <t>R027724-220000-0007</t>
  </si>
  <si>
    <t>Prienų r. Veiverių Tomo Žilinsko gimnazijos atnaujinimas</t>
  </si>
  <si>
    <t>2.2.2.1.13</t>
  </si>
  <si>
    <t>R027724-220000-0008</t>
  </si>
  <si>
    <t>Kauno r. Piliuonos gimnazijos modernizavimas</t>
  </si>
  <si>
    <t>2.2.2.1.14</t>
  </si>
  <si>
    <t>R027724-220000-0009</t>
  </si>
  <si>
    <t>Ugdymo kokybės gerinimas Birštono gimnazijoje</t>
  </si>
  <si>
    <t>2.2.2.1.15</t>
  </si>
  <si>
    <t>R027705-230000-0012</t>
  </si>
  <si>
    <t>Kauno r. Raudondvario Anelės ir Augustino Kriauzų mokyklos-darželio infrastruktūros modernizavimas</t>
  </si>
  <si>
    <t>KRSA</t>
  </si>
  <si>
    <t>2.2.2.1.16</t>
  </si>
  <si>
    <t>R027705-230000-0013</t>
  </si>
  <si>
    <t>Prienų lopšelio-darželio „Saulutė“ modernizavimas didinant paslaugų prieinamumą</t>
  </si>
  <si>
    <t>2.2.2.1.17</t>
  </si>
  <si>
    <t>R027705-230000-2222</t>
  </si>
  <si>
    <t>Prienų lopšelio-darželio „Gintarėlis“ dviejų grupių infrastruktūros modernizavimas ir aprūpinimas priemonėmis</t>
  </si>
  <si>
    <t>2.2.2.1.18</t>
  </si>
  <si>
    <t>R027705-230000-2223</t>
  </si>
  <si>
    <t>Kauno r. Zapyškio pagrindinės mokyklos pastato, esančio Šviesos g. 16, Kluoniškių k., infrastruktūros modernizavimas</t>
  </si>
  <si>
    <t>2.2.3.</t>
  </si>
  <si>
    <t>Uždavinys: Kurti ir tobulinti mokymąsi visą gyvenimą ir skatinti kvalifikacijos kėlimą</t>
  </si>
  <si>
    <t>2.2.3.1.</t>
  </si>
  <si>
    <t>Priemonė: Visuomenės pasitenkinimo savivaldybių viešojo valdymo institucijų teikiamomis administracinėmis ir viešosiomis paslaugomis ir asmenų aptarnavimu didinimas, savivaldybėse įgyvendinant paslaugų teikimo ir (ar) asmenų aptarnavimo kokybei gerinti skirtas priemones</t>
  </si>
  <si>
    <t>2.2.3.1.1</t>
  </si>
  <si>
    <t>R029920-490000-0001</t>
  </si>
  <si>
    <t>Paslaugų ir asmenų aptarnavimo kokybės gerinimas Kauno miesto savivaldybėje</t>
  </si>
  <si>
    <t>10.1.3-ESFA-R-920</t>
  </si>
  <si>
    <t>2.2.3.1.2</t>
  </si>
  <si>
    <t>R029920-490000-0002</t>
  </si>
  <si>
    <t>Paslaugų ir asmenų aptarnavimo kokybės gerinimas Kėdainių rajono savivaldybėje</t>
  </si>
  <si>
    <t>2.2.3.1.3</t>
  </si>
  <si>
    <t>R029920-490000-0003</t>
  </si>
  <si>
    <t>Paslaugų ir asmenų aptarnavimo kokybės gerinimas Jonavos rajono savivaldybės viešojoje bibliotekoje ir Jonavos rajono savivaldybės administracijoje</t>
  </si>
  <si>
    <t>2.2.3.1.4</t>
  </si>
  <si>
    <t>R029920-490000-0005</t>
  </si>
  <si>
    <t>Paslaugų ir asmenų aptarnavimo kokybės gerinimas Kaišiadorių rajono savivaldybėje</t>
  </si>
  <si>
    <t>2.2.3.2.</t>
  </si>
  <si>
    <t>Priemonė: Gyventojų švietimo programos mokymasis visą gyvenimą  įgyvendinimas</t>
  </si>
  <si>
    <t>2.2.4</t>
  </si>
  <si>
    <t>Uždavinys: Skatinti neformalaus švietimo iniciatyvas</t>
  </si>
  <si>
    <t>2.2.4.1.</t>
  </si>
  <si>
    <t>Priemonė: Neformaliojo švietimo įstaigų plėtra, apimanti esamų pastatų renovavimą ir naujų statybą, bei jų teikiamų paslaugų kokybės gerinimas.</t>
  </si>
  <si>
    <t>2.2.4.1.1</t>
  </si>
  <si>
    <t>R027725-500000-0001</t>
  </si>
  <si>
    <t>Neformaliojo švietimo infrastruktūros tobulinimas Jonavoje</t>
  </si>
  <si>
    <t>09.1.3-CPVA-R-725</t>
  </si>
  <si>
    <t>2.2.4.1.2</t>
  </si>
  <si>
    <t>R027725-240000-0002</t>
  </si>
  <si>
    <t>Neformaliojo ugdymosi galimybių didinimas modernizuojant Raseinių kūno kultūros ir sporto centrą</t>
  </si>
  <si>
    <t>2.2.4.1.3</t>
  </si>
  <si>
    <t>R027725-240000-1000</t>
  </si>
  <si>
    <t xml:space="preserve">Kauno Algio Žikevičiaus saugaus vaiko mokyklos infrastruktūros tobulinimas </t>
  </si>
  <si>
    <t>2.2.4.1.4</t>
  </si>
  <si>
    <t>R027725-240000-0004</t>
  </si>
  <si>
    <t xml:space="preserve">Žaliakalnio švietimo įstaigų modernizavimas, plėtojant vaikų ir jaunimo neformalaus ugdymo galimybes </t>
  </si>
  <si>
    <t>A. Kačanausko vaikų muzikos mokykla</t>
  </si>
  <si>
    <t>2.2.4.1.5</t>
  </si>
  <si>
    <t>R027725-240000-0005</t>
  </si>
  <si>
    <t xml:space="preserve">Susietos teritorijos (centro) įstaigų modernizavimas, plėtojant vaikų ir jaunimo neformalaus ugdymo galimybes </t>
  </si>
  <si>
    <t>Kauno moksleivių techninės kūrybos centras</t>
  </si>
  <si>
    <t>2.2.4.1.6</t>
  </si>
  <si>
    <t>R027725-240000-0007</t>
  </si>
  <si>
    <t>Neformaliojo švietimo infrastruktūros tobulinimas Kaišiadorių rajone</t>
  </si>
  <si>
    <t>2.2.4.1.7</t>
  </si>
  <si>
    <t>R027725-240000-0008</t>
  </si>
  <si>
    <t>Neformaliojo švietimo infrastruktūros tobulinimas Kauno rajono savivaldybėje</t>
  </si>
  <si>
    <t>2.2.4.1.8</t>
  </si>
  <si>
    <t>R027725-240000-0009</t>
  </si>
  <si>
    <t>Neformaliojo vaikų švietimo infrastruktūros gerinimas Prienų mieste</t>
  </si>
  <si>
    <t>2.2.4.1.9</t>
  </si>
  <si>
    <t>R027725-240000-0010</t>
  </si>
  <si>
    <t>Neformalaus švietimo infrastruktūros tobulinimas Birštono savivaldybėje</t>
  </si>
  <si>
    <t>2.2.4.1.10</t>
  </si>
  <si>
    <t>R027725-240000-0011</t>
  </si>
  <si>
    <t>Kėdainių sporto centro infrastruktūros (Parko g. 4, Vilainiai) tobulinimas</t>
  </si>
  <si>
    <t>2.2.4.1.11</t>
  </si>
  <si>
    <t>R027725-240000-1001</t>
  </si>
  <si>
    <t>Kauno 1-osios muzikos mokyklos infrastruktūros tobulinimas</t>
  </si>
  <si>
    <t>2.2.4.2.</t>
  </si>
  <si>
    <t>Priemonė: Jaunimo neformalaus mokymo, užimtumo centrų kūrimas, privačių neformalaus švietimo iniciatyvų skatinimas</t>
  </si>
  <si>
    <t>2.3</t>
  </si>
  <si>
    <t>Tikslas: Užtikrinti teikiamų socialinių paslaugų prieinamumą</t>
  </si>
  <si>
    <t>2.3.1</t>
  </si>
  <si>
    <t>Uždavinys: Plėtoti socialines paslaugas, skirtas socialiai pažeidžiamų grupių asmenų integravimui į regiono socialinį ir ekonominį gyvenimą</t>
  </si>
  <si>
    <t>2.3.1.1.</t>
  </si>
  <si>
    <t xml:space="preserve">Priemonė: Laikinojo apgyvendinimo ir nakvynės namų infrastruktūros bei paslaugų modernizavimas ir plėtra, pastatų renovavimas </t>
  </si>
  <si>
    <t>2.3.1.1.1</t>
  </si>
  <si>
    <t>R024407-270000-0001</t>
  </si>
  <si>
    <t>Socialinių paslaugų kokybės gerinimas ir paslaugų plėtra Kaišiadorių rajono savivaldybėje</t>
  </si>
  <si>
    <t>Kaišiadorių socialinių paslaugų centras</t>
  </si>
  <si>
    <t>SADM</t>
  </si>
  <si>
    <t>08.1.1-CPVA-R-407</t>
  </si>
  <si>
    <t>2.3.1.2.</t>
  </si>
  <si>
    <t>Priemonė: Senelių globos ir kartos namų  statyba,  renovavimas ir esamos infrastruktūros modernizavimas</t>
  </si>
  <si>
    <t>2.3.1.2.1</t>
  </si>
  <si>
    <t>R024407-270000-0002</t>
  </si>
  <si>
    <t>Jonavos globos namų atnaujinimas</t>
  </si>
  <si>
    <t>2.3.1.2.2</t>
  </si>
  <si>
    <t>R024407-270000-0003</t>
  </si>
  <si>
    <t>Socialinės priežiūros paslaugų plėtra Raseinių rajono savivaldybėje</t>
  </si>
  <si>
    <t>Lietuvos raudonojo kryžiaus draugija</t>
  </si>
  <si>
    <t>2.3.1.2.3</t>
  </si>
  <si>
    <t>R024407-270000-0004</t>
  </si>
  <si>
    <t>Kauno kartų namų (Sąjungos a. 13A) infrastruktūros modernizavimas ir pritaikymas senyvo amžiaus asmenims</t>
  </si>
  <si>
    <t>Kauno kartų namai</t>
  </si>
  <si>
    <t>2.3.1.2.4</t>
  </si>
  <si>
    <t>R024407-270000-0005</t>
  </si>
  <si>
    <t>Socialinių paslaugų infrastruktūros plėtra Kauno rajone</t>
  </si>
  <si>
    <t>VšĮ Rokų socialinės gerovės centras</t>
  </si>
  <si>
    <t>2.3.1.2.5</t>
  </si>
  <si>
    <t>R024407-270000-0006</t>
  </si>
  <si>
    <t>Josvainių socialinio ir ugdymo centro atnaujinimas bei savarankiško gyvenimo namų jame įkūrimas</t>
  </si>
  <si>
    <t>2.3.1.3.</t>
  </si>
  <si>
    <t xml:space="preserve">Priemonė: Privačių iniciatyvų, nevyriausybinių organizacijų ir savanoriško darbo, skatinimas socialiai pažeidžiamų grupių asmenų integravimo srityje </t>
  </si>
  <si>
    <t>R024407-270000-0007</t>
  </si>
  <si>
    <t>Socialinės rizikos asmenų integracijos į visuomenę paslaugų infrastruktūros plėtra</t>
  </si>
  <si>
    <t>VšĮ „Sugrįžimas“</t>
  </si>
  <si>
    <t>2.3.1.4.</t>
  </si>
  <si>
    <t>Priemonė: Socialinių paslaugų infrastruktūros, socialinių paslaugų teikimo namuose  plėtra ir dienos centrų steigimas bei vystymas</t>
  </si>
  <si>
    <t>2.3.1.4.1</t>
  </si>
  <si>
    <t>R024407-270000-0008</t>
  </si>
  <si>
    <t>Socialinių paslaugų infrastruktūros plėtra Prienų rajone</t>
  </si>
  <si>
    <t>2.3.1.4.2</t>
  </si>
  <si>
    <t>R024407-270000-0009</t>
  </si>
  <si>
    <t>Ežerėlio slaugos namų Nestacionariųjų socialinių paslaugų skyriaus įkūrimas slaugos namų bazėje</t>
  </si>
  <si>
    <t>VšĮ Ežerėlio slaugos namai</t>
  </si>
  <si>
    <t>2.3.2</t>
  </si>
  <si>
    <t>Uždavinys: Efektyviai plėtoti ir modernizuoti socialinio būsto sistemą</t>
  </si>
  <si>
    <t>2.3.2.1.</t>
  </si>
  <si>
    <t xml:space="preserve">Priemonė: Naujo socialinio būsto statyba ir renovacija </t>
  </si>
  <si>
    <t>2.3.2.1.1</t>
  </si>
  <si>
    <t>R024408-250000-0001</t>
  </si>
  <si>
    <t>Socialinio būsto fondo plėtra Kaišiadorių rajono savivaldybėje</t>
  </si>
  <si>
    <t>08.1.2-CPVA-R-408</t>
  </si>
  <si>
    <t>2.3.2.2.</t>
  </si>
  <si>
    <t>Priemonė: Socialinio būsto plėtra ir negyvenamų patalpų pritaikymas gyvenamosioms patalpoms</t>
  </si>
  <si>
    <t>2.3.2.2.1</t>
  </si>
  <si>
    <t>R024408-260000-0002</t>
  </si>
  <si>
    <t>Prienų rajono socialinio būsto fondo plėtra</t>
  </si>
  <si>
    <t>2.3.2.2.2</t>
  </si>
  <si>
    <t>R024408-260000-0003</t>
  </si>
  <si>
    <t>Socialinio būsto plėtra Jonavos rajono savivaldybėje</t>
  </si>
  <si>
    <t>2.3.2.2.3</t>
  </si>
  <si>
    <t>R024408-260000-0004</t>
  </si>
  <si>
    <t>Socialinio būsto fondo plėtra Birštono savivaldybėje</t>
  </si>
  <si>
    <t>2.3.2.2.4</t>
  </si>
  <si>
    <t>R024408-260000-0005</t>
  </si>
  <si>
    <t>Socialinio būsto plėtra Raseinių rajono savivaldybėje</t>
  </si>
  <si>
    <t>2.3.2.2.5</t>
  </si>
  <si>
    <t>R024408-022500-0006</t>
  </si>
  <si>
    <t>Socialinio būsto fondo plėtra Kauno rajono savivaldybėje</t>
  </si>
  <si>
    <t>2.3.2.2.6</t>
  </si>
  <si>
    <t>R024408-260000-0007</t>
  </si>
  <si>
    <t>Socialinio būsto fondo plėtra Kėdainiuose</t>
  </si>
  <si>
    <t>2.3.2.2.7</t>
  </si>
  <si>
    <t>R024408-260000-0008</t>
  </si>
  <si>
    <t>Energetiškai efektyvių būstų įrengimas ar įsigijimas pagal socialinio būsto fondo plėtros programą</t>
  </si>
  <si>
    <t>2.3.2.2.8</t>
  </si>
  <si>
    <t>R024408-260000-0009</t>
  </si>
  <si>
    <t>Socialinio būsto fondo plėtra, antras etapas</t>
  </si>
  <si>
    <t>2.3.2.2.9</t>
  </si>
  <si>
    <t>R024408-260000-0010</t>
  </si>
  <si>
    <t>Socialinio būsto fondo plėtra Kauno rajono savivaldybėje, įsigyjant socialinius būstus</t>
  </si>
  <si>
    <t>2.4</t>
  </si>
  <si>
    <t>Tikslas: Plėtoti Kauno regioną kaip vieną iš Europos sveikatos regionų</t>
  </si>
  <si>
    <t>2.4.1</t>
  </si>
  <si>
    <t>Uždavinys: Plėtoti sveikatą stiprinančio Kauno regiono iniciatyvas</t>
  </si>
  <si>
    <t>2.4.1.1.</t>
  </si>
  <si>
    <t xml:space="preserve">Priemonė: Parengti ir įgyvendinti sveikatą stiprinančio Kauno regiono programą </t>
  </si>
  <si>
    <t>2.4.1.2.</t>
  </si>
  <si>
    <t xml:space="preserve">Priemonė: Viešosios infrastruktūros, skirtos fiziniam aktyvumui vystymas, steigimas </t>
  </si>
  <si>
    <t>2.4.1.3.</t>
  </si>
  <si>
    <t xml:space="preserve">Priemonė: Gyventojų fizinio aktyvumo, bendruomenės sveikatinimo privačių ir viešųjų iniciatyvų skatinimas </t>
  </si>
  <si>
    <t>2.4.1.3.1</t>
  </si>
  <si>
    <t>R026630-470000-0001</t>
  </si>
  <si>
    <t>Raseinių rajono gyventojų sveikatos stiprinimas, gerinant sveikatos priežiūros paslaugų prieinamumą</t>
  </si>
  <si>
    <t>Raseinių rajono savivaldybės visuomenės sveikatos biuras</t>
  </si>
  <si>
    <t>SAM</t>
  </si>
  <si>
    <t>08.4.2-ESFA-R-630</t>
  </si>
  <si>
    <t>2.4.1.3.2</t>
  </si>
  <si>
    <t>R026630-470000-0002</t>
  </si>
  <si>
    <t>Sveikos gyvensenos skatinimas Kauno mieste</t>
  </si>
  <si>
    <t>Kauno miesto savivaldybės visuomenės sveikatos biuras</t>
  </si>
  <si>
    <t>2.4.1.3.3</t>
  </si>
  <si>
    <t>R026630-470000-0003</t>
  </si>
  <si>
    <t>Fizinio aktyvumo skatinimas Kauno rajono bendruomenėje</t>
  </si>
  <si>
    <t>Kauno rajono savivaldybės visuomenės sveikatos biuras</t>
  </si>
  <si>
    <t>2.4.1.3.4</t>
  </si>
  <si>
    <t>R026630-470000-0004</t>
  </si>
  <si>
    <t>Sveikos gyvensenos skatinimas Kaišiadorių rajono savivaldybėje</t>
  </si>
  <si>
    <t>Kaišiadorių rajono savivaldybės visuomenės sveikatos biuras</t>
  </si>
  <si>
    <t>2.4.1.3.5</t>
  </si>
  <si>
    <t>R026630-470000-0005</t>
  </si>
  <si>
    <t>Sveikos gyvensenos skatinimas Kėdainių rajone</t>
  </si>
  <si>
    <t>Kėdainių rajono savivaldybės visuomenės sveikatos biuras</t>
  </si>
  <si>
    <t>2.4.1.3.6</t>
  </si>
  <si>
    <t>R026630-470000-0006</t>
  </si>
  <si>
    <t>Prienų rajono gyventojų sveikatos stiprinimas</t>
  </si>
  <si>
    <t>2.4.1.3.7</t>
  </si>
  <si>
    <t>R026630-470000-0007</t>
  </si>
  <si>
    <t>Sveikos gyvensenos skatinimas Birštono savivaldybėje</t>
  </si>
  <si>
    <t>2.4.1.3.8</t>
  </si>
  <si>
    <t>R026630-470000-0008</t>
  </si>
  <si>
    <t>Visuomenės sveikatos stiprinimas Jonavos rajone</t>
  </si>
  <si>
    <t>2.4.1.4.</t>
  </si>
  <si>
    <t>Priemonė: Sveikatą stiprinančių įstaigų bendradarbiavimas ir dalyvavimas sveikatinimo veikloje, sveikatą stiprinančių įstaigų tinklo plėtojimas</t>
  </si>
  <si>
    <t>2.4.1.5.</t>
  </si>
  <si>
    <t>Priemonė: Sveikos mitybos tarpsektorinių iniciatyvų skatinimas</t>
  </si>
  <si>
    <t>2.4.1.6.</t>
  </si>
  <si>
    <t>Priemonė: Sveikų turizmo produktų kūrimo tarpsektorinių iniciatyvų skatinimas</t>
  </si>
  <si>
    <t>2.4.2.</t>
  </si>
  <si>
    <t>Uždavinys: Optimizuoti sveikatos priežiūros paslaugas teikiančių įstaigų struktūrą ir plėtoti infrastruktūrą</t>
  </si>
  <si>
    <t>2.4.2.1.</t>
  </si>
  <si>
    <t>Priemonė: Kauno regiono sveikatos priežiūros įstaigų restruktūrizavimas, paslaugų teikimo optimizavimas, infrastuktūros ir informacinių technologijų gerinimas ir plėtra</t>
  </si>
  <si>
    <t>2.4.2.1.1</t>
  </si>
  <si>
    <t>R026609-270000-0001</t>
  </si>
  <si>
    <t>Jonavos rajono gyventojų ligų profilaktikos, prevencijos ir ankstyvosios diagnostikos paslaugų kokybės ir prieinamumo gerinimas</t>
  </si>
  <si>
    <t>08.1.3-CPVA-R-609</t>
  </si>
  <si>
    <t>2.4.2.1.2</t>
  </si>
  <si>
    <t>R026609-270000-0002</t>
  </si>
  <si>
    <t>Pirminės sveikatos priežiūros paslaugų kokybės ir prieinamumo gerinimas Raseinių rajono savivaldybėje</t>
  </si>
  <si>
    <t>VšĮ Raseinių pirminės sveikatos priežiūros centras</t>
  </si>
  <si>
    <t>2.4.2.1.3</t>
  </si>
  <si>
    <t>R026609-270000-0003</t>
  </si>
  <si>
    <t>Pirminės asmens sveikatos priežiūros veiklos efektyvumo didinimas VšĮ Kėdainių pirminės sveikatos priežiūros centre</t>
  </si>
  <si>
    <t>VšĮ Kėdainių pirminės sveikatos priežiūros centras</t>
  </si>
  <si>
    <t>2.4.2.1.4</t>
  </si>
  <si>
    <t>R026609-270000-0004</t>
  </si>
  <si>
    <t>Pirminės asmens sveikatos priežiūros veiklos efektyvumo didinimas UAB „Kėdainių šeimos klinika“</t>
  </si>
  <si>
    <t>UAB „Kėdainių šeimos klinika“</t>
  </si>
  <si>
    <t>2.4.2.1.5</t>
  </si>
  <si>
    <t>R026609-270000-0005</t>
  </si>
  <si>
    <t>Pirminės asmens sveikatos priežiūros veiklos efektyvumo didinimas Kaišiadorių rajono savivaldybėje</t>
  </si>
  <si>
    <t>VšĮ Kaišiadorių pirminės sveikatos priežiūros centras</t>
  </si>
  <si>
    <t>2.4.2.1.6</t>
  </si>
  <si>
    <t>R026609-270000-0006</t>
  </si>
  <si>
    <t>Pirminės asmens sveikatos priežiūros veiklos efektyvumo didinimas Kaišiadorių šeimos medicinos centre</t>
  </si>
  <si>
    <t>UAB Kaišiadorių šeimos medicinos centras</t>
  </si>
  <si>
    <t>2.4.2.1.7</t>
  </si>
  <si>
    <t>R026609-270000-0007</t>
  </si>
  <si>
    <t>Pirminės asmens sveikatos priežiūros veiklos efektyvumo didinimas Moters sveikatos centre</t>
  </si>
  <si>
    <t>VšĮ Moters sveikatos centras</t>
  </si>
  <si>
    <t>2.4.2.1.8</t>
  </si>
  <si>
    <t>R026609-270000-0008</t>
  </si>
  <si>
    <t>VšĮ Birštono pirminės asmens sveikatos priežiūros centro veiklos efektyvumo didinimas</t>
  </si>
  <si>
    <t>2.4.2.1.9</t>
  </si>
  <si>
    <t>R026609-270000-0009</t>
  </si>
  <si>
    <t>Viešosios įstaigos Garliavos pirminės sveikatos priežiūros centras sveikatos priežiūros paslaugų kokybės gerinimas, modernizuojant įstaigos infrastruktūrą</t>
  </si>
  <si>
    <t>VšĮ Garliavos pirminės sveikatos priežiūros centras</t>
  </si>
  <si>
    <t>2.4.2.1.10</t>
  </si>
  <si>
    <t>R026609-270000-0010</t>
  </si>
  <si>
    <t xml:space="preserve">VšĮ Pakaunės PSPC veiklos efektyvumo didinimas, gerinant paslaugų prieinamumą ir kokybę </t>
  </si>
  <si>
    <t>VšĮ Pakaunės pirminės sveikatos priežiūros centras</t>
  </si>
  <si>
    <t>2.4.2.1.11</t>
  </si>
  <si>
    <t>R026609-270000-0011</t>
  </si>
  <si>
    <t>UAB InMedica pirminės asmens sveikatos priežiūros veiklos efektyvumo didinimas</t>
  </si>
  <si>
    <t>UAB InMedica</t>
  </si>
  <si>
    <t>2.4.2.1.12</t>
  </si>
  <si>
    <t>R026609-270000-0012</t>
  </si>
  <si>
    <t>UAB „Analizė“ fil. Pilėnų sveikatos priežiūros centro veiklos efektyvumo didinimas</t>
  </si>
  <si>
    <t>UAB „Analizė“ fil. Pilėnų sveikatos priežiūros centras</t>
  </si>
  <si>
    <t>2.4.2.1.13</t>
  </si>
  <si>
    <t>R026609-270000-0013</t>
  </si>
  <si>
    <t>Pirminės sveikatos priežiūros paslaugų kokybės gerinimas ir prieinamumo didinimas Babtų šeimos medicinos centre</t>
  </si>
  <si>
    <t>VšĮ „Babtų šeimos medicinos centras“</t>
  </si>
  <si>
    <t>2.4.2.1.14</t>
  </si>
  <si>
    <t>R026609-270000-0014</t>
  </si>
  <si>
    <t>VšĮ Vilkijos PSPC pirminės asmens sveikatos priežiūros veiklos efektyvumo didinimas</t>
  </si>
  <si>
    <t>VŠĮ Vilkijos pirminės sveikatos priežiūros centras</t>
  </si>
  <si>
    <t>2.4.2.1.15</t>
  </si>
  <si>
    <t>R026609-270000-0015</t>
  </si>
  <si>
    <t>UAB „MediCA klinika“ teikiamų pirminės asmens sveikatos priežiūros paslaugų efektyvumo didinimas Kauno rajono savivaldybėje</t>
  </si>
  <si>
    <t>UAB „MediCA klinika“</t>
  </si>
  <si>
    <t>2.4.2.1.16</t>
  </si>
  <si>
    <t>R026609-270000-0016</t>
  </si>
  <si>
    <t>Prienų miesto ir kaimo gyventojų pirminės asmens sveikatos priežiūros paslaugų prieinamumo ir kokybės pagerinimas</t>
  </si>
  <si>
    <t>UAB „Vita Simplex“</t>
  </si>
  <si>
    <t>2.4.2.1.17</t>
  </si>
  <si>
    <t>R026609-270000-0017</t>
  </si>
  <si>
    <t>Pirminės sveikatos priežiūros kokybės gerinimas ir odontologinių paslaugų kokybės ir prieinamumo gerinimas VšĮ „Veiveriečių sveikata“ pacientams</t>
  </si>
  <si>
    <t>VšĮ „Veiveriečių sveikata“</t>
  </si>
  <si>
    <t>2.4.2.1.18</t>
  </si>
  <si>
    <t>R026609-270000-0018</t>
  </si>
  <si>
    <t>UAB „Pagalba ligoniui“ teikiamų pirminės sveikatos priežiūros paslaugų kaimo vietovėse efektyvumo gerinimas</t>
  </si>
  <si>
    <t>UAB „Pagalba ligoniui“</t>
  </si>
  <si>
    <t>2.4.2.1.19</t>
  </si>
  <si>
    <t>R026609-270000-0019</t>
  </si>
  <si>
    <t>Prienų rajono asmens sveikatos priežiūros įstaigų teikiamų paslaugų  prieinamumo ir kokybės gerinimas</t>
  </si>
  <si>
    <t>2.4.2.1.20</t>
  </si>
  <si>
    <t>R026609-270000-0020</t>
  </si>
  <si>
    <t>Sveikatos priežiūros paslaugų prieinamumo gerinimas Kaune</t>
  </si>
  <si>
    <t>VšĮ Kauno miesto poliklinika</t>
  </si>
  <si>
    <t>2.4.2.1.21</t>
  </si>
  <si>
    <t>R026609-270000-0021</t>
  </si>
  <si>
    <t>UAB InMedica šeimos klinikų Kauno mieste veiklos efektyvumo didinimas</t>
  </si>
  <si>
    <t>2.4.2.1.22</t>
  </si>
  <si>
    <t>R026609-270000-0022</t>
  </si>
  <si>
    <t>Pirminės asmens sveikatos priežiūros veiklos efektyvumo didinimas UAB Saulės šeimos medicinos centre</t>
  </si>
  <si>
    <t>UAB Saulės šeimos mdedicinos centras</t>
  </si>
  <si>
    <t>2.4.2.1.23</t>
  </si>
  <si>
    <t>R026609-270000-0023</t>
  </si>
  <si>
    <t>UAB „Vita Longa“ teikiamų paslaugų efektyvumo didinimas</t>
  </si>
  <si>
    <t>UAB „Vita Longa“</t>
  </si>
  <si>
    <t>2.4.2.1.24</t>
  </si>
  <si>
    <t>R026609-270000-0024</t>
  </si>
  <si>
    <t>UAB „MEDGINTRAS“ teikiamų paslaugų efektyvumo didinimas</t>
  </si>
  <si>
    <t>UAB „MEDGINTRAS“</t>
  </si>
  <si>
    <t>2.4.2.1.25</t>
  </si>
  <si>
    <t>R026609-270000-0025</t>
  </si>
  <si>
    <t>Pirminės asmens sveikatos priežiūros veiklos efektyvumo didinimas UAB „Signata“ poliklinikoje</t>
  </si>
  <si>
    <t>Uždaroji akcinė bendrovė „Signata“</t>
  </si>
  <si>
    <t>2.4.2.1.26</t>
  </si>
  <si>
    <t>R026609-270000-0026</t>
  </si>
  <si>
    <t>IĮ Jūsų šeimos klinikos teikiamų paslaugų efektyvumo didinimas</t>
  </si>
  <si>
    <t>IĮ Jūsų šeimos klinika</t>
  </si>
  <si>
    <t>2.4.2.1.27</t>
  </si>
  <si>
    <t>R026609-270000-0027</t>
  </si>
  <si>
    <t>Uždarosios akcinės bendrovės „Bendrosios medicinos praktika“ teikiamų pirminės asmens sveikatos priežiūros paslaugų efektyvumo didinimas</t>
  </si>
  <si>
    <t>Uždaroji akcinė bendrovė „Bendrosios medicinos praktika“</t>
  </si>
  <si>
    <t>2.4.2.1.28</t>
  </si>
  <si>
    <t>R026609-270000-0028</t>
  </si>
  <si>
    <t>UAB „Pasirink“ teikiamų paslaugų efektyvumo didinimas</t>
  </si>
  <si>
    <t>UAB „Pasirink“</t>
  </si>
  <si>
    <t>2.4.2.1.29</t>
  </si>
  <si>
    <t>R026609-270000-0029</t>
  </si>
  <si>
    <t>Pirminės asmens sveikatos priežiūros veiklos efektyvumo didinimas UAB Aušros medicinos centre</t>
  </si>
  <si>
    <t>UAB Aušros medicinos centras</t>
  </si>
  <si>
    <t>2.4.2.1.30</t>
  </si>
  <si>
    <t>R026609-270000-0030</t>
  </si>
  <si>
    <t>UAB „Ave vita“ klinikos teikiamų pirminės asmens sveikatos priežiūros paslaugų efektyvumo didinimas</t>
  </si>
  <si>
    <t>UAB „Ave vita“ klinika</t>
  </si>
  <si>
    <t>2.4.2.1.31</t>
  </si>
  <si>
    <t>R026609-270000-0031</t>
  </si>
  <si>
    <t>Pirminės asmens sveikatos priežiūros veiklos efektyvumo didinimas UAB „Ars medica“ aptarnaujamoje teritorijoje Kaune</t>
  </si>
  <si>
    <t>UAB „Ars medica“</t>
  </si>
  <si>
    <t>2.4.2.1.32</t>
  </si>
  <si>
    <t>R026609-270000-0032</t>
  </si>
  <si>
    <t>UAB „Sveikatos ratas“ pirminės ambulatorinės asmens sveikatos priežiūros veiklos efektyvumo gerinimas</t>
  </si>
  <si>
    <t>UAB „Sveikatos ratas“</t>
  </si>
  <si>
    <t>2.4.2.1.33</t>
  </si>
  <si>
    <t>R026609-270000-0033</t>
  </si>
  <si>
    <t>UAB ŠEIMOS MEDICINOS CENTRO „VIVAT VITA“ teikiamų paslaugų efektyvumo didinimas</t>
  </si>
  <si>
    <t>UAB ŠEIMOS MEDICINOS CENTRAS „VIVAT VITA“</t>
  </si>
  <si>
    <t>2.4.2.1.34</t>
  </si>
  <si>
    <t>R026609-270000-0034</t>
  </si>
  <si>
    <t>UAB „Eikime kartu“ teikiamų paslaugų efektyvumo didinimas</t>
  </si>
  <si>
    <t>UAB „Eikime kartu“</t>
  </si>
  <si>
    <t>2.4.2.1.35</t>
  </si>
  <si>
    <t>R026609-270000-0035</t>
  </si>
  <si>
    <t>UAB Panemunės šeimos sveikatos centro teikiamų paslaugų efektyvumo didinimas</t>
  </si>
  <si>
    <t>UAB Panemunės šeimos sveikatos centras</t>
  </si>
  <si>
    <t>2.4.2.1.36</t>
  </si>
  <si>
    <t>R026609-270000-0036</t>
  </si>
  <si>
    <t>UAB „Marių klinika“ teikiamų paslaugų efektyvumo didinimas</t>
  </si>
  <si>
    <t>UAB „Marių klinika“</t>
  </si>
  <si>
    <t>2.4.2.1.37</t>
  </si>
  <si>
    <t>R026609-270000-0038</t>
  </si>
  <si>
    <t>UAB Romainių šeimos klinika</t>
  </si>
  <si>
    <t>2.4.2.1.38</t>
  </si>
  <si>
    <t>R026609-270000-0039</t>
  </si>
  <si>
    <t>V. Rožukienės Ąžuolyno šeimos sveikatos centro teikiamų paslaugų efektyvumo didinimas</t>
  </si>
  <si>
    <t>V. Rožukienės Ąžuolyno šeimos sveikatos centras</t>
  </si>
  <si>
    <t>2.4.2.1.39</t>
  </si>
  <si>
    <t>R026609-270000-0040</t>
  </si>
  <si>
    <t>Pirminės asmens sveikatos priežiūros veiklos efektyvumo didinimas UAB „Rasos klinika“</t>
  </si>
  <si>
    <t>UAB „Rasos klinika“</t>
  </si>
  <si>
    <t>2.4.2.1.40</t>
  </si>
  <si>
    <t>R026609-270000-0041</t>
  </si>
  <si>
    <t>V. Šimkaus šeimos medicinos centro teikiamų paslaugų efektyvumo didinimas</t>
  </si>
  <si>
    <t>Vytauto Šimkaus šeimos medicinos centras</t>
  </si>
  <si>
    <t>2.4.2.1.41</t>
  </si>
  <si>
    <t>R026609-270000-0042</t>
  </si>
  <si>
    <t>Pirminės asmens sveikatos priežiūros veiklos efektyvumo didinimas  D.Vaikšnienės šeimos klinikoje</t>
  </si>
  <si>
    <t>D.Vaikšnienės šeimos klinika</t>
  </si>
  <si>
    <t>2.4.2.1.42</t>
  </si>
  <si>
    <t>R026609-270000-0043</t>
  </si>
  <si>
    <t xml:space="preserve">Priklausomybės nuo opioidų pakaitinio gydymo kabinetų įrengimas UAB Baltijos psichikos sveikatos centre </t>
  </si>
  <si>
    <t>UAB Baltijos psichikos sveikatos centras</t>
  </si>
  <si>
    <t>2.4.2.1.43</t>
  </si>
  <si>
    <t>R026609-270000-0044</t>
  </si>
  <si>
    <t>Pirminės asmens sveikatos priežiūros veiklos efektyvumo didinimas Kauno klinikose</t>
  </si>
  <si>
    <t>Lietuvos sveikatos mokslų universiteto ligoninė Kauno klinikos</t>
  </si>
  <si>
    <t>2.4.2.2.</t>
  </si>
  <si>
    <t xml:space="preserve">Priemonė: E- sveikatos paslaugų plėtra </t>
  </si>
  <si>
    <t>2.4.2.3.</t>
  </si>
  <si>
    <t>Priemonė: Ligų prevencijos, sveikatos priežiūros programų plėtra</t>
  </si>
  <si>
    <t>2.4.2.3.1</t>
  </si>
  <si>
    <t>R026615-470000-0001</t>
  </si>
  <si>
    <t>Ambulatorinių sveikatos priežiūros paslaugų prieinamumo tuberkulioze sergantiems asmenims gerinimas Prienų rajone</t>
  </si>
  <si>
    <t>08.4.2-ESFA-R-615</t>
  </si>
  <si>
    <t>2.4.2.3.2</t>
  </si>
  <si>
    <t>R026615-470000-0002</t>
  </si>
  <si>
    <t>Priemonių, gerinančių ambulatorinių sveikatos priežiūros paslaugų prieinamumą tuberkulioze sergantiems asmenims, įgyvendinimas Kaišiadorių rajone</t>
  </si>
  <si>
    <t>2.4.2.3.3</t>
  </si>
  <si>
    <t>R026615-470000-0003</t>
  </si>
  <si>
    <t>Paslaugų prieinamumo gerinimas tuberkulioze sergantiems asmenims Raseinių rajone</t>
  </si>
  <si>
    <t>2.4.2.3.4</t>
  </si>
  <si>
    <t>R026615-470000-0004</t>
  </si>
  <si>
    <t>Ambulatorinių sveikatos priežiūros paslaugų prieinamumo gerinimas Jonavos rajone tuberkulioze sergantiems asmenims</t>
  </si>
  <si>
    <t>2.4.2.3.5</t>
  </si>
  <si>
    <t>R026615-470000-0005</t>
  </si>
  <si>
    <t>Priemonių, gerinančių ambulatorinių sveikatos priežiūros paslaugų prieinamumą tuberkulioze sergantiems asmenims, įgyvendinimas Kauno mieste</t>
  </si>
  <si>
    <t>2.4.2.3.6</t>
  </si>
  <si>
    <t>R026615-470000-0006</t>
  </si>
  <si>
    <t>Tiesiogiai stebimo gydymo kurso tuberkulioze sergančių Kauno rajono gyventojų tęstinio gydymo užtikrinimas</t>
  </si>
  <si>
    <t>2.4.2.3.7</t>
  </si>
  <si>
    <t>R026615-470000-0007</t>
  </si>
  <si>
    <t>Priemonių, gerinančių ambulatorinių sveikatos priežiūros paslaugų prieinamumą tuberkulioze sergantiems asmenims, įgyvendinimas Kėdainių r.</t>
  </si>
  <si>
    <t>Kėdainių pirminės sveikatos priežiūros centras</t>
  </si>
  <si>
    <t>2.5</t>
  </si>
  <si>
    <t>Tikslas: Plėtoti socialinę infrastruktūrą ir bendruomenines iniciatyvas, skirtas gyventojų gyvenimo kokybės ir gyvenamosios aplinkos gerinimui</t>
  </si>
  <si>
    <t>2.5.1</t>
  </si>
  <si>
    <t>Uždavinys: Atnaujinti ir plėtoti gyvenamąją, kultūros ir sporto infrastruktūrą, gerinti paslaugų kokybę</t>
  </si>
  <si>
    <t>2.5.1.1.</t>
  </si>
  <si>
    <t>Priemonė: Viešosios kultūros infrastruktūros modernizavimas ir plėtra</t>
  </si>
  <si>
    <t>2.5.1.1.1</t>
  </si>
  <si>
    <t>R023000-023300-0002</t>
  </si>
  <si>
    <t>Pastato, esančio Bažnyčios g. 3, Domeikavoje, Kauno r.,  rekonstravimas,  pritaikant jį Domeikavos kultūros centro veiklai</t>
  </si>
  <si>
    <t>2.5.1.1.2</t>
  </si>
  <si>
    <t>R023000-020000-0001</t>
  </si>
  <si>
    <t xml:space="preserve">Raseinių rajono kultūros centro Raseiniuose, Vytauto Didžiojo g. 10, rekonstravimas </t>
  </si>
  <si>
    <t>2.5.1.1.3</t>
  </si>
  <si>
    <t>R023304-330000-0002</t>
  </si>
  <si>
    <t>Kauno apskrities viešosios bibliotekos modernizavimas</t>
  </si>
  <si>
    <t>Kauno apskrities viešoji biblioteka</t>
  </si>
  <si>
    <t>07.1.1-CPVA-V-304</t>
  </si>
  <si>
    <t>2.5.1.1.4</t>
  </si>
  <si>
    <t>R023304-330000-0003</t>
  </si>
  <si>
    <t>Kauno valstybinio lėlių teatro pastato atnaujinimas</t>
  </si>
  <si>
    <t>Kauno valstybinis lėlių teatras</t>
  </si>
  <si>
    <t>2.5.1.1.5</t>
  </si>
  <si>
    <t>R023304-330000-0004</t>
  </si>
  <si>
    <t>Kauno valstybinio muzikinio teatro modernizavimas</t>
  </si>
  <si>
    <t>Kauno valstybinis muzikinis teatras</t>
  </si>
  <si>
    <t>2022</t>
  </si>
  <si>
    <t>2.5.1.1.6</t>
  </si>
  <si>
    <t>R023304-330000-0005</t>
  </si>
  <si>
    <t>Kauno IX forto muziejaus modernizavimas</t>
  </si>
  <si>
    <t>Kauno IX forto muziejus</t>
  </si>
  <si>
    <t>2.5.1.1.7</t>
  </si>
  <si>
    <t>R023304-330000-0006</t>
  </si>
  <si>
    <t>Lietuvos aviacijos muziejaus pastato Veiverių g. 132, Kaunas modernizavimas</t>
  </si>
  <si>
    <t>Lietuvos aviacijos muziejus</t>
  </si>
  <si>
    <t>2.5.1.2.</t>
  </si>
  <si>
    <t>Priemonė: Renginių, populiarinančių kūno kultūrą, sportą (tame tarpe – ir neįgaliųjų) ir sveiką gyvenseną organizavimas ir skatinimas Kauno regione</t>
  </si>
  <si>
    <t>2.5.1.3.</t>
  </si>
  <si>
    <t>Priemonė: Inžinerinių tinklų įrengimas Kauno regiono savivaldybėse</t>
  </si>
  <si>
    <t>2.5.1.3.1</t>
  </si>
  <si>
    <t>R020007-080000-0001</t>
  </si>
  <si>
    <t>Paviršinių (lietaus) nuotekų infrastruktūros plėtra, rekonstrukcija ir inventorizacija Jonavos mieste</t>
  </si>
  <si>
    <t>UAB 
„Jonavos vandenys“</t>
  </si>
  <si>
    <t>05.1.1-APVA-R-007</t>
  </si>
  <si>
    <t>2.5.1.3.2</t>
  </si>
  <si>
    <t>R020007-080000-0002</t>
  </si>
  <si>
    <t>Kėdainių miesto paviršinių nuotekų tinklų rekonstrukcija ir plėtra</t>
  </si>
  <si>
    <t xml:space="preserve">UAB „Kėdainių vandenys“ </t>
  </si>
  <si>
    <t>2.5.1.4.</t>
  </si>
  <si>
    <t>Priemonė: Visuomeninės infrastuktūros kompleksinis atnaujinimas ir plėtra</t>
  </si>
  <si>
    <t>2.5.1.4.1</t>
  </si>
  <si>
    <t>R029908-290000-0001</t>
  </si>
  <si>
    <t>Ruklos miestelio kompleksinis atnaujinimas</t>
  </si>
  <si>
    <t>08.2.1-CPVA-R-908</t>
  </si>
  <si>
    <t>2.5.1.4.2</t>
  </si>
  <si>
    <t>R029908-342900-0002</t>
  </si>
  <si>
    <t>Viduklės miestelio bendruomeninės infrastruktūros gerinimas</t>
  </si>
  <si>
    <t>2.5.1.4.3</t>
  </si>
  <si>
    <t>R029908-290000-0003</t>
  </si>
  <si>
    <t>Ariogalos miesto bendruomeninės infrastruktūros gerinimas</t>
  </si>
  <si>
    <t>2.5.1.4.4</t>
  </si>
  <si>
    <t>R020007-080000-0003</t>
  </si>
  <si>
    <t>Paviršinių nuotekų tinklų rekonstrukcija ir plėtra Kaune</t>
  </si>
  <si>
    <t>UAB „Kauno vandenys“</t>
  </si>
  <si>
    <t>2.5.1.4.5</t>
  </si>
  <si>
    <t>R029908-301232-0004</t>
  </si>
  <si>
    <t>Kauno rajono Ežerėlio miesto atnaujinimas</t>
  </si>
  <si>
    <t>2.5.1.4.6</t>
  </si>
  <si>
    <t>R029908-301232-0005</t>
  </si>
  <si>
    <t>Kauno rajono Vilkijos miesto atnaujinimas</t>
  </si>
  <si>
    <t>2.5.1.4.7</t>
  </si>
  <si>
    <t>R029908-290000-0006</t>
  </si>
  <si>
    <t>Gudienos kaimo gyvenamosios vietovės atnaujinimas</t>
  </si>
  <si>
    <t>2.5.1.4.8</t>
  </si>
  <si>
    <t>R029908-290000-0007</t>
  </si>
  <si>
    <t>Rumšiškių miestelio bendruomeninės ir viešosios infrastruktūros gerinimas</t>
  </si>
  <si>
    <t>2.5.1.4.9</t>
  </si>
  <si>
    <t>R029908-070000-0008</t>
  </si>
  <si>
    <t>Jiezno miesto viešųjų erdvių sutvarkymas</t>
  </si>
  <si>
    <t>2.5.2</t>
  </si>
  <si>
    <t>Uždavinys: Remti bendruomenines iniciatyvas ir prevencines bei edukacines programas</t>
  </si>
  <si>
    <t>2.5.2.1.</t>
  </si>
  <si>
    <t xml:space="preserve">Priemonė: Bendruomenių namų kūrimas  ir statyba </t>
  </si>
  <si>
    <t>2.5.2.2.</t>
  </si>
  <si>
    <t xml:space="preserve">Priemonė: Naujų inovatyvių vietos gyventojų bendruomenės iniciatyvų, nukreiptų į gyvenimo aplinkos ir kokybės gerinimą, skatinimas </t>
  </si>
  <si>
    <t>2.6</t>
  </si>
  <si>
    <t>Tikslas: Visapusiškai vystyti ir modernizuoti kaimo vietoves ir verslą kaime</t>
  </si>
  <si>
    <t>2.6.1</t>
  </si>
  <si>
    <t xml:space="preserve">Uždavinys: Stiprinti kaimo bendruomenes bei gerinti bendruomeninę infrastruktūrą. </t>
  </si>
  <si>
    <t>2.6.1.1.</t>
  </si>
  <si>
    <t>Priemonė: Kaimo bendruomenių aktyvumo skatinimas ir telkimas plėtojant vietos partnerystę</t>
  </si>
  <si>
    <t>2.6.1.2.</t>
  </si>
  <si>
    <t>Priemonė: Kaimo infrastruktūros gerinimas ir plėtra</t>
  </si>
  <si>
    <t>2.6.1.2.1</t>
  </si>
  <si>
    <t>R02ZM07-330000-0002</t>
  </si>
  <si>
    <t>Bukonių kultūros centro pastato atnaujinimas ir pritaikymas bendruomenės poreikiams</t>
  </si>
  <si>
    <t>2.6.1.2.2</t>
  </si>
  <si>
    <t>R02ZM07-500000-0003</t>
  </si>
  <si>
    <t>Užusalių pagrindinės mokyklos atnaujinimas ir pritaikymas bendruomenės poreikiams</t>
  </si>
  <si>
    <t>2.6.1.2.3</t>
  </si>
  <si>
    <t>R02ZM07-290000-0004</t>
  </si>
  <si>
    <t>Berteškių kaimo bendruomenės namų aplinkos sutvarkymas ir pritaikymas gyventojų poreikiams</t>
  </si>
  <si>
    <t>2.6.1.2.4</t>
  </si>
  <si>
    <t>R02ZM07-500000-0005</t>
  </si>
  <si>
    <t>Raseinių rajono Mituvos upelio baseino ir kitų melioracijos griovių bei juose esančių statinių rekonstravimas</t>
  </si>
  <si>
    <t>2.6.1.2.5</t>
  </si>
  <si>
    <t>R02ZM07-290000-0006</t>
  </si>
  <si>
    <t>Katauskių kaimo viešosios erdvės sutvarkymas ir pritaikymas gyventojų poreikiams</t>
  </si>
  <si>
    <t>2.6.1.2.6</t>
  </si>
  <si>
    <t>R02ZM07-020000-0007</t>
  </si>
  <si>
    <t>Kalnujų seniūnijos administracinio pastato sutvarkymas</t>
  </si>
  <si>
    <t>2.6.1.2.7</t>
  </si>
  <si>
    <t>R02ZM07-340000-0008</t>
  </si>
  <si>
    <t>Raseinių rajono kultūros centro Betygalos kultūros namų infrastruktūros pritaikymas visuomenės poreikiams</t>
  </si>
  <si>
    <t>2.6.1.2.8</t>
  </si>
  <si>
    <t>R02ZM07-500000-0009</t>
  </si>
  <si>
    <t>Požečių gyvenvietės drenažo rekonstravimas</t>
  </si>
  <si>
    <t>2.6.1.2.9</t>
  </si>
  <si>
    <t>R02ZM07-500000-0010</t>
  </si>
  <si>
    <t>Verėduvos gyvenvietės drenažo sistemos įrengimas</t>
  </si>
  <si>
    <t>2.6.1.2.10</t>
  </si>
  <si>
    <t>R029908-342900-0009</t>
  </si>
  <si>
    <t>Kompleksiškas Pelėdnagių kaimo viešųjų erdvių sutvarkymas</t>
  </si>
  <si>
    <t>2.6.1.2.11</t>
  </si>
  <si>
    <t>R02ZM07-290000-0011</t>
  </si>
  <si>
    <t>Poilsio zonos prie Sujainių tvenkinio sutvarkymas</t>
  </si>
  <si>
    <t>2.6.1.2.12</t>
  </si>
  <si>
    <t>R02ZM07-290000-0012</t>
  </si>
  <si>
    <t>Betygalos miestelio viešosios infrastruktūros sutvarkymas</t>
  </si>
  <si>
    <t>2.6.1.2.13</t>
  </si>
  <si>
    <t>R02ZM07-500000-0013</t>
  </si>
  <si>
    <t>Berteškių kaimo vandens kokybės gerinimas</t>
  </si>
  <si>
    <t>UAB „Raseinių vandenys“</t>
  </si>
  <si>
    <t>2.6.1.2.14</t>
  </si>
  <si>
    <t>R02ZM07-290000-0014</t>
  </si>
  <si>
    <t>Girkalnio miestelio tvenkinio išvalymas ir poilsio zonos įrengimas</t>
  </si>
  <si>
    <t>2.6.1.2.15</t>
  </si>
  <si>
    <t>R02ZM07-290000-0015</t>
  </si>
  <si>
    <t>Viešosios erdvės Užkalnių kaime sutvarkymas ir pritaikymas gyventojų poilsiui ir sportui</t>
  </si>
  <si>
    <t>2.6.1.2.16</t>
  </si>
  <si>
    <t>R02ZM07-290000-0016</t>
  </si>
  <si>
    <t>Kalnųjų miestelio viešosios erdvės atnaujinimas ir pritaikymas visuomenės poreikiams</t>
  </si>
  <si>
    <t>2.6.1.2.17</t>
  </si>
  <si>
    <t>R02ZM07-290000-0017</t>
  </si>
  <si>
    <t>Viešosios poilsio zonos įrengimas Norgėlų kaime</t>
  </si>
  <si>
    <t>2.6.1.2.18</t>
  </si>
  <si>
    <t>R02ZM07-290000-0018</t>
  </si>
  <si>
    <t>Poilsio zonos įrengimas prie Žaiginio tvenkinio</t>
  </si>
  <si>
    <t>2.6.1.2.19</t>
  </si>
  <si>
    <t>R02ZM07-290000-0019</t>
  </si>
  <si>
    <t>Gėluvos kaimo viešosios erdvės sutvarkymas ir pritaikymas gyventojų poreikiams</t>
  </si>
  <si>
    <t>2.6.1.2.20</t>
  </si>
  <si>
    <t>R02ZM07-290000-0020</t>
  </si>
  <si>
    <t>Butkiškės kaimo viešosios erdvės sutvarkymas ir pritaikymas gyventojų poreikiams</t>
  </si>
  <si>
    <t>2.6.1.2.21</t>
  </si>
  <si>
    <t>R02ZM07-290000-0021</t>
  </si>
  <si>
    <t>Kaulakių kaimo viešosios infrastruktūros sutvarkymas ir pritaikymas gyventojų poreikiams</t>
  </si>
  <si>
    <t>2.6.1.2.22</t>
  </si>
  <si>
    <t>R02ZM07-330000-0022</t>
  </si>
  <si>
    <t>Stakliškių kultūros ir laisvalaikio centro kapitalinis remontas</t>
  </si>
  <si>
    <t>2.6.1.2.23</t>
  </si>
  <si>
    <t>R02ZM07-330000-0023</t>
  </si>
  <si>
    <t>Veiverių kultūros ir laisvalaikio centro Skriaudžiuose kapitalinis remontas</t>
  </si>
  <si>
    <t>2.6.1.2.24</t>
  </si>
  <si>
    <t>R02ZM07-500000-0024</t>
  </si>
  <si>
    <t>Geriamojo vandens tiekimo sistemos Vėžionių kaime įrengimas</t>
  </si>
  <si>
    <t>2.6.1.2.25</t>
  </si>
  <si>
    <t>R02ZM07-500000-0025</t>
  </si>
  <si>
    <t>Prienų r. Stakliškių gimnazijos ikimokyklinio ugdymo skyriaus modernizavimas</t>
  </si>
  <si>
    <t>2.6.1.2.26</t>
  </si>
  <si>
    <t>R02ZM07-290000-0026</t>
  </si>
  <si>
    <t>Šiluvos miestelio viešosios infrastruktūros sutvarkymas</t>
  </si>
  <si>
    <t>2.6.1.2.27</t>
  </si>
  <si>
    <t>R029908-340000-0010</t>
  </si>
  <si>
    <t>Kompleksiškas Vilainių kaimo viešųjų erdvių sutvarkymas</t>
  </si>
  <si>
    <t>2.6.1.2.28</t>
  </si>
  <si>
    <t>R02ZM07-120000-0027</t>
  </si>
  <si>
    <t>Vietinės reikšmės kelio BR-27 rekonstravimas</t>
  </si>
  <si>
    <t>2.6.1.2.29</t>
  </si>
  <si>
    <t>R02ZM07-070000-0028</t>
  </si>
  <si>
    <t>Vandens tiekimo infrastruktūros plėtra Birštono savivaldybės kaimiškose teritorijose</t>
  </si>
  <si>
    <t>UAB „Birštono vandentiekis“</t>
  </si>
  <si>
    <t>2.6.1.2.30</t>
  </si>
  <si>
    <t>R02ZM07-290000-0029</t>
  </si>
  <si>
    <t>Apšvietimo inžinerinių tinklų atnaujinimas arba plėtra Kėdainių rajono Dotnuvos seniūnijoje</t>
  </si>
  <si>
    <t>2.6.1.2.31</t>
  </si>
  <si>
    <t>R02ZM07-290000-0030</t>
  </si>
  <si>
    <t>Apšvietimo inžinerinių tinklų atnaujinimas arba plėtra Kėdainių rajono Pelėdnagių seniūnijoje</t>
  </si>
  <si>
    <t>2.6.1.2.32</t>
  </si>
  <si>
    <t>R02ZM07-290000-0031</t>
  </si>
  <si>
    <t>Apšvietimo inžinerinių tinklų atnaujinimas arba plėtra Kėdainių rajono Truskavos ir Josvainių seniūnijose</t>
  </si>
  <si>
    <t>2.6.1.2.33</t>
  </si>
  <si>
    <t>R02ZM07-290000-0032</t>
  </si>
  <si>
    <t>Apšvietimo inžinerinių tinklų atnaujinimas arba plėtra Kėdainių rajono Pernaravos, Gudžiūnų, Vilainių, Krakių ir Surviliškio seniūnijose</t>
  </si>
  <si>
    <t>2.6.1.2.34</t>
  </si>
  <si>
    <t>R02ZM07-290000-0033</t>
  </si>
  <si>
    <t>Apšvietimo inžinerinių tinklų atnaujinimas arba plėtra Šėtos seniūnijoje</t>
  </si>
  <si>
    <t>2.6.1.2.35</t>
  </si>
  <si>
    <t>R02ZM07-290000-0034</t>
  </si>
  <si>
    <t>Atvirų viešųjų erdvių sutvarkymas arba sukūrimas Kėdainių rajono Surviliškio seniūnijoje, pritaikant jas kaimo bendruomenės poreikiams bei laisvalaikiui</t>
  </si>
  <si>
    <t>2.6.1.2.36</t>
  </si>
  <si>
    <t>R02ZM07-290000-0035</t>
  </si>
  <si>
    <t>Atvirų viešųjų erdvių sutvarkymas arba sukūrimas Kėdainių rajono Šėtos miestelyje, pritaikant jas kaimo bendruomenės poreikiams bei laisvalaikiui</t>
  </si>
  <si>
    <t>2.6.1.2.38</t>
  </si>
  <si>
    <t>R02ZM07-290000-0037</t>
  </si>
  <si>
    <t>Atvirų viešųjų erdvių sutvarkymas arba sukūrimas Kėdainių rajono Dotnuvos seniūnijoje, pritaikant jas kaimo bendruomenės poreikiams bei laisvalaikiui</t>
  </si>
  <si>
    <t>2.6.1.2.39</t>
  </si>
  <si>
    <t>R02ZM07-290000-0038</t>
  </si>
  <si>
    <t>Atvirų viešųjų erdvių sutvarkymas arba sukūrimas Kėdainių rajono Josvainių ir Krakių seniūnijose, pritaikant jas kaimo bendruomenės poreikiams bei laisvalaikiui</t>
  </si>
  <si>
    <t>2.6.1.2.40</t>
  </si>
  <si>
    <t>R02ZM07-290000-0039</t>
  </si>
  <si>
    <t>Atvirų viešųjų erdvių sutvarkymas arba sukūrimas Kėdainių rajono Pernaravos, Pelėdnagių, Vilainių ir Truskavos seniūnijose, pritaikant jas kaimo bendruomenės poreikiams bei laisvalaikiui</t>
  </si>
  <si>
    <t>2.6.1.2.41</t>
  </si>
  <si>
    <t>R02ZM07-330000-0040</t>
  </si>
  <si>
    <t>Kėdainių rajono Krakių miestelio kultūros centro kapitalinis remontas, pritaikant jį kaimo bendruomenės poreikiams</t>
  </si>
  <si>
    <t>2.6.1.2.42</t>
  </si>
  <si>
    <t>R02ZM07-320000-0041</t>
  </si>
  <si>
    <t>Kėdainių rajono Dotnuvos seniūnijos Akademijos miestelio visuomeninės paskirties pastato atnaujinimas (modernizavimas), pritaikant jį kaimo bendruomenės poreikiams</t>
  </si>
  <si>
    <t>2.6.1.2.43</t>
  </si>
  <si>
    <t>R02ZM07-330000-0042</t>
  </si>
  <si>
    <t>Kėdainių rajono Truskavos seniūnijos pastato išplėtimas, pritaikant jį kaimo bendruomenės poreikiams bei kultūrinei veiklai</t>
  </si>
  <si>
    <t>2.6.1.2.44</t>
  </si>
  <si>
    <t>R02ZM07-330000-0043</t>
  </si>
  <si>
    <t>Kėdainių rajono Krakių seniūnijos Ažytėnų kaimo visuomeninės paskirties pastato atnaujinimas (modernizavimas), pritaikant jį kaimo bendruomenės poreikiams</t>
  </si>
  <si>
    <t>2.6.1.2.45</t>
  </si>
  <si>
    <t>R02ZM07-500000-0044</t>
  </si>
  <si>
    <t>Geriamojo vandens geležies šalinimo sistemų nauja statyba ir (arba) rekonstrukcija, artezinio gręžinio įrengimas Kasčiukiškių kaime</t>
  </si>
  <si>
    <t>UAB „Kaišiadorių vandenys“</t>
  </si>
  <si>
    <t>2.6.1.2.46</t>
  </si>
  <si>
    <t>R02ZM07-500000-0045</t>
  </si>
  <si>
    <t>Geriamojo vandens geležies šalinimo sistemų nauja statyba ir (arba) rekonstrukcija, artezinio gręžinio įrengimas Neprėkštos kaime</t>
  </si>
  <si>
    <t>2.6.1.2.47</t>
  </si>
  <si>
    <t>R02ZM07-500000-0046</t>
  </si>
  <si>
    <t>Geriamojo vandens geležies šalinimo sistemų nauja statyba ir (arba) rekonstrukcija, artezinio gręžinio įrengimas Nemaitonių kaime</t>
  </si>
  <si>
    <t>2.6.1.2.48</t>
  </si>
  <si>
    <t>R02ZM07-500000-0047</t>
  </si>
  <si>
    <t>Geriamojo vandens geležies šalinimo sistemų nauja statyba ir (arba) rekonstrukcija, artezinio gręžinio įrengimas Vilūnų kaime</t>
  </si>
  <si>
    <t>2.6.1.2.49</t>
  </si>
  <si>
    <t>R02ZM07-500000-0048</t>
  </si>
  <si>
    <t>Geriamojo vandens geležies šalinimo sistemų nauja statyba ir (arba) rekonstrukcija, artezinio gręžinio įrengimas Tauckūnų kaime</t>
  </si>
  <si>
    <t>2.6.1.2.50</t>
  </si>
  <si>
    <t>R02ZM07-500000-0049</t>
  </si>
  <si>
    <t>Geriamojo vandens geležies šalinimo sistemų nauja statyba ir (arba) rekonstrukcija, artezinio gręžinio įrengimas Mikalaučiškių kaime</t>
  </si>
  <si>
    <t>2.6.1.2.51</t>
  </si>
  <si>
    <t>R02ZM07-500000-0050</t>
  </si>
  <si>
    <t>Geriamojo vandens geležies šalinimo sistemų nauja statyba ir (arba) rekonstrukcija, artezinio gręžinio įrengimas Guronių (Žaslių gel. stotis) kaime</t>
  </si>
  <si>
    <t>2.6.1.2.52</t>
  </si>
  <si>
    <t>R02ZM07-500000-0051</t>
  </si>
  <si>
    <t>Žaslių pagrindinės mokyklos dienos centro sporto aikštyno atnaujinimas</t>
  </si>
  <si>
    <t>2.6.1.2.53</t>
  </si>
  <si>
    <t>R02ZM07-500000-0052</t>
  </si>
  <si>
    <t>Kaišiadorių r. Pravieniškių lopšelio-darželio „Ąžuoliukas“ gražios ir saugios lauko aplinkos sukūrimas</t>
  </si>
  <si>
    <t>2.6.1.2.54</t>
  </si>
  <si>
    <t>R02ZM07-320000-0053</t>
  </si>
  <si>
    <t>Kauno r. Pabiržio kaimo viešosios infrastruktūros sutvarkymas ir pritaikymas aktyvaus laisvalaikio ir
kultūrinei veiklai</t>
  </si>
  <si>
    <t>Kauno rajonas</t>
  </si>
  <si>
    <t>2.6.1.2.55</t>
  </si>
  <si>
    <t>R02ZM07-410000-0054</t>
  </si>
  <si>
    <t>Kauno r. Kačerginės miestelio viešosios infrastruktūros</t>
  </si>
  <si>
    <t>2.6.1.2.56</t>
  </si>
  <si>
    <t>R02ZM07-232200-0055</t>
  </si>
  <si>
    <t>Kauno r. Ilgakiemio kaimo viešosios infrastruktūros sutvarkymas ir pritaikymas kaimo bendruomenės
poreikiams</t>
  </si>
  <si>
    <t>2.6.1.2.57</t>
  </si>
  <si>
    <t>R02ZM07-230000-0056</t>
  </si>
  <si>
    <t>Kauno r. Voškonių kaimo viešosios infrastruktūros sutvarkymas ir pritaikymas kaimo bendruomenės
poreikiams</t>
  </si>
  <si>
    <t>2.6.1.2.58</t>
  </si>
  <si>
    <t>R02ZM07-220000-0057</t>
  </si>
  <si>
    <t>Kauno r. Piliuonos miestelio viešosios infrastruktūros sutvarkymas ir pritaikymas aktyvaus laisvalaikio
ir kultūrinei veiklai</t>
  </si>
  <si>
    <t>2.6.1.2.59</t>
  </si>
  <si>
    <t>R02ZM07-440000-0058</t>
  </si>
  <si>
    <t>Kauno r. Pyplių piliakalnio ir jo prieigų sutvarkymas ir pritaikymas lankymui</t>
  </si>
  <si>
    <t>2.6.1.2.60</t>
  </si>
  <si>
    <t>R02ZM07-440000-0059</t>
  </si>
  <si>
    <t>Kauno r. Zapyškio senojo miesto teritorijos atgaivinimas ir pritaikymas bendruomenės poreikiams</t>
  </si>
  <si>
    <t>2.6.1.2.61</t>
  </si>
  <si>
    <t>R02ZM07-320000-0060</t>
  </si>
  <si>
    <t>Kauno r. Linksmakalnio kaimo viešosios infrastruktūros sutvarkymas ir pritaikymas aktyvaus laisvalaikio
ir kultūrinei veiklai</t>
  </si>
  <si>
    <t>2.6.1.2.62</t>
  </si>
  <si>
    <t>R02ZM07-070000-0062</t>
  </si>
  <si>
    <t>Vandentiekio tinklų bei vandens gerinimo įrenginių statyba Naujosios Ūtos kaime</t>
  </si>
  <si>
    <t>2.6.1.2.63</t>
  </si>
  <si>
    <t>R02ZM07-500000-0063</t>
  </si>
  <si>
    <t>Jonavos r. Kulvos Abraomo Kulviečio mokyklos futbolo aikštės įrengimas ir pritaikymas bendruomenės poreikiams</t>
  </si>
  <si>
    <t>2.6.1.2.64</t>
  </si>
  <si>
    <t>R02ZM07-290000-0064</t>
  </si>
  <si>
    <t>Apšvietimo linijų įrengimas Gojaus g., Oginskių g., Kruonio mstl., Kaišiadorių r. sav.</t>
  </si>
  <si>
    <t>2.6.1.2.65</t>
  </si>
  <si>
    <t>R02ZM07-120000-0065</t>
  </si>
  <si>
    <t>Bažnyčios g. ruožo, Palomenės k., Kaišiadorių r. sav., kapitalinis remontas</t>
  </si>
  <si>
    <t>2.6.1.2.66</t>
  </si>
  <si>
    <t>R02ZM07-120000-0066</t>
  </si>
  <si>
    <t>Mokyklos g. ruožo, Kasčiukiškių k., Kaišiadorių apyl. sen. Kaišiadorių r. sav., kapitalinis remontas</t>
  </si>
  <si>
    <t>2.6.1.3.</t>
  </si>
  <si>
    <t>Priemonė: Kultūros paveldo išsaugojimas kaimo vietovėse.</t>
  </si>
  <si>
    <t>2.6.2</t>
  </si>
  <si>
    <t xml:space="preserve">Uždavinys: Padidinti žemės ūkio produktų gamybos efektyvumą ir konkurencingumą, plėtoti ne žemės ūkio verslus ir žemės ūkiui alternatyvią ekonominę veiklą kaimo vietovėse.  </t>
  </si>
  <si>
    <t>2.6.2.1.</t>
  </si>
  <si>
    <t>Priemonė: Žemės ūkio gamybos struktūrų gyvybingumo didinimas, modernizavimas ir žemės ūkio gamybos ekologizavimas</t>
  </si>
  <si>
    <t>2.6.2.2.</t>
  </si>
  <si>
    <t>Priemonė: Paslaugų verslų ir kitų ne žemės ūkio verslų plėtra kaimo vietovėse</t>
  </si>
  <si>
    <t>2.6.2.3.</t>
  </si>
  <si>
    <t>Priemonė: Produkcijos iš atsinaujinančių išteklių gamybos plėtra ir panaudojimas, alternatyvios energetikos gamybos ir vartojimo skatinimas  kaimo vietovėse</t>
  </si>
  <si>
    <t>3.</t>
  </si>
  <si>
    <t>PRIORITETAS: ŽMOGAUS IR APLINKOS SANTARA</t>
  </si>
  <si>
    <t>3.1</t>
  </si>
  <si>
    <t>Tikslas: Skatinti darnų išteklių naudojimą, utikrinti ekosistemų stabilumą Kauno regione</t>
  </si>
  <si>
    <t>3.1.1</t>
  </si>
  <si>
    <t>Uždavinys: Įdiegti ir plėtoti šiuolaikišką regiono atliekų tvarkymo, oro taršos kontrolės ir triukšmo prevencines sistemas, skatinti aplinkosauginį švietimą</t>
  </si>
  <si>
    <t>3.1.1.1.</t>
  </si>
  <si>
    <t>Priemonė: Atliekų tvarkymo sistemos modernizavimas ir infrastruktūros tobulinimas</t>
  </si>
  <si>
    <t>3.1.1.1.1</t>
  </si>
  <si>
    <t>R020008-050000-0001</t>
  </si>
  <si>
    <t>Pirminio rūšiavimo infrastruktūros plėtra Jonavos rajone ir atliekų rūšiavimo skatinimas</t>
  </si>
  <si>
    <t>05.2.1-APVA-R-008</t>
  </si>
  <si>
    <t>3.1.1.1.2</t>
  </si>
  <si>
    <t>R020008-050000-0002</t>
  </si>
  <si>
    <t>Komunalinių atliekų tvarkymo infrastruktūros atnaujinimas ir plėtra Raseinių rajono savivaldybėje</t>
  </si>
  <si>
    <t>3.1.1.1.3</t>
  </si>
  <si>
    <t>R020008-050000-0003</t>
  </si>
  <si>
    <t>Komunalinių atliekų konteinerių aikštelių įrengimas Kauno mieste</t>
  </si>
  <si>
    <t>3.1.1.1.4.</t>
  </si>
  <si>
    <t>R020008-050000-0004</t>
  </si>
  <si>
    <t>Komunalinių atliekų tvarkymo infrastruktūros plėtra Kauno rajono savivaldybėje</t>
  </si>
  <si>
    <t>3.1.1.1.5</t>
  </si>
  <si>
    <t>R020008-050000-0005</t>
  </si>
  <si>
    <t>Komunalinių atliekų tvarkymo infrastruktūros atnaujinimas ir plėtra Kauno regione (Prienų raj. ir Birštono savivaldybėse)</t>
  </si>
  <si>
    <t>ARATC</t>
  </si>
  <si>
    <t>Alytaus atliekų tvarkymo regionas</t>
  </si>
  <si>
    <t>3.1.1.1.6</t>
  </si>
  <si>
    <t>R020008-050000-0006</t>
  </si>
  <si>
    <t>Komunalinių atliekų tvarkymo infrastruktūros plėtra Kaišiadorių rajono savivaldybėje</t>
  </si>
  <si>
    <t xml:space="preserve">3.1.1.1.7 </t>
  </si>
  <si>
    <t>R020008-050000-0007</t>
  </si>
  <si>
    <t xml:space="preserve">Komunalinių atliekų tvarkymo infrastruktūros plėtra Kėdainių rajono savivaldybėje </t>
  </si>
  <si>
    <t>3.1.1.2.</t>
  </si>
  <si>
    <t>Priemonė: Alternatyvių atliekų tvarkymo (įskaitant ir atliekų deginimą), atliekų perdirbimo ir antrinio panaudojimo metodų skatinimas ir diegimas</t>
  </si>
  <si>
    <t>3.1.1.3.</t>
  </si>
  <si>
    <t xml:space="preserve">Priemonė: Oro taršos kontrolės sistemos diegimas ir plėtra </t>
  </si>
  <si>
    <t>3.1.1.3.1</t>
  </si>
  <si>
    <t>R020021-370000-0001</t>
  </si>
  <si>
    <t>Aplinkos oro kokybės gerinimas Kauno mieste</t>
  </si>
  <si>
    <t>05.6.1-APVA-V-021</t>
  </si>
  <si>
    <t>3.1.1.4.</t>
  </si>
  <si>
    <t xml:space="preserve">Priemonė: Aplinkai ir sveikatai palankaus gyvenimo būdo propagavimas, bendruomeninės sveikatos stiprinimo veiklos skatinimas </t>
  </si>
  <si>
    <t>3.1.2</t>
  </si>
  <si>
    <t>Uždavinys: Modernizuoti ir plėsti geriamojo vandens tiekimo ir nuotekų tvarkymo infrastruktūrą.</t>
  </si>
  <si>
    <t>3.1.2.1.</t>
  </si>
  <si>
    <t>Priemonė: Buitinių nuotekų valymo įrenginių statyba ir rekonstravimas</t>
  </si>
  <si>
    <t>3.1.2.1.1.</t>
  </si>
  <si>
    <t>R020014-070600-0002</t>
  </si>
  <si>
    <t>Vandens tiekimo ir nuotekų tvarkymo infrastruktūros plėtra ir rekonstrukcija Raseinių rajono savivaldybėje</t>
  </si>
  <si>
    <t xml:space="preserve">UAB „Raseinių vandenys“ </t>
  </si>
  <si>
    <t>05.3.2-APVA-R-014</t>
  </si>
  <si>
    <t>3.1.2.1.2.</t>
  </si>
  <si>
    <t>R020014-060000-0003</t>
  </si>
  <si>
    <t>Žiežmarių nuotekų valyklos rekonstrukcija</t>
  </si>
  <si>
    <t>R020014-070600-0004</t>
  </si>
  <si>
    <t>Vandens tiekimo ir nuotekų tvarkymo infrastruktūros plėtra ir rekonstrukcija Raseinių rajono savivaldybėje II etapas</t>
  </si>
  <si>
    <t>3.1.2.2.</t>
  </si>
  <si>
    <t>Priemonė: Centralizuotų vandentiekio  ir nuotekų tinklų plėtra, geriamojo vandens stočių įrengimas ir rekonstravimas</t>
  </si>
  <si>
    <t>3.1.2.2.1</t>
  </si>
  <si>
    <t>R020014-070650-0005</t>
  </si>
  <si>
    <t>Vandens tiekimo ir nuotekų tvarkymo infrastruktūros atnaujinimas ir plėtra Kauno rajone (2014–2020 m. I etapas)</t>
  </si>
  <si>
    <t>UAB „Giraitės vandenys“</t>
  </si>
  <si>
    <t>3.1.2.2.2</t>
  </si>
  <si>
    <t>R020014-070000-0010</t>
  </si>
  <si>
    <t>Voškonių k. vandens tiekimo ir nuotekų tvarkymo infrastruktūros plėtra</t>
  </si>
  <si>
    <t xml:space="preserve">Rez. </t>
  </si>
  <si>
    <t>3.1.2.2.3</t>
  </si>
  <si>
    <t>R020014-060000-0015</t>
  </si>
  <si>
    <t>Žiegždrių k. nuotekų valymo įrenginių rekonstrukcija</t>
  </si>
  <si>
    <t>3.1.2.2.4</t>
  </si>
  <si>
    <t>R020014-060750-0018</t>
  </si>
  <si>
    <t>Geriamojo vandens tiekimo, nuotekų tvarkymo infrastruktūros plėtra ir rekonstrukcija Kaune</t>
  </si>
  <si>
    <t>3.1.2.2.5</t>
  </si>
  <si>
    <t>R020014-070600-0019</t>
  </si>
  <si>
    <t xml:space="preserve">Vandentiekio ir nuotekų tinklų rekonstrukcija ir plėtra Kaišiadorių rajono savivaldybėje </t>
  </si>
  <si>
    <t>3.1.2.2.6</t>
  </si>
  <si>
    <t>R020014-070600-0020</t>
  </si>
  <si>
    <t>Vandens tiekimo ir nuotekų tvarkymo infrastruktūros plėtra ir rekonstravimas Birštono savivaldybėje</t>
  </si>
  <si>
    <t>3.1.2.2.7</t>
  </si>
  <si>
    <t>R020013-070600-0001</t>
  </si>
  <si>
    <t>Vandens tiekimo ir nuotekų tvarkymo infrastruktūros atnaujinimas ir plėtra Raseinių rajone (Šiluvoje)</t>
  </si>
  <si>
    <t>05.3.2-APVA-V-013</t>
  </si>
  <si>
    <t>3.1.2.2.8</t>
  </si>
  <si>
    <t>R020014-060750-0021</t>
  </si>
  <si>
    <t>Vandentiekio ir buitinių nuotekų infrastruktūros rekonstrukcija ir plėtra Šėtos miestelyje, Kunionių kaime bei Kėdainių mieste</t>
  </si>
  <si>
    <t>3.1.2.2.9</t>
  </si>
  <si>
    <t>R020014-060700-0022</t>
  </si>
  <si>
    <t>Vandens tiekimo ir nuotekų tvarkymo rekonstrukcija ir plėtra Jonavos mieste ir Jonavos rajone</t>
  </si>
  <si>
    <t>UAB „Jonavos vandenys“</t>
  </si>
  <si>
    <t>3.1.2.2.10</t>
  </si>
  <si>
    <t>R020014-060750-0023</t>
  </si>
  <si>
    <t>Vandens tiekimo ir nuotekų tvarkymo infrastruktūros plėtra ir rekonstrukcija Prienų rajone</t>
  </si>
  <si>
    <t>UAB „Prienų vandenys“</t>
  </si>
  <si>
    <t>3.1.2.2.11</t>
  </si>
  <si>
    <t>R020014-060000-0024</t>
  </si>
  <si>
    <t>Vandens gerinimo įrenginių rekonstrukcijos Kaišiadorių mieste projektavimas ir statybos darbai</t>
  </si>
  <si>
    <t>3.1.2.2.12</t>
  </si>
  <si>
    <t>R020014-070000-0025</t>
  </si>
  <si>
    <t>Vandens tiekimo ir nuotekų tvarkymo infrastruktūros plėtra Pravieniškių I kaime, Kaišiadorių r. sav.</t>
  </si>
  <si>
    <t>3.1.2.2.13</t>
  </si>
  <si>
    <t>R020014-060000-0026</t>
  </si>
  <si>
    <t>Nuotekų valymo įrenginių statyba Pravieniškių I kaime, Kaišiadorių r. sav.</t>
  </si>
  <si>
    <t>3.1.2.2.14</t>
  </si>
  <si>
    <t>R020014-070000-0027</t>
  </si>
  <si>
    <t>Raudondvario nuotekų tinklų plėtra</t>
  </si>
  <si>
    <t>3.1.2.2.15</t>
  </si>
  <si>
    <t>R020014-070000-0028</t>
  </si>
  <si>
    <t>Babtų mstl. nuotekų tinklų plėtra</t>
  </si>
  <si>
    <t>3.1.2.3.</t>
  </si>
  <si>
    <t>Priemonė: Dumblo bei biologiškai skaidžių atliekų tvarkymo infrastruktūros įrengimas</t>
  </si>
  <si>
    <t>3.1.3</t>
  </si>
  <si>
    <t>Uždavinys: Skatinti ir remti veiksmingesnį energijos ir kitų gamtos išteklių naudojimą</t>
  </si>
  <si>
    <t>3.1.3.1.</t>
  </si>
  <si>
    <t>Priemonė: Katilinių modernizavimas, jų pritaikymas atsinaujinančių energijos išteklių naudojimui, naujos kartos katilinių tinklo plėtojimas, esamų šilumos tinklų modernizavimas ir renovavimas, naujų tinklų kūrimas</t>
  </si>
  <si>
    <t>3.1.3.1.1</t>
  </si>
  <si>
    <t>R021102-500000-0001</t>
  </si>
  <si>
    <t xml:space="preserve"> Raseinių rajono centralizuoto šilumos tiekimo tinklų modernizavimas, diegiant šiuolaikines technologijas. IV etapas.</t>
  </si>
  <si>
    <t>UAB "Raseinių šilumos tinklai"</t>
  </si>
  <si>
    <t>EM</t>
  </si>
  <si>
    <t>04.3.2-LVPA-K-102</t>
  </si>
  <si>
    <t>KT</t>
  </si>
  <si>
    <t>3.1.3.1.2</t>
  </si>
  <si>
    <t>R021102-500000-0002</t>
  </si>
  <si>
    <t xml:space="preserve">Viduklės katilinės modernizavimas pastatant 1.2 Mwgalios biokuro katilą, </t>
  </si>
  <si>
    <t>3.1.3.1.3</t>
  </si>
  <si>
    <t>R020-500000-0001</t>
  </si>
  <si>
    <t>Raseinių rajono Nemakščių Martyno Mažvydo gimnazijos katilinės modernizavimas, pakeičiant krosninį kurą biokuru</t>
  </si>
  <si>
    <t>RR Nemakščių Martyno Mažvydo gimnazija</t>
  </si>
  <si>
    <t>LAAIF</t>
  </si>
  <si>
    <t>3.1.3.2</t>
  </si>
  <si>
    <t>Priemonė: Naujų viešojo transporto priemonių (autobusų ir troleibusų) įsigijimas, pirmenybę teikiant ekologiškoms transporto priemonėms</t>
  </si>
  <si>
    <t>3.1.3.2.1</t>
  </si>
  <si>
    <t>R025517-100000-0001</t>
  </si>
  <si>
    <t>Naujų ekologiškų Kauno miesto viešojo transporto priemonių įsigijimas</t>
  </si>
  <si>
    <t>04.5.1-TID-V-517</t>
  </si>
  <si>
    <t>3.1.3.3.</t>
  </si>
  <si>
    <t>Priemonė: Šiuolaikiškų alternatyvios, atsinaujinančių šaltinių energijos gamybos metodų skatinimas ir diegimas, ekologiškai švaresnės energijos vartojimo skatinimas, visuomenės informavimas</t>
  </si>
  <si>
    <t>3.1.3.4.</t>
  </si>
  <si>
    <t>Priemonė: Atsinaujinančių energijos šaltinių plėtros planų ir programų rengimas</t>
  </si>
  <si>
    <t>3.1.4</t>
  </si>
  <si>
    <t>Uždavinys: Užtikrinti efektyvią kraštovaizdžio apsaugą, didinti ekologinį teritorijų stabilumą</t>
  </si>
  <si>
    <t>3.1.4.1.</t>
  </si>
  <si>
    <t xml:space="preserve">Priemonė: Užterštų teritorijų (buvusių pesticidų sandėlių, nelegalių sąvartų ir pan.) identifikavimas, valymas ir sutvarkymas </t>
  </si>
  <si>
    <t>3.1.4.1.1</t>
  </si>
  <si>
    <t>R020019-380000-0001</t>
  </si>
  <si>
    <t>Bešeimininkių apleistų pastatų ir įrenginių likvidavimas Raseinių rajono savivaldybėje</t>
  </si>
  <si>
    <t xml:space="preserve">AM </t>
  </si>
  <si>
    <t>05.5.1-APVA-R-019</t>
  </si>
  <si>
    <t>3.1.4.1.2</t>
  </si>
  <si>
    <t>R020020-400000-0001</t>
  </si>
  <si>
    <t>Užterštos naftos bazės teritorijos Raseinių r. sav., Viduklės geležinkelio stoties teritorijoje, sutvarkymas</t>
  </si>
  <si>
    <t>05.6.1-AVPA-V-020</t>
  </si>
  <si>
    <t>3.1.4.1.3</t>
  </si>
  <si>
    <t>R020020-400000-0002</t>
  </si>
  <si>
    <t>Užterštų teritorijų sutvarkymas Kaišiadorių rajono Varkalių ir Pakertų kaimuose</t>
  </si>
  <si>
    <t>3.1.4.1.4</t>
  </si>
  <si>
    <t>R020020-400000-0003</t>
  </si>
  <si>
    <t>Buvusio pesticidų sandėlio teritorijos Kauno r.sav., Taurakiemio sen., Margininkų k., sutvarkymas</t>
  </si>
  <si>
    <t>3.1.4.1.5</t>
  </si>
  <si>
    <t>R020019-380000-0002</t>
  </si>
  <si>
    <t xml:space="preserve">Bešeimininkių apleistų pastatų likvidavimas Kėdainių rajone   </t>
  </si>
  <si>
    <t>3.1.4.1.6</t>
  </si>
  <si>
    <t>R020019-380000-0003</t>
  </si>
  <si>
    <t>Atvirais kasiniais pažeistų žemių sutvarkymas Kėdainių rajone</t>
  </si>
  <si>
    <t>3.1.4.1.7</t>
  </si>
  <si>
    <t>R020020-400000-4000</t>
  </si>
  <si>
    <t>Užterštos teritorijos Raseinių r. sav., Ariogalos sen., Kilupių k. sutvarkymas</t>
  </si>
  <si>
    <t>3.1.4.1.8</t>
  </si>
  <si>
    <t>R020019-380000-9995</t>
  </si>
  <si>
    <t>Bešeimininkių apleistų pastatų likvidavimas Kėdainių rajone (II)</t>
  </si>
  <si>
    <t>3.1.4.1.9</t>
  </si>
  <si>
    <t>R020019-400000-9996</t>
  </si>
  <si>
    <t>Bešeimininkių apleistų pastatų ir įrenginių likvidavimas Raseinių rajono savivaldybėje, II etapas</t>
  </si>
  <si>
    <t>3.1.4.2.</t>
  </si>
  <si>
    <t>Priemonė: Miestų, miestelių ir urbanizuotų teritorijų žaliųjų plotų inventorizacija, tvarkymas ir atkūrimas</t>
  </si>
  <si>
    <t>3.1.4.3.</t>
  </si>
  <si>
    <t xml:space="preserve">Priemonė: Gamtos ir kultūros (archeologinio, urbanistikos) paveldo objektų apsauga ir naudojimas </t>
  </si>
  <si>
    <t>3.1.4.4.</t>
  </si>
  <si>
    <t>Priemonė: Kraštovaizdžio formavimas ir ekologinės būklės gerinimas gamtinio karkaso teritorijose</t>
  </si>
  <si>
    <t>3.1.4.4.1.</t>
  </si>
  <si>
    <t>R020019-380000-0004</t>
  </si>
  <si>
    <t>Nemuno pakrančių kraštovaizdžio sutvarkymas</t>
  </si>
  <si>
    <t>3.1.4.4.2.</t>
  </si>
  <si>
    <t>R020019-380000-0005</t>
  </si>
  <si>
    <t>Kauno miesto savivaldybės Nemuno ir Nevėžio santakos kraštovaizdžio draustinio kraštovaizdžio formavimas ir ekologinės būklės gerinimas</t>
  </si>
  <si>
    <t>3.1.4.4.3</t>
  </si>
  <si>
    <t>R020019-500000-0006</t>
  </si>
  <si>
    <t>Dešiniosios Nemuno pakrantės kraštovaizdžio sutvarkymas Prienų miesto teritorijoje</t>
  </si>
  <si>
    <t>3.1.4.4.4</t>
  </si>
  <si>
    <t>R020019-290000-0007</t>
  </si>
  <si>
    <t>Kraštovaizdžio formavimas ir ekologinės būklės gerinimas Taurostos parke Jonavoje</t>
  </si>
  <si>
    <t>3.1.4.4.5</t>
  </si>
  <si>
    <t>R020019-380000-1000</t>
  </si>
  <si>
    <t>Kraštovaizdžio formavimas ir tvarkymas Žaslių seniūnijoje, Kaišiadorių rajone</t>
  </si>
  <si>
    <t>3.1.4.4.6</t>
  </si>
  <si>
    <t>R020019-380000-1001</t>
  </si>
  <si>
    <t>Kraštovaizdžio tvarkymas Kauno rajono savivaldybėje</t>
  </si>
  <si>
    <t>3.1.4.4.7</t>
  </si>
  <si>
    <t>R020019-280000-1002</t>
  </si>
  <si>
    <t>Kraštovaizdžio ir ekologinės būklės gerinimas Prienų rajone</t>
  </si>
  <si>
    <t>3.2</t>
  </si>
  <si>
    <t>Tikslas: Parengti regiono įvairių lygmenų teritorijų bei socialinės ekonominės plėtros planavimo dokumentus, diegti ir tobulinti planavimo sistemas</t>
  </si>
  <si>
    <t>3.2.1</t>
  </si>
  <si>
    <t>Uždavinys: Parengti ir atnaujinti regiono ir savivaldybių teritorijų bendruosius planus bei kitus dokumentus, susijusius su planavimu, viešųjų paslaugų kokybės gerinimu, siekiant planavimo procesuose integruoti aplinkos interesus į įvairias ūkio šakas</t>
  </si>
  <si>
    <t>3.2.1.1.</t>
  </si>
  <si>
    <t>Priemonė: Kauno regiono savivaldybių teritorijų ir jų dalių (miestų ir miestelių) bendrųjų planų parengimas ir atnaujinimas</t>
  </si>
  <si>
    <t>3.2.1.1.1</t>
  </si>
  <si>
    <t>R020019-500000-0009</t>
  </si>
  <si>
    <t>Kraštovaizdžio ir gamtinio karkaso sprendinių keitimas Birštono kurorto ir savivaldybės bendruosiuose planuose</t>
  </si>
  <si>
    <t>3.2.1.1.2</t>
  </si>
  <si>
    <t>R020019-500000-0010</t>
  </si>
  <si>
    <t>Prienų rajono savivaldybės teritorijos ir Prienų miesto bendrųjų planų koregavimas kraštovaizdžio ir gamtinio karkaso formavimo aspektais</t>
  </si>
  <si>
    <t>3.2.1.1.3</t>
  </si>
  <si>
    <t>R020019-500000-0011</t>
  </si>
  <si>
    <t>Kraštovaizdžio ir gamtinio karkaso sprendinių koregavimas arba keitimas Kaišiadorių rajono savivaldybės ir jos dalių bendruosiuose planuose</t>
  </si>
  <si>
    <t>3.2.1.2.</t>
  </si>
  <si>
    <t>Priemonė: Kauno regiono savivaldybių teritorijų i ir jų dalių (miestų ir miestelių) išvystymo specialiųjų ir detaliųjų planų parengimas</t>
  </si>
  <si>
    <t>3.2.1.3.</t>
  </si>
  <si>
    <t>Priemonė: Kauno apskrities bendrojo plano atnaujinimas</t>
  </si>
  <si>
    <t>3.2.1.4.</t>
  </si>
  <si>
    <t xml:space="preserve">Priemonė: Kauno regiono savivaldybių strateginių plėtros, veiklos planų ir sektorinių tyrimų dokumentų parengimas ir atnaujinimas </t>
  </si>
  <si>
    <t>3.2.2</t>
  </si>
  <si>
    <t>Uždavinys: Diegti ir tobulinti sistemas, susijusias su viešojo administravimo efektyvumu</t>
  </si>
  <si>
    <t>3.2.2.1.</t>
  </si>
  <si>
    <t xml:space="preserve">Priemonė: Veiklos valdymo, finansų apskaitos, viešųjų paslaugų kokybės ir strateginio planavimo sistemos optimizavimas ir modernizavimas Kauno regiono savivaldybėse </t>
  </si>
  <si>
    <t>3.2.2.2.</t>
  </si>
  <si>
    <t xml:space="preserve">Priemonė: Nuotolinio darbo sistemos įdiegimas </t>
  </si>
  <si>
    <t>VISAS planas</t>
  </si>
  <si>
    <t>LENTELĖS SKILČIŲ PILDYMO PAAIŠKINIMAI:</t>
  </si>
  <si>
    <t>1 . Projekto eilės numeris regiono plėtros plane.</t>
  </si>
  <si>
    <t xml:space="preserve">2. Unikalus projekto numeris sudaromas iš kodų, nurodytų Regionų planų rengimo metodikos 6 priede,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</si>
  <si>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3. Pagal plano tikslus, uždavinius ir priemones išdėstytų projektų pavadinimai.</t>
  </si>
  <si>
    <t>4. Pareiškėjas, teiksiantis paraišką dėl projekto finansavimo (pareiškėjas) / projekto vykdytojas.</t>
  </si>
  <si>
    <t>5. Ministerija, pagal kompetenciją atsakinga už valdymo sritis ir (ar) kita valstybės institucija, kurios asignavimus numatoma naudoti įgyvendinant projektą.</t>
  </si>
  <si>
    <t>6. Savivaldybė (-ės), kurioje (-iose) planuojama įgyvendinti projektą.</t>
  </si>
  <si>
    <t>7. Standartizuotas finansavimo šaltinio požymis (kodas), leidžiantis vienareikšmiškai nustatyti projekto finansavimo šaltinį, projektų atrankos ir finansavimo taisykles, regionui nustatytus produkto vertinimo kriterijų kiekybines charakteristikas ir finansavimo apimtis, jeigu tokios charakteristikos ir apimtys yra nustatytos, pvz. 2014−2020 metų Europos Sąjungos fondų investicijų veiksmų programos prioriteto įgyvendinimo priemonės numeris, asignavimų valdytojo suteiktas (nurodytas priemonių plano derinimo metu) funkcinės klasifikacijos kodas (jeigu projektas nėra finansuojamas iš ES ar kitos tarptautinės finansinės paramos lėšų) ar kitas pagal finansavimo šaltinio taisykles suteikiamas kodas.</t>
  </si>
  <si>
    <t>8.  R – į regiono projektų sąrašą planuojamas įtraukti / įtrauktas projektas, V – į valstybės projektų sąrašą planuojamas įtraukti / įtrauktas projektas, KT – projektas, atrenkamas kitu atrankos būdu.</t>
  </si>
  <si>
    <t>9. ITI – projektas, įgyvendinamas pagal integruotą teritorijos (-ų) vystymo programą.</t>
  </si>
  <si>
    <t>10. RSP – regioninės svarbos projektas.</t>
  </si>
  <si>
    <t>11. S – regiono specializacijos krypties projektas.</t>
  </si>
  <si>
    <t>12. rez. – rezervinis projektas.</t>
  </si>
  <si>
    <t>13. Projekto įgyvendinimo pradžia – su investicija susijusių statybos darbų pradžia arba pirmasis teisiškai privalomas įsipareigojimas užsakyti įrenginius, arba bet kuris kitas įsipareigojimas, dėl kurio investicija tampa neatšaukiama, žiūrint, kuris įvykis pirmesnis, pvz. iš ES lėšų bendrai finansuojamo projekto įgyvendinimo pradžia laikoma projekto finansavimo sutarties pasirašymo data.</t>
  </si>
  <si>
    <t>14. Projekto įgyvendinimo pabaiga laikoma visų su projekto įgyvendinimu susijusių įsipareigojimų įgyvendinimo pabaiga, pvz. iš ES lėšų bendrai finansuojamo projekto pabaiga laikoma projekto galutinės ataskaitos patvirtinimas Finansų ministerijos nustatyta tvarka.</t>
  </si>
  <si>
    <t>15. Iš visų finansavimo šaltinių (pareiškėjo ir jo partnerio disponuojamų lėšų, valstybės biudžeto, ES ir kitos tarptautinės finansinės paramos) projektui įgyvendinti reikalingas finansavimas.</t>
  </si>
  <si>
    <t>16. Projekto finansavimas iš ES fondų investicijų veiksmų programos ar kitos tarptautinės finansinės paramos lėšų.</t>
  </si>
  <si>
    <t>17. Projekto finansavimas iš Lietuvos Respublikos valstybės biudžeto lėšų.</t>
  </si>
  <si>
    <t>18. Projekto finansavimas iš pareiškėjo / projekto vykdytojo  ir partnerio (-ių) lėšų.</t>
  </si>
  <si>
    <t>Regionų plėtros planų rengimo</t>
  </si>
  <si>
    <r>
      <t xml:space="preserve">2 lentelė. Projektams </t>
    </r>
    <r>
      <rPr>
        <b/>
        <sz val="11"/>
        <color indexed="8"/>
        <rFont val="Times New Roman"/>
        <family val="1"/>
        <charset val="186"/>
      </rPr>
      <t>priskirti produkto vertinimo kriterijai.</t>
    </r>
  </si>
  <si>
    <t>Unikalus numeris</t>
  </si>
  <si>
    <t>Produkto vertinimo kriterijai</t>
  </si>
  <si>
    <t>Kodas (I)*</t>
  </si>
  <si>
    <t>Pavadinimas (I)</t>
  </si>
  <si>
    <t>Siekiama reikšmė (I)</t>
  </si>
  <si>
    <t>Kodas (II)*</t>
  </si>
  <si>
    <t>Pavadinimas (II)</t>
  </si>
  <si>
    <t>Siekiama reikšmė (II)</t>
  </si>
  <si>
    <t>Kodas (III)*</t>
  </si>
  <si>
    <t>Pavadinimas (III)</t>
  </si>
  <si>
    <t>Siekiama reikšmė (III)</t>
  </si>
  <si>
    <t>Kodas (IV)*</t>
  </si>
  <si>
    <t>Pavadinimas (IV)</t>
  </si>
  <si>
    <t>Siekiama reikšmė (IV)</t>
  </si>
  <si>
    <t>Kodas (V)*</t>
  </si>
  <si>
    <t>Pavadinimas (V)</t>
  </si>
  <si>
    <t>Siekiama reikšmė (V)</t>
  </si>
  <si>
    <t>Kodas (VI)*</t>
  </si>
  <si>
    <t>Pavadinimas (VI)</t>
  </si>
  <si>
    <t>Siekiama reikšmė (VI)</t>
  </si>
  <si>
    <t>P.B.238</t>
  </si>
  <si>
    <t xml:space="preserve">Sukurtos arba atnaujintos atviros erdvės miestų vietovėse m2 </t>
  </si>
  <si>
    <t>V.7</t>
  </si>
  <si>
    <t>Rekonstruotas sporto objektas (stadionas), vnt.</t>
  </si>
  <si>
    <t>P.B.239</t>
  </si>
  <si>
    <t>Pastatyti arba atnaujinti viešieji arba komerciniai pastatai miestų vietovėse,  m2</t>
  </si>
  <si>
    <t>Sukurtos arba atnaujintos atviros erdvės miestų vietovėse</t>
  </si>
  <si>
    <t>P.N.304</t>
  </si>
  <si>
    <t>Modernizuoti kultūros infrastruktūros objektai (vnt.)</t>
  </si>
  <si>
    <t>Sukurtos arba atnaujintos atviros erdvės miestų vietovėse, m2</t>
  </si>
  <si>
    <t>Sukurtos arba atnaujintos atviros erdvės miestų vietovėse (m2)</t>
  </si>
  <si>
    <t>Pastatyti arba atnaujinti viešieji arba komerciniai pastatai miestų vietovėse (kv.m.)</t>
  </si>
  <si>
    <t>P.B.214</t>
  </si>
  <si>
    <t>Bendras rekonstruotų arba atnaujintų kelių ilgis (km)</t>
  </si>
  <si>
    <t>R.S.342</t>
  </si>
  <si>
    <t>Sugaištas kelionės automobilių keliais (išskyrus TEN-T kelius) laikas mln. val.</t>
  </si>
  <si>
    <t>P.S.342</t>
  </si>
  <si>
    <t>Įdiegtos saugų eismą gerinančios ir aplinkosaugos priemonės</t>
  </si>
  <si>
    <t>Sugaištas kelionės automobilių keliais (išskyrus TEN-T kelius) laikas (mln. val)</t>
  </si>
  <si>
    <t>1,19</t>
  </si>
  <si>
    <t>Įdiegtos saugų eismą gerinančios ir aplinkosaugos priemonės vnt.</t>
  </si>
  <si>
    <t>P.N.508</t>
  </si>
  <si>
    <t>Bendras naujai nutiestų kelių ilgis</t>
  </si>
  <si>
    <t>Sugaištas kelionės automobilių keliais (išskyrus TEN-T kelius) laikas</t>
  </si>
  <si>
    <t>Įdiegtos saugų eismą gerinančios ir aplinkosaugos priemonės (vnt.)</t>
  </si>
  <si>
    <t>P.N.507</t>
  </si>
  <si>
    <t>Parengti darnaus judumo mieste planai, skaičius</t>
  </si>
  <si>
    <t>P.S.323</t>
  </si>
  <si>
    <t>Įgyvendintos darnaus judumo priemonės (vnt.)</t>
  </si>
  <si>
    <t>P.S.324</t>
  </si>
  <si>
    <t>Įdiegtos intelektinės transporto sistemos, skaičius</t>
  </si>
  <si>
    <t xml:space="preserve">Įdiegtos saugų eismą gerinančios ir aplinkosaugos priemonės </t>
  </si>
  <si>
    <t>P.S.321</t>
  </si>
  <si>
    <t>Įrengtų naujų dviračių ir/ar pėsčiųjų takų ir/ar trasų ilgis (km)</t>
  </si>
  <si>
    <t>P.S.322</t>
  </si>
  <si>
    <t>Rekonstruotų dviračių ir / ar pėsčiųjų takų ir / ar trasų ilgis (km)</t>
  </si>
  <si>
    <t>P.S.325</t>
  </si>
  <si>
    <t>Įsigytos naujos ekologiškos viešojo transporto priemonės (vnt.)</t>
  </si>
  <si>
    <t>P.S.335</t>
  </si>
  <si>
    <t>Sutvarkyti, įrengti ir pritaikyti lankymui gamtos ir kultūros paveldo objektai ir teritorijos</t>
  </si>
  <si>
    <t xml:space="preserve">P.B.209 </t>
  </si>
  <si>
    <t>Numatomo apsilankymų remiamuose kultūros ir gamtos paveldo objektuose bei turistų traukos vietose skaičiaus padidėjimas  (apsilankymai per metus)</t>
  </si>
  <si>
    <t xml:space="preserve">Sutvarkyti, įrengti ir pritaikyti lankymui gamtos ir kultūros paveldo objektai ir teritorijos </t>
  </si>
  <si>
    <t>P.B.209</t>
  </si>
  <si>
    <t xml:space="preserve">Modernizuoti kultūros infrastruktūros objektai </t>
  </si>
  <si>
    <t>Sukurtos arba atnaujintos atviros erdvės miestų vietovėse m2</t>
  </si>
  <si>
    <t xml:space="preserve">Numatomo apsilankymų remiamuose kultūros ir gamtos paveldo objektuose bei turistų traukos vietose skaičiaus padidėjimas  (apsilankymai per metus)“ </t>
  </si>
  <si>
    <t xml:space="preserve">P.S.335 </t>
  </si>
  <si>
    <t>Pastatyti arba atnaujinti viešieji arba komerciniai pastatai miestų vietovėse m2</t>
  </si>
  <si>
    <t>P.N.817</t>
  </si>
  <si>
    <t xml:space="preserve">Įrengti ženklinimo infrastruktūros objektai </t>
  </si>
  <si>
    <t xml:space="preserve">P.N.722 </t>
  </si>
  <si>
    <t>Pagal veiksmų programą ERPF lėšomis atnaujintos bendrojo ugdymo mokyklos  (vnt.)</t>
  </si>
  <si>
    <t xml:space="preserve">P.S.379 </t>
  </si>
  <si>
    <t xml:space="preserve">Švietimo ir kitų švietimo teikėjų įstaigos, kuriose pagal veiksmų programą ERPF lėšomis sukurta ar atnaujinta ne mažiau nei viena edukacinė erdvė </t>
  </si>
  <si>
    <t>P.B.235</t>
  </si>
  <si>
    <t>Investicijas gavusios vaikų priežiūros arba švietimo infrastruktūros pajėgumas</t>
  </si>
  <si>
    <t>Švietimo ir kitų švietimo teikėjų įstaigos, kuriose pagal veiksmų programą ERPF lėšomis sukurta ar atnaujinta ne mažiau nei viena edukacinė erdvė</t>
  </si>
  <si>
    <t>Švietimo ir kitų švietimo teikėjų įstaigos, kuriose pagal veiksmų programą ERPF lėšomis sukurta ar atnaujinta ne mažiau nei viena edukacinė erdvė vnt.</t>
  </si>
  <si>
    <t>Investicijas gavusios vaikų priežiūros arba švietimo infrastruktūros pajėgumas, mokinių skaičius (vnt.)</t>
  </si>
  <si>
    <t>P.S.380</t>
  </si>
  <si>
    <t>Pagal veiksmų programą ERPF lėšomis sukurtos naujos ikimokyklinio ir priešmokyklinio ugdymo vietos</t>
  </si>
  <si>
    <t>P.N.717</t>
  </si>
  <si>
    <t>Pagal veiksmų programą ERPF lėšomis atnaujintos ikimokyklinio ugdymo mokyklos (vnt.)</t>
  </si>
  <si>
    <t>P.N.743</t>
  </si>
  <si>
    <t>Pagal veiksmų programą ERPF lėšomis atnaujintos ikimokyklinio ir/ar priešmokyklinio ugdymo grupės</t>
  </si>
  <si>
    <t>Investicijas gavusios vaikų priežiūros įstaigos pajėgumas</t>
  </si>
  <si>
    <t>7.2.1.</t>
  </si>
  <si>
    <t>Veiksmų, kuriais remiamos investicijos į mažos apimties infrastruktūrą, skaičius</t>
  </si>
  <si>
    <t>7.2.2.</t>
  </si>
  <si>
    <t>Gyventojų, kurie naudojasi geresnėmis paslaugomis / infrastruktūra, skaičius</t>
  </si>
  <si>
    <t>7.2.3.</t>
  </si>
  <si>
    <t>Regioninio planavimo būdu įgyvendintų mažos apimties infrastruktūros projektų skaičius</t>
  </si>
  <si>
    <t>V.1</t>
  </si>
  <si>
    <t>Rekontruotas pastatas</t>
  </si>
  <si>
    <t>V.2</t>
  </si>
  <si>
    <t>Įrengta sporto aikštelė</t>
  </si>
  <si>
    <t>V.3</t>
  </si>
  <si>
    <t>Suremontuota sporto salė</t>
  </si>
  <si>
    <t>V.4</t>
  </si>
  <si>
    <t>Atnaujinta sporto aikštelė</t>
  </si>
  <si>
    <t>V.5</t>
  </si>
  <si>
    <t>Atnaujintas pastatas</t>
  </si>
  <si>
    <t>P.N.722</t>
  </si>
  <si>
    <t>P.S.434</t>
  </si>
  <si>
    <t>Pagal veiksmų programą ERPF lėšomis atnaujintos ikimokyklinio ir / ar priešmokyklinio ugdymo vietos</t>
  </si>
  <si>
    <t>P.S.415</t>
  </si>
  <si>
    <t>Viešojo valdymo institucijos, pagal veiksmų programą ESF lėšomis įgyvendinusios paslaugų ir (ar) aptarnavimo kokybei gerinti skirtas priemones</t>
  </si>
  <si>
    <t>P.S.416</t>
  </si>
  <si>
    <t>Viešojo valdymo institucijų darbuotojai, kurie dalyvavo pagal programą ESF lėšomis vykdytose veiklose, skirtose stiprinti teikiamų paslaugų ir (ar) aptarnavimo kokybės gerinimui reikalingas kompetencijas (vnt.)</t>
  </si>
  <si>
    <t>R.S.397-2</t>
  </si>
  <si>
    <t>Valstybės ir savivaldybių institucijų ir įstaigų, įgyvendinusių paslaugų ir (ar) aptarnavimo kokybei gerinti skirtas priemones, skaičius</t>
  </si>
  <si>
    <t>R.N.907</t>
  </si>
  <si>
    <t>Viešojo valdymo institucijos, pagerinusios visuomenės patenkinimo teikiamomis paslaugomis indeksą</t>
  </si>
  <si>
    <t>Viešojo valdymo institucijos, pagal programą  ESF lėšomis įgyvendinusios paslaugų ir (ar) aptarnavimo kokybei gerinti skirtas priemones, Skaičius</t>
  </si>
  <si>
    <t>P.N.910</t>
  </si>
  <si>
    <t>Parengtos piliečių chartijos</t>
  </si>
  <si>
    <t xml:space="preserve">P.N.723 </t>
  </si>
  <si>
    <t>Pagal veiksmų programą ERPF lėšomis atnaujintos neformaliojo įstaigos (vnt.)</t>
  </si>
  <si>
    <t>Pagal veiksmų programą ERPF lėšomis atnaujintos neformaliojo įstaigos</t>
  </si>
  <si>
    <t>P.S.361</t>
  </si>
  <si>
    <t>Investicijas gavę socialinių paslaugų infrastruktūros objektai (vnt.)</t>
  </si>
  <si>
    <t>R.N.403</t>
  </si>
  <si>
    <t>Tikslinių grupių asmenys, gavę tiesioginės naudos iš investicijų į socialinių paslaugų infrastruktūrą</t>
  </si>
  <si>
    <t>R.N.404</t>
  </si>
  <si>
    <t>Investicijas gavusiose įstaigose esančios vietos socialinių paslaugų gavėjams</t>
  </si>
  <si>
    <t>Investicijas gavę socialinių paslaugų infrastruktūros objektai</t>
  </si>
  <si>
    <t>P.S.362</t>
  </si>
  <si>
    <t>Naujai įrengti ar įsigyti socialiniai būstai (Skaičius)</t>
  </si>
  <si>
    <t>P.S.372</t>
  </si>
  <si>
    <t>Tikslinių grupių asmenys, kurie dalyvavo informavimo, švietimo ir mokymo renginiuose bei sveikatos raštingumą didinančiose veiklose</t>
  </si>
  <si>
    <t>P.N.671</t>
  </si>
  <si>
    <t>Modernizuoti savivaldybių visuomenės sveikatos biurai</t>
  </si>
  <si>
    <t>P.S.363</t>
  </si>
  <si>
    <t>Viešąsias sveikatos priežiūros paslaugas teikiančių įstaigų, kuriose pagerinta paslaugų teikimo infrastruktūra, skaičius</t>
  </si>
  <si>
    <t>P.B.236</t>
  </si>
  <si>
    <t>Gyventojai, turintys galimybę pasinaudoti pagerintomis sveikatos priežiūros paslaugomis (asmenys)</t>
  </si>
  <si>
    <t>P.N.604</t>
  </si>
  <si>
    <t>Tuberkulioze sergantys pacientai, kuriems buvo suteiktos socialinės paramos priemonės (maisto talonų dalijimas ir kelionės išlaidų kompensavimas) tuberkuliozės ambulatorinio gydymo metu</t>
  </si>
  <si>
    <t>Modernizuoti kultūros infrastruktūros objektai</t>
  </si>
  <si>
    <t>P.S.328</t>
  </si>
  <si>
    <t>Lietaus nuotėkio plotas, iš kurio surenkama paviršiniam vandeniui tvarkyti, įrengta ir (ar)rekonstruota infrastruktūras, ha</t>
  </si>
  <si>
    <t>P.N.028</t>
  </si>
  <si>
    <t>Esamų paviršinių nuotekų tvarkymo sistemų inventorizacija, proc.</t>
  </si>
  <si>
    <t>P.S.364</t>
  </si>
  <si>
    <t>Naujos atviros erdvės (vietovėse nuo 1 iki 6 tūkst. gyv. išskyrus savivaldybių centrus) (m2)</t>
  </si>
  <si>
    <t>P.S.365</t>
  </si>
  <si>
    <t>Atnaujinti ir (ar) pritaikyti naujai paskirčiai pastatai ir statiniai kaimo vietovėse (kv.m)</t>
  </si>
  <si>
    <t>Lietaus nuotėkio plotas, iš kurio surenkamam paviršiniam (lietaus) vandeniui tvarkyti, įrengta ir (ar) rekonstruota infrastruktūra (ha)</t>
  </si>
  <si>
    <r>
      <t>Naujos atviros erdvės (vietovėse nuo 1 iki 6 tūkst. gyv. išskyrus savivaldybių centrus) (m</t>
    </r>
    <r>
      <rPr>
        <vertAlign val="superscript"/>
        <sz val="9"/>
        <rFont val="Times New Roman"/>
        <family val="1"/>
        <charset val="186"/>
      </rPr>
      <t>2</t>
    </r>
    <r>
      <rPr>
        <sz val="9"/>
        <rFont val="Times New Roman"/>
        <family val="1"/>
        <charset val="186"/>
      </rPr>
      <t>)</t>
    </r>
  </si>
  <si>
    <r>
      <t>Naujos atviros erdvės (vietovėse nuo 1 iki 6 tūkst. gyv. išskyrus savivaldybių centrus) (m</t>
    </r>
    <r>
      <rPr>
        <vertAlign val="superscript"/>
        <sz val="9"/>
        <color indexed="8"/>
        <rFont val="Times New Roman"/>
        <family val="1"/>
        <charset val="186"/>
      </rPr>
      <t>2</t>
    </r>
    <r>
      <rPr>
        <sz val="9"/>
        <color indexed="8"/>
        <rFont val="Times New Roman"/>
        <family val="1"/>
        <charset val="186"/>
      </rPr>
      <t>)</t>
    </r>
  </si>
  <si>
    <t>Atnaujinta gyvenamųjų vietovių (vnt.)</t>
  </si>
  <si>
    <t>Naujos atviros erdvės vietovėse nuo 1 iki 6 tūkst. gyv. (išskyrus savivaldybių centrus)(kv.m)</t>
  </si>
  <si>
    <t>P.S.329</t>
  </si>
  <si>
    <t>Sukurti/pagerinti atskiro komunalinių atliekų surinkimo pajėgumai (tonos/metai)</t>
  </si>
  <si>
    <t>P.S.339</t>
  </si>
  <si>
    <t>Įsigyti gatvių valymo įrenginiai (vnt)</t>
  </si>
  <si>
    <t>P.N.097</t>
  </si>
  <si>
    <t>Parengti aplinkos oro kokybės valdymo priemonių planai</t>
  </si>
  <si>
    <t>P.N.098</t>
  </si>
  <si>
    <t>Įvykdytos visuomenės informavimo apie aplinkos oro kokybės gerinimą kampanijos</t>
  </si>
  <si>
    <t>P.N.050</t>
  </si>
  <si>
    <t>Gyventojai, kuriems teikiamos vandens tiekimo paslaugos naujai pastatytais geriamojo vandens tiekimo tinklais(skaičius)</t>
  </si>
  <si>
    <t>P.N.053</t>
  </si>
  <si>
    <t>Gyventojai, kuriems teikiamos vandens tiekimo paslaugos naujai pastatytais nuotekų surinkimo tinklais</t>
  </si>
  <si>
    <t>P.S.333</t>
  </si>
  <si>
    <t>Rekonstruotų vandens tiekimo ir nuotekų  surinkimo tinklų ilgis (km)</t>
  </si>
  <si>
    <t>P.N.054</t>
  </si>
  <si>
    <t>Gyventojai, kuriems teikiamos  nuotekų valymo paslaugos naujai pastatytais ir (arba) rekonstruotais nuotekų valymo įrenginiais</t>
  </si>
  <si>
    <t>Gyventojai, kuriems teikiamos vandens tiekimo paslaugos naujai pastatytais geriamojo vandens tiekimo tinklais (skaičius)</t>
  </si>
  <si>
    <t>P.N.051</t>
  </si>
  <si>
    <t>Gyventojai, kuriems teikiamos vandens tiekimo paslaugos iš naujai pastatytų ir (arba) rekonstruotų geriamojo vandens gerinimo įrenginių (skaičius)</t>
  </si>
  <si>
    <t>Gyventojai, kuriems teikiamos  paslaugos naujai pastatytais nuotekų surinkimo tinklais</t>
  </si>
  <si>
    <t>Gyventojai, kuriems teikiamos nuotekų valymo paslaugos naujai pastatytais ir (arba) rekonstruotais nuotekų valymo įrenginiais</t>
  </si>
  <si>
    <t>Rekonstruotų vandens tiekimo ir nuotekų surinkimo tinklų ilgis (km)</t>
  </si>
  <si>
    <t>Gyventojai, kuriems teikiamosvandens tiekimo paslaugos naujai pastatytais geriamojo vandens tiekimo tinklais</t>
  </si>
  <si>
    <t>Gyventojai, kuriems teikiamos nuotekų valymo paslaugos naujai pastatytais ir (arba) rekonstruotais nuotekų valymo įrenginiais)</t>
  </si>
  <si>
    <t>P.S.319</t>
  </si>
  <si>
    <t>Modernizuoti centralizuoto šilumos tiekimo tinklai (km)</t>
  </si>
  <si>
    <t>P.S.318</t>
  </si>
  <si>
    <t>Šilumos vartotojai, kuriems šiluma tiekiama patikimiau ir pagerėjo tiekimo kokybė.</t>
  </si>
  <si>
    <t>Šilumos vartotojai, kuriems šiluma tiekiama patikimiau ir pagerėjo tiekimo kokybė</t>
  </si>
  <si>
    <t>P.N.093</t>
  </si>
  <si>
    <t>Likviduoti kraštovaizdį darkantys bešeimininkiai apleisti statiniai ir įrenginiai (Skaičius)</t>
  </si>
  <si>
    <t>R.N.091</t>
  </si>
  <si>
    <t xml:space="preserve">Teritorijų, kuriuose įgyvendintos kraštovaizdžio formavimo priemonės, plotas </t>
  </si>
  <si>
    <t>P.B.222</t>
  </si>
  <si>
    <t>Bendras rekultivuotos žemės plotas (ha)</t>
  </si>
  <si>
    <t>P.N.096</t>
  </si>
  <si>
    <t>Išvalytos ir sutvarkytos praeityje užterštos teritorijos (vnt.)</t>
  </si>
  <si>
    <t>Teritorijų, kuriose įgyvendintos kraštovaizdžio formavimo priemonės plotas, ha</t>
  </si>
  <si>
    <t>P.N.094</t>
  </si>
  <si>
    <t>Rekultivuotų atvirais kasiniais pažeistų žemių skaičius</t>
  </si>
  <si>
    <t>Teritorijų, kuriose įgyvendintos kraštovaizdžio formavimo priemonės plotas</t>
  </si>
  <si>
    <t>P.S.338</t>
  </si>
  <si>
    <t>Išsaugoti, sutvarkyti ar atkurti įvairaus teritorinio lygmens kraštovaizdžio arealai</t>
  </si>
  <si>
    <t>Išsaugotų, sutvarkytų ar atkurtų įvairaus teritorinio lygmens kraštovaizdžio arealų skaičius</t>
  </si>
  <si>
    <t>P.N.092</t>
  </si>
  <si>
    <t>Kraštovaizdžio ir (ar) gamtinio karkaso formavimo aspektais pakeisti ar pakoreguoti savivaldybių ar jų dalių bendrieji planai</t>
  </si>
  <si>
    <t>* pagal iš  ES ar kitos tarptautinės finansinės paramos programavimo dokumentuose ar planavimo dokumentuose, kuriuose nustatytos nacionalinės regioninės politikos įgyvendinimo priemonės, nustatytų produkto stebėsenos rodiklių kodus.</t>
  </si>
  <si>
    <t>3 lentelė. Projektų aprašymai.</t>
  </si>
  <si>
    <t>Projekto aprašymas*</t>
  </si>
  <si>
    <t>Projekto tikslas skatinti Kauno m. Aleksoto seniūnijos socialinę ir ekonominę plėtrą, sudarant palankias sąlygas investicijų plėtrai bei įvairesnei, labiau prieinamoms ir aukštesnės kokybės viešosioms paslaugoms teikti. Uždavinys pritaikyti Kauno m. Aleksoto seniūnijos apleistą ir nenaudoją buvusios Aviacijos gamyklos teritoriją visuomenės bei verslo sektoriaus poreikiams. Projekto veikla – inžinerinių tinklų teritorijoje tarp Europos pr. ir Lakūnų pl. sukūrimas. Įgyvendinant projektą bus nutiestas vietinių gatvių ir šaligatvių su dviračių takais tinklas, įrengti inžineriniai tinklai: vandentiekio, buitinių nuotekų, lietaus nuotekų, elektros, šilumos, gatvių apšvietimo.</t>
  </si>
  <si>
    <t>Projekto tikslas-didinti Kauno miesto gyventojų užimtumą, plėtojant bendruomenės narių poreikius atitinkančias paslaugas Žaliakalnio tikslinėje teritorijoje.Uždavinys-viešosios infrastruktūros atnaujinimas, pritaikant ją gyvenamosios vietovės bendruomenių veiklai bei socialinei infrastruktūrai. Veikla-viešojo pastato (S. Dariaus ir S. Girėno stadiono potribūnių erdvių) rekonstrukcija. Projekto metu bus rekonstruojama pastato dalis (S. Dariaus ir S. Girėno stadiono potribūnės erdvės), pritaikant jas bendruomenės poreikiams. stadiono potribūnėse patalpose bus bendruomenės namai, neprofesionalaus sporto, kūno kultūros salės, patalpos organizacijoms, teikiančioms neformalaus švietimo paslaugas.</t>
  </si>
  <si>
    <t>Įgyvendinus projektą bus kompleksiškai sutvarkyta esama dešiniosios Nemuno pakrantės viešoji erdvė, pritaikant ją Prenų gyventojų poilsiui ir aktyviam laisvalaikiui. Pagrindiniai darbai: Dviračių tako įrengimas; amfiteatro įrengimas; mažosios architektūros elementų (suoliukų, dviračių stovų, šiukšliadėžių) įrengimas; teritorijos sutvarkymas (želdinių genėjimas, šalinimas); teritorijos apšvietimo įrįengimas; vaizdo stebėjimo kamerų įrengimas.</t>
  </si>
  <si>
    <t>Projektu sprendžiama problema – kokybiškų kultūros srities paslaugų trūkumas ir naujų kultūros paslaugų ir jų prieinamumo neužtikrinimas dėl blogos Jonavos rajono savivaldybės  kultūros centro didžiosios salės ir scenos techninės būklės (netinkamos pastato inžinerinės sistemos, susidėvėjusios scenos ir salės grindų, susidėvėjusių baldų ir scenos įrangos).
Įgyvendinus projektą bus modernizuotas kultūros infrastruktūros objektas –  kultūros centro didžioji salė ir scena. Numatoma atlikti didžiosios salės ir scenos paprastojo remonto darbus, sutvarkyti inžinerines sistemas, įsigyti įrangą ir baldus. Kadangi bus pagerinta organizuojamų sociokultūrinių renginių (inscenizuotų pamokų, užsienio kalbos debatų, skatinančių vaikų ir jaunimo kūrybiškumą organizavimas, meno mėgėjų kolektyvų pasirodymų), kino filmų demonstravimo, profesionalių renginių (koncertų, spektaklių) paslaugų  kokybė, teikiamos naujos kultūros paslaugos (parodos ir kt.),  pagerės ir prasiplės kultūros centro teikiamų paslaugų kokybė, bus patenkintas tikslinės grupės kultūrinių paslaugų poreikis, padidės lankytojų  domėjimasis kultūriniais renginiais, papildomai bus pritraukta naujų lankytojų.</t>
  </si>
  <si>
    <t>Projekto tikslas – kurti palankią socialinę aplinką bei didinti viešųjų paslaugų kokybę ir prieinamumą Kaišiadorių mieste.
Projekto įgyvendinimo metu planuojama rekonstruoti buvusį Kaišiadorių miesto kino teatro pastatą, esantį Gedimino g. 55, Kaišiadorių mieste bei sutvarkyti pastato prieigas. Pastato konversiją, pritaikant naujoms aktualioms viešosioms paslaugoms, sudarys patalpų praplėtimas įrengiant priestatą, perplanavimas ir suremontavimas esamo pastato. Taip pat bus sutvarkyta aplinka aplink pastatą. Projekto metu sukurta infrastruktūra galės naudotis Kaišiadorių miesto gyventojai bei verslo subjektai, rajono svečiai, tokiu būdu pagerės sąlygos privataus verslo plėtrai, gyvenimo ir aplinkos kokybei. Bus sudaromos prielaidos Kaišiadorių miesto ir savivaldybės gyventojams,  svečiams bei vietos verslininkams didinti socialinį ir ekonominį aktyvumą miesto centre.</t>
  </si>
  <si>
    <t>Pagrindinė projektu sprendžiama problema – kokybiškų ir aktyviai į kultūros vartotojus orientuotų paslaugų kokybės ir jų prieinamumo neužtikrinimas Kaišiadorių rajono savivaldybės viešojoje bibliotekoje. 
Projekto metu bus atliekami bibliotekos paprastojo remonto darbai – planuojama atlikti vidaus apdailos darbus, vidaus santechnikos darbus, vidaus elektros tinklų atnaujinimą, elektroninių ryšių atnaujinimą, apsauginės ir gaisrinės signalizacijos atnaujinimą, šildymo sistemos atnaujinimą, įrengti įrenginius, skirtus žmonėms su negalia, patogesniam patekimui į biblioteką, jos patalpas. Taip pat iš projekto lėšų bus suremontuotas bibliotekos pastato stogas.
Projekte numatytas bibliotekos pastato infrastruktūros modernizavimas pagerins bibliotekos teikiamų paslaugų kokybę, prieinamumą, paskatins didesnius lankytojų srautus. Sukūrus tinkamas technines infrastruktūros sąlygas bibliotekoje, bus sukurtos tinkamos sąlygos bibliotekai teikti esamas paslaugas ir atsiras galimybė teikti naujas paslaugas: organizuoti edukacinius renginius, bendruomenę telkiančius renginius, organizuoti stalo žaidimų vakarus, kompiuterinio raštingumo mokymus, seminarus. Planuojamas lankytojų skaičiaus augimas (pokytis) – apie 2360 lankytojų per metus.</t>
  </si>
  <si>
    <t>Esama Kėdainių rajono savivaldybės Mikalojaus Daukšos viešosios bibliotekos infrastruktūra neužtikrina pakankamo teikiamų paslaugų prieinamumo, kokybės ir interaktyvumo, t. y. ribotos galimybės naudotis nuolatinėmis bibliotekos paslaugomis. Projekto įgyvendinimo metu planuojama rekonstruoti pastato, esančio adresu Didžiosios Rinkos a. 4, Kėdainiai, pirmą ir antrą aukštus, įrengti terasą, sutvarkyti fasadą ir stogą. Pastato patalpose įsikurs bibliotekos vaikų ir jaunimo skyrius. Taip pat atnaujintose patalpose bus išplėsta esama RFID sistema. Įgyvendinus projekto veiklas pagerės teikiamų paslaugų kokybė, bus įkurtos naujos poilsio ir laisvalaikio erdvės, kuriose jaunimas galės užsiimti kūrybine veikla, bendrauti su bendraamžiais, skaityti knygas ir kt. Tikimasi, kad modernizuota, šiuolaikinės visuomenės poreikius atitinkanti kultūros infrastruktūra prisidės prie aukštesnės kokybės kultūros paslaugų sukūrimo, skatins papildomus lankytojų (apsilankymų) srautus, bei taip bus didindamas Kėdainių miesto patrauklumas investicijoms ir verslo plėtrai.</t>
  </si>
  <si>
    <t>Projekto „Bendruomenės laisvalaikio ir užimtumo centro įkūrimas Prienuose, sukuriant užimtumo infrastruktūrą“ įgyvendinimo metu planuojama atlikti pastato, esančio Dariaus ir Girėno g. 4, Prienai,  kapitalinį remontą, pakeisti jo paskirtį (atlikti konversiją), pritaikyti patalpas bendruomeninėms veikloms, sutvarkyti aplinkinę teritoriją, įrengti automobilių stovėjimo aikštelę bei mažosios architektūros elementus, įsigyti bendruomenės veiklai reikalingus baldus.
Projektu siekiama pagerinti gyvenimo ir aplinkos kokybę Prienų mieste, skatinant gyventojų užimtumą.</t>
  </si>
  <si>
    <t>Pagrindinė problema dėl kurios inicijuojamas projektas – nepakankamas Prienų krašto muziejaus teikiamų kultūros paslaugų prieinamumas. Muziejaus kokybinę veiklą riboja šiuolaikiškų, modernių ekspozicijų trūkumas. Dėl muziejaus pagrindinio pastato rekonstravimo darbų visos ekspozicijos buvo išardytos. Šiuo metu darbai yra baigti, įrengtos trys ekspozicijos, tačiau didžioji dalis patalpų yra tuščios, paruoštos naujų ekspozicijų įrengimui.
Projekto įgyvendinimo metu siekiama modernizuoti muziejų ir užtikrinti pagrindinei veiklai būtiną infrastruktūrą. Planuojama įrengti šešias inovatyvias ekspozicijas, įvairius ekspozicinius elementus bendrosiose patalpose. Lauke numatyta įrengti informacinį lauko ekraną, siekiant lankytojus informuoti apie naujoves, organizuojamus renginius ir pan.
Įgyvendinus projektą muziejaus vidaus patalpose bus užbaigti didžiosios dalies ekspozicijų įrengimo darbai ir objektas pradės pilnavertiškai funkcionuoti. Tai prisidės prie aukštesnės kokybės muziejaus teikiamų kultūros paslaugų kūrimo ir paskatins papildomus lankytojų srautus.</t>
  </si>
  <si>
    <t>Prienų kultūros centro kokybinę ir kiekybinę veiklą riboja esama didžiosios salės susidėvėjusi ir morališkai pasenusi infrastruktūra. Siekiant pagerinti  kultūros renginių kokybę, padidinti jų įvairovę bei patrauklumą projekto metu bus modernizuota kultūros centro didžioji salė – atliktas salės remontas, atnaujinta garso, apšvietimo, kino įranga, įrengti scenos užsklandos mechanizmai, įsigytos ir sumontuotos naujos žiūrovinės kėdes, įrengtas keltuvas neįgaliesiems.
Tikimasi, kad po projekto įgyvendinimo išaugs Prienų kultūros centro patrauklumas, o aukštesnė siūlomų renginių kokybė sąlygos tiek įvairaus pobūdžio renginių skaičiaus padidėjimą, tiek lankytojų srautų išaugimą.</t>
  </si>
  <si>
    <t>Įgyvendinant projektą, bus sukurta nauja viešoji poilsio ir laisvalaikio erdvė (parkas), kurioje numatoma įrengti lauko amfiteatrą ir sceną, pėsčiųjų ir dviračių takus, vaikų žaidimų aikšteles, automobilių stovėjimo aikštelę, įrengti apšvietimą. Tvarkomos teritorijos plote bus atnaujintos esamos ir įrengtos naujos vejos, iškirsti menkaverčiai krūmai ir medžiai, įrengti mažosios architektūros elementai (šiukšliadėžės, suoliukai ir kt.). Tikimasi, kad teritorijos sutvarkymas prisidės prie Garliavos miesto gyventojų gyvenamosios aplinkos kokybės gerinimo, užimtumo skatinimo, palankių sąlygų naujų įmonių steigimui ir esamų bendrovių plėtrai sudarymo, investicijų pritraukimo. Projekto metu sukurta infrastruktūra galės naudotis Garliavos miesto gyventojai bei verslo subjektai, atvykstantys rajono svečiai ir tokiu būdu pagerės sąlygos privataus verslo plėtrai, gyvenimo ir aplinkos kokybė, o projekto įtaka miesto gyventojams pasireikš per naudojimąsi atnaujinta infrastruktūra bei padidėjusia galimybe sukurti naujas darbo vietas.</t>
  </si>
  <si>
    <t>Projekto tikslui pasiekti planuojamos tokios veiklos: aktyvaus poilsio ir laisvalaikio aikštynų (Jonučių ir A. Mitkaus) sutvarkymas ir pritaikymas  Garliavos bendruomenei, kitų inžinerinių statinių - šaligatvių Kauno r. Sav., Garliavoje, Vytauto g. rekonstrukcija, apšvietimo sistemos rekonstrukcija rytinėje Vytauto g. pusėje nuo Vytauto g. 2 iki vasario 16-osios g., penkių aktyvaus poilsio aikštelių įrengimas gyvenamuosiuose kvartaluose, S. Lozoraičio gatvės dalies rekonstrukcija, Prekybos erdvių atnaujinimas: Turgaus aikštė (vytauto g. 41), pastato, esančio adresu Vytauto g. 59, Garliavos mieste, nugriovimas ir automobilių stovėjim aikštelės jo vietoje įrengimas.</t>
  </si>
  <si>
    <t>Jonavos miesto viešųjų erdvių infrastruktūros jungiančios atskiras miesto dalis atnaujinimas, gyvenamosios aplinkos tarp daugiabučių gyvenamųjų namų pagerinimas, sutvarkant šaligatvius, laiptus, pėsčiųjų takus, privažiavimus.</t>
  </si>
  <si>
    <t>Projekto tikslas – skatinti ekonominę bei socialinę plėtrą Kaišiadorių mieste, sudarant sąlygas gyventojų užimtumo didėjimui. Šiam tikslui pasiekti numatytas Kaišiadorių miesto centrinėje dalyje esančio A.M. Brazausko parko rekonstravimas. Įgyvendinat projektą bus atliekami parko ir jo prieigų rekonstrukcijos darbai, pakeičiant esamas parko dangas naujomis, rekonstruojant inžinerinius tinklus būtinus parko funkcionalumui užtikrinti, naujai įrengiant vaikų žaidimo, sporto, poilsio aikšteles, vaizdo stebėjimo kameras, sveikatai ir poilsiui reikalingus stacionarius įrenginius, apšvietimą, atnaujinant žaliuosius plotus, fontaną, mažąją architektūrą. Tikimasi, kad Projekto metu sukurta funkcionali viešoji infrastruktūra taps patrauklesnė miesto gyventojams bei svečiams, skatins gyventojų užimtumą, pagerins Kaišiadorių miesto įvaizdį, padidins investicinį patrauklumą.</t>
  </si>
  <si>
    <t xml:space="preserve">Projektas „Kaišiadorių miesto Gedimino gatvės prieigų sutavarkymas“. Projekto tikslas–skatinti palankias sąlygas paslaugų sektoriui bei prisidėti prie gyvenimo kokybės, gyvenamosios aplinkos gerinimo Kaišiadorių m. Projekto uždavinys: sutvarkyti Kaišiadorių m. Gedimino g. prieigas, gerinant miesto aplinką ir gyventojų gyvenimo kokybę. Įgyvendinus projektą bus sutvarkyti šaligatviai, įrengtos ir atnaujintos automobilių stovėjimo aikštelės, apšvietimas, sutvarkyti želdiniai, įrengtos vaizdo stebėjimo kameros. Projekto tikslinės grupės: Kaišiadorių miesto  ir savivaldybės gyventojai bei svečiai. </t>
  </si>
  <si>
    <t>Projekto tikslas–skatinti Kaišiadorių miesto socialinę ir ekonominę plėtrą gerinant aplinką bei kuriant palankias sąlygas paslaugų sektoriui. Projekto įgyvendinimo metu planuojama kompleksiškai atnaujinti poilsio ir laisvalaikio zoną prie Kaišiadorių mieste esančio Girelės II (Ščebnicos) tvenkinio atnaujinant vaikų žaidimų aikštelę, betono konstrukcijos lieptą, privažiavimo asfalto dangą, sutvarkant pakrantę, įrengiant naujas sportinio užimtumo aikšteles, persirengimo kabinas, suoliukus su šiukšliadėžėmis, inžinerinius tinklus, lauko video kameras, dviračių stovus, viešąjį tualetą, automobilių stovėjimo aikštelę.</t>
  </si>
  <si>
    <t>Kėdainių miesto Didžiosios Rinkos aikštė yra pagrindinė miesto aikštė, kuri nėra patraukli laisvalaikiui leisti, vietos gyventojų poilsiui ir rekreacijai organizuoti, todėl nesudaro sąlygų didinti investicijas, susijusias su laisvalaikio, maitinimo bei susijusių panašių paslaugų teikimu ir organizavimu.
Projekto įgyvendinimo metu planuojama modernizuoti Didžiosios Rinkos aikštę (aikštės dangos atnaujinimas, inžinerinių tinklų (elektros, lauko buitinio vandentiekio bei nuotekų) įvadų įrengimas lauko kavinėms, paminklo apšvietimo įrengimas bei mažosios architektūros įrengimas (dviračių stovų, suoliukų, šiukšliadėžių, informacinio stendo, medžių šaknų apsauginių grotelių įrengimas).
Tikimasi, kad įgyvendinus Projektą, bus sudarytos sąlygos įvairioms viešosioms paslaugoms vystytis ir gyventojų užimtumui didinti (esama infrastruktūra taps patraukli bendruomenės veiklai, vietos gyventojų laisvalaikiui leisti, ir rekreacijai organizuoti, viešųjų paslaugų sektoriaus kūrimui ir plėtrai, ; centrinė miesto aikštė taps  patraukli, didinti investicijas, susijusias su laisvalaikio, maitinimo bei susijusių panašių paslaugų teikimu ir organizavimu ir pan.).</t>
  </si>
  <si>
    <t>Projekto įgyvendinimo metu numatytos šios veiklos:
• pėsčiųjų tilto per Nevėžį bei upės krantinės su prieplauka tvarkymas; 
• pėsčiųjų tilto per Smilgos upę ir teritorijoje esančių pėsčiųjų-dviračių takų tvarkymas; 
• dviejų apleistų sklypų (8C, 8D) Radvilų gatvėje tvarkymas; 
• viešosios erdvės su stovėjimo vietomis Josvainių gatvėje tvarkymas; 
• automobilių stovėjimo aikštelės Didžiosios Rinkos aikštėje prie planuojamos atnaujinti Nevėžio upės krantinės tvarkymas.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Nevėžio ir Smilgos upių krantinių prieigos, upių tiltai, sutvarkytos šalia esančios viešosios erdvės taps patraukliomis laisvalaikiui leisti, vietos gyventojų poilsiui ir rekreacijai organizuoti, didinti investicijas, susijusias su laisvalaikio, maitinimo bei susijusių panašių paslaugų teikimu ir organizavimu ir pan.).</t>
  </si>
  <si>
    <t>Viešųjų erdvių Kėdainių mieste trūkumas bei reikiamos infrastruktūros esamose viešosiose erdvėse nebuvimas ar netinkamumas nesudaro sąlygų bendruomenės veiklos plėtrai, viešųjų paslaugų sektoriaus kūrimui ir plėtrai, taip pat nesudaro prielaidų pritraukti investicijų, didinti užimtumą. Projekto įgyvendinimo metu numatytos bus modernizuotas Kėdainių miesto parkas, atnaujintas Vytauto parkas, įrengtas  universalus daugiafunkcis aikštynas su aikštelės danga vasaros ir žiemos sezono veiklai - krepšiniui, tenisui, mažajam futbolui, žiemos sezono - stacionari dirbtinio ledo pramogų aikštelė, bus atnaujinta lauko teniso kortų teritorija. Atnaujinta infrastruktūra taps patraukli bendruomenės veiklai, viešųjų paslaugų sektoriaus kūrimui ir plėtrai, sudarys prielaidas pritraukti investicijas, didinti užimtumą. Projektu bus padidintas naudojamų viešųjų erdvių plotas ir jų prieinamumas gyventojams Kėdainių mieste, sukurta patraukli erdvė prisidės prie gyvenimo kokybės ir aplinkos gerinimo, bus pagerintas miesto įvaizdis ir sąlygos verslui.</t>
  </si>
  <si>
    <t>Įgyvendinant projektą planuojama sutvarkyti Nevėžio upės krantą (ties Skongalio g.), įrengiant maudymvietę ir poilsio zoną, kurioje bus vaikams ir suaugusiems skirti pliažai, medinė terasa, vaikų žaidimų ir pliažo tinklinio, teniso bei futbolo aikštelės. Poilsiautojų patogumui bus įrengtos persirengimo kabinos ir viešasis tualetas, automobilių stovėjimo aikštelė,  mažoji architektūra.   
Įgyvendinus Projektą, bus sudarytos sąlygos įvairioms viešosioms paslaugoms vystytis ir gyventojų užimtumui didinti (esama infrastruktūra taps patraukli bendruomenės veiklai, viešųjų paslaugų sektoriaus kūrimui ir plėtrai, sudarys prielaidas pritraukti investicijų, didinti užimtumą; įrengta maudymvietė ir poilsio zona taps patraukli laisvalaikiui leisti, vietos gyventojų poilsiui ir rekreacijai organizuoti, didinti investicijas, susijusias su laisvalaikio bei susijusių panašių paslaugų teikimu ir organizavimu).</t>
  </si>
  <si>
    <t>Planuojama atnaujinti prioritetinių J. Basanavičiaus g., Josvainių g. I dalies ir Ramybės skv. daugiabučių namų kvartalų kiemus, privažiavimus į kiemus, želdynus, pėsčiųjų takus bei šaligatvius, įrengti vaikų žaidimų ir sporto aikšteles. Projekto veikla reikalinga tiesiogiai užtikrinti projekto tikslo pasiekimą.</t>
  </si>
  <si>
    <t>Projekto įgyvendinimo metu planuojama sutvarkyti ir gyventojų laisvalaikiui bei poilsiui pritaikyti tris Prienų miesto teritorijoje esančias viešąsias erdves: Revuonos parką ir jo prieigas, Nemuno upės pakrantę ir Lietuvos Didžiojo Kunigaikščio Kęstučio paminklo prieigas. Šiose teritorijose numatomas aktyvaus poilsio aikštelių įrengimas, renginių aikštelės įrengimas, želdinių/gėlynų tvarkymas, pėsčiųjų ir pėsčiųjų-dviračių takų atnaujinimas ir įrengimas, apšvietimo, drenažo sistemų, parkavimo aikštelių įrengimas, teritorijų vaizdo stebėjimo kamerų įrengimas, mažosios architektūros, ženklų, nuorodų įrengimas, teritorijų pritaikymas neįgaliesiems ir kt.
Projektu siekiama pagerinti gyvenimo ir aplinkos kokybę Prienų mieste, skatinant gyventojų užimtumą sutvarkytose viešosiose laisvalaikio ir poilsio erdvėse.</t>
  </si>
  <si>
    <t>Projekto įgyvendinimo metu planuojama rekonstruoti Prienų miesto autobusų stoties pastatą bei kompleksiškai atnaujinti stoties aplinkinę teritoriją, taip pagerinant gyvenimo ir aplinkos kokybę Prienų mieste, sudarant palankias sąlygas paslaugų sektoriaus plėtrai. Tikimasi, kad įgyvendinus projektą pagerės viešojo transporto paslaugų kokybė ir prieinamumas, bus sukurta akivaizdžiai patrauklesnė vieša erdvė ir sudarytos palankios sąlygos Prienų miesto socialinei-ekonominei plėtrai.</t>
  </si>
  <si>
    <t>Prienų miesto dalies viešųjų erdviųinfrastruktūros sukūrimas ir  pritaikymasbendruomenės laisvalaikio ir poilsio veiklai.  6  erdvės , viso  68 447 kv.m. Numatyta įrengti aikštynų zoną su krepšinio, tinklinio, lauko teniso, vaikų žaidimų aikštelėmis, lauko treniruokliais, paplūdimį, apžvalginį tvenkinio taką su liepteliu. Prie upės numatyta įrengti apžvalgos taką su apžvalgos aikštele šlaite, upės pusėje įrengti prieplauką su valčių nuleidimo aikštele, pontoninį tiltelį,įrengti pėsčiųjų ir dviračių takus, sutvarkyti tvenkinio ir upės aplinką, įrengti mažosios architektūros elementus, lauko tualetus, teritorijų apšvietimą, elektros įvadus, automobilių stovėjimo aikšteles.</t>
  </si>
  <si>
    <t xml:space="preserve"> Raseinių miesto daugiabučių namų (V. Kudirkos g. 9 ir V. Kudirkos g. 11, V. Kudirkos g. 3, Vaižganto g. 1 ir Vytauto Didžiojo g. 13, Pieninės g. 7, Partizanų g. 14 A ir Partizanų g. 14 B, Dubysos g. 3, Jaunimo g. 14) kiemų kompleksinis sutvarkymas .</t>
  </si>
  <si>
    <t xml:space="preserve">Kompleksiškai sutvarkytos Raseinių m. V. Kudirkos g. kvartalo viešosios erdvės: Raseikos parkas, Dominikonų skveras, Magdės šulinys. Minėtose erdvėse atnaujinti ir įrengti pėsčiųjų bei dviračių takai, įrengtas apšvietimas, vaikų žaidimų aikštelės, lauko klasė, atnaujinti bei suformuoti želdynai, įrengta mažoji architektūra. </t>
  </si>
  <si>
    <t>Projektu numatoma kompleksiškai sutvarkyti teritorijas, esančias Raseinių miesto centrinėje dalyje pagal Vilniaus g. ašį, t. y. Vilniaus g. pėsčiųjų dalį, Nepriklausomybės gynėjų aikštę, autobusų stoties prieigas ir Prabaudos parko dalį, siekiant atgaivinti ir sustiprinti šias viešąsias erdves bei pritraukti didesnius gyventojų srautus, dėl ko turėtų susidaryti geresnės sąlygos vystyti ekonominę ir socialinę veiklą. Tikimasi, kad teritorijos sutvarkymas prisidės prie Raseinių miesto gyventojų gyvenamosios aplinkos kokybės gerinimo, užimtumo skatinimo, palankių sąlygų naujų įmonių steigimui ir esamų bendrovių plėtrai sudarymo, investicijų pritraukimo. Projekto metu sukurta infrastruktūra galės naudotis Raseinių miesto gyventojai bei verslo subjektai, atvykstantys rajono svečiai ir tokiu būdu pagerės sąlygos privataus verslo plėtrai, gyvenimo ir aplinkos kokybė, o projekto įtaka miesto gyventojams pasireikš per naudojimąsi atnaujinta infrastruktūra bei padidėjusia galimybe sukurti naujas darbo vietas.</t>
  </si>
  <si>
    <t>Projekto įgyvendinimo metu bus sutvarkyta viešoji erdvė prie Ligoninės ir Žemaitės gatvių ir atnaujinta Raseinių miesto prekyvietė.</t>
  </si>
  <si>
    <t>Planuojama atnaujinti daugiabučių namų kvartalų kiemus, privažiavimus į kiemus, želdynus, pėsčiųjų takus bei šaligatvius, įrengti vaikų žaidimų ir sporto aikšteles. Projekto veikla reikalinga tiesiogiai užtikrinti projekto tikslo pasiekimą.</t>
  </si>
  <si>
    <t xml:space="preserve">Projekto metu numatoma rekonstruoti apleistą ir nenaudojamą buvusios Aviacijos gamyklos pastatą, esantį Kauno mieste, Europos pr. 27, pritaikant statinį gamybai ir gamybos administravimui. </t>
  </si>
  <si>
    <t>Projektas įgyvendinamas Garliavoje, Kauno rajono savivaldybės teritorijoje. Projektą įgyvendina Kauno rajono savivaldybės administracija. Projekto tikslas - plėtoti susisiekimą vietinės reikšmės keliais Garliavos mieste. Siekiant tikslo yra poreikis pagerinti kelių ir gatvių infrastruktūrą Garliavos mieste, todėl bus įgyvendinama  K. Aglinsko g. rekonstrukcijos veikla. Rekonstrukcijos metu planuojama įrengti lietaus nuotekų tinklus, šaligatvius, naujus gatvės pagrindus ir naują, 7 m pločio važiuojamosios dalies dangą. Projektu bus sprendžiama suprastėjusių eismo sąlygų, kelionės laiko pailgėjimo, neigiamo poveikio aplinkai problema. Projektas prisidės prie tikslinė grupės - Garliavos miesto gyventojų(&gt; 10 tūkst. gyventojų) ir miesto svečių susisiekimo poreikių tenkinimo. Įgyvendinus projektą bus pasiekti rezultatai: padidintas bendras rekonstruotų kelių ilgis (0,648 km), pasiektas sugaištas kelionės automobilių keliais laikas (0,017 mln.val.). Projekto įgyvendinimo trukmė - 16 mėn. nuo projekto finansavimo sutarties pasirašymo.</t>
  </si>
  <si>
    <t>Šiuo projektu sprendžiamą problematika: saugių, geros būklės gatvių, spartinančių gyventojų susisiekimą su kitais keliais, verslo ir visuomeniniais objektais trūkumas. Projekto tikslas: „pagerinti susisiekimą Jonavos miesto Vasario 16-osios, Kulviečio ir Chemikų gatvėmis, gerinti jų techninius parametrus, diegti eismo saugos priemones. Įgyvendinamas projektas apims šias veiklas: 1) eismo saugos priemonių diegimas; 2) vietinės reikšmės kelių transporto infrastruktūros vystymas. Remiantis eismo įvykių informacinės sistemos teikiama informacija, pastaraisiais 2015 metais numatomuose tvarkyti kelio ruožuose ženkliai išaugo eismo įvykių skaičius. Daugiausia eismo įvykių užfiksuota Chemikų g. (34 įvykiai), mažiausia A.Kulviečio g. (9 įvykiai). Pagrindinė įvykusių eismo įvykių priežastis yra prasta kelių būklė ir eismo saugumo priemonių trūkumas. Remiantis detaliąja 2015 metų statistika , kurioje pateikiama informacija apie sužalojimus eismo įvykių metu patyrusius asmenis, matyti, kad nagrinėjamose gatvėse dažniausiai (3 įvykiai) asmenys buvo sužeisti užvažiavus ant pėsčiojo pėsčiųjų perėjoje ir susidūrimų (3 įvykiai) atveju, kiti atvejai – užvažiavimas ant pėsčiojo, kai nėra perėjos (2 įvykiai). Šių įvykių metu 8 eismo dalyviai patyrė nežymius sveikatos sutrikdymus. 2013 ir 2014 metais sužeistųjų skaičius buvo mažesnis – atitinkamai – 3 ir 1. Tai rodo, kad eismo sąlygos šiose gatvėse blogėja. Rekonstruojamų gatvių dangos stovis yra nepatenkinamas, gatvės duobėtos, yra išdaužų ir įvairių plyšių, asfaltas ištrupėjęs, gatvių bortai sutrupėję, išgriuvę, takų plytelių dangos fiziškai nusidėvėjusios, nesaugios. Analizuojant transporto priemonių eismo intensyvumą Jonavos mieste numatytose rekonstruoti gatvėse, buvo atlikti eismo intensyvumo tyrimai. Nustatyta, kad per parą šiose gatvėse pravažiuoja bent 31 294 transporto priemonės. Pagrindinės avaringumo priežastys-prastas matomumas, saugos salelių nebuvimas, apie avaringas kelio sankirtas informuojančių ženklų nebuvimas.</t>
  </si>
  <si>
    <t>Vietinės reikšmės kelių transporto infrastruktūros vystymas, įgyvendinant regionų plėtros planus, savivaldybių strateginius veiklos planus ir integruotas teritorijų vystymo programas.
Projektu planuojama rekonstruoti dvi miesto gatves: 
• Maironio g. atnaujinimas (ilgis ~ 768,8 m). Numatomi darbai: esamų šaligatvių atnaujinimas,  važiuojamosios kelio dangos atnaujinimo darbai, gatvės apšvietimo atnaujinimo darbai, taip pat numatoma įrengti pėsčiųjų perėja ir kryptinį apšvietimą.
• V. Kudirkos g. atnaujinimas (ilgis ~517 m). Numatomi darbai: esamų šaligatvių ir važiuojamosios kelio dangos atnaujinimo darbai, gatvės apšvietimo atnaujinimo darbai.</t>
  </si>
  <si>
    <t>Įgyvendinant Projektą, siekiama  plėtoti susisiekimą vietinės reikšmės keliais, gerinant A. Kanapinsko, P. Lukšio, Mindaugo, Pavasario ir Žemaitės gatvių Kėdainių mieste techninius parametrus ir diegiant eismo saugos priemones. Projekto metu bus  atnaujinama Kanapinsko, P. Lukšio, Mindaugo, Pavasario ir Žemaitės gatvės ir įrengta žiedinė sankryža A. Kanapinsko gatvėje. Įgyvendinus projektą bus sudarytos sąlygos Kėdainių rajono gyventojams ir atvykstantiems miesto lankytojams naudotis atnaujintomis Kėdainių miesto gatvėmis.</t>
  </si>
  <si>
    <t xml:space="preserve">Projekto įgyvendinimo metu yra numatyta rekonstruoti Raseinių miesto Partizanų gatvę įrengiant pėsčiųjų ir dviračių taką nuo Tiesos g. iki Vilties g., pėsčiųjų taką nuo Vilties g. iki Jurbarko g. Rekonstruojant gatvę bus atliekami šie darbai: atnaujinama gatvės danga, šaligatviai ir apšvietimo tinklai, įrengiami paviršiniai lauko nuotekų tinklai ir pėsčiųjų, dviračių takas/ai bei diegiamos kitos eismo saugumo priemonės. </t>
  </si>
  <si>
    <t>Numatyta rekonstruoti Aguonų g. gerinant jos tech. parametrus (0,295 km) ir diegiant eismo saugos priemones (4 vnt). TP: atnaujinama gatvės danga, apšvietimo tinklai, įrengiami paviršiniai lauko nuotekų tinklai. ESP: ties sankryža su Bagdoniškės g. apšviesta pėsčiųjų perėja su įspėjamuoju paviršiumi žmonėms su negalia pastatant kelio ženklus, atliekant kelio dangos ženklinimo darbus; ties sankryža su Žemaičių g. apšviesta pėsčiųjų perėja su įspėjamuoju paviršiumi žmonėms su negalia pastatant kelio ženklus, atliekant kelio dangos ženklinimo darbus; ties sankryža su V. Grybo g. įspėjamasis paviršius žmonėms su negalia atliekant kelio dangos ženklinimo darbus; atskirtas pėsčiųjų-dviračių takas.</t>
  </si>
  <si>
    <t>Projekto metu planuojama Šeštokų 1-osios ir Alyvų 1-osios gatvių atkarpų nauja statyba (įrengta asfaltbetonio danga, šaligatviai, žaliosios zonos, nuotekų sistemos, apšvietimo tinklai).</t>
  </si>
  <si>
    <t>Projekto įgyvendinimo metu bus atllikta 7 Aleksoto gatvių: Kalvarijos, J. Pabrėžos, Vilties, Vyčio Kryžiaus, J. Čapliko, J. Petruičio ir J. Sprangausko - rekonstrukcija, tiesiami šaligatviai, statomos lietaus nuotekų sistemos, tvarkomas / įrengiamas apšvietimas.</t>
  </si>
  <si>
    <t>Prienų miesto Revuonos gatvėje įdiegiamos eismo saugumą gerinačios priemonės</t>
  </si>
  <si>
    <t>Birštono savivaldybėje esančiame vietinės reikšmės kelyje BR-27, kuris jungia A16 magistralę, Geležūnų ir Nemajūnų kaimus, nėra įrengta jokių eismo saugos priemonių. Tai riboja pėsčiųjų ir dviratininkų susisiekimo galimybes su savivaldybės centru - Birštono mestu ir nėra saugu pasiekti dvejuose kaimo vietovėse visuomeninės paskirties ir turistinius objektus tiek vietos gyventojams, tiek lankytojams. Projektu planuojama išspręsti saugaus susiekimo su Birštono savivaldybės kaimiškosiomis teritorijomis bei juose esančiais lankytinais objektais pėsčiomis ar bevariklio transporto priemonėmis problemą įrengiant pėsčiųjų-dviračių taką, taką kertančių gatvių sankryžų apšvietimą bei saugaus eismo ženklinimą. Tokiu būdu projektas prisidės prie saugaus susisiekimo su visuomeninias objektais ir gyvenimo sąlygų pagerinimo dvejuose kaimo vietovėse bei sąlygų vietiniam turizmui gerinimo, užtikrinant turistinių objektų pasiekiamumą ir Birštono savivaldybės, kaip kurortinės vietovės, įvaizdžio formavimo.</t>
  </si>
  <si>
    <t>1. Rekonstruoti Raseinių miesto Žemaičių gatvę. 1.1. Gatvės techninių parametrų gerinimas.  Planuojama veikla apima:
• Rangos darbai, kurių metu būtų gerinami gatvės techniniai parametrai (atnaujinama gatvės danga) ir viešinimas;
• Rekonstravimo darbų techninė priežiūra;
• Projekto vykdymo priežiūra. 0,688 km.
 1.2. Eismo saugumo priemonių diegimas. Planuojama veikla apima:
• Rangos darbai, kurių metu būtų diegiamos eismo saugumo priemonės (įrengiamas pėsčiųjų ir dviračių takas bei diegiamos kt. techniniame projekte numatytos priemonės) ir viešinimas;
• Rekonstravimo darbų techninė priežiūra;
• Projekto vykdymo priežiūra. 1 kompl.</t>
  </si>
  <si>
    <t>Pagrindinė problema, kuri sprendžiama įgyvendinant projektą - Raseinių miesto vietinės reikšmės kelio, t. y. V. Kudirkos g. bloga techninė būklė (asfalto danga susidėvėjusi, duobėta, sutrūkinėjusi ir pan.) ir eismo saugumo priemonių trūkumas bei dėl to kylančios blogo susisiekimo, eismo saugumo ir sugaišto kelionei laiko problemos. Šioms problemoms spręsti yra numatyta rekonstruoti V. Kudirkos g. nuo sankryžos su Jaunimo g. iki sankryžos su Vytauto Didžiojo g. ir nuo sankryžos su Maironio g. iki sankryžos su Sodų g. Rekonstruojant gatvę bus atliekami šie darbai: atnaujinama gatvės danga, šaligatviai ir apšvietimo tinklai, įrengiami paviršiniai lauko nuotėkų tinklai ir pėsčiųjų, dviračių takas/ai bei diegiamos kitos eismo saugumo priemonės. Tikimasi, kad pilna apimtimi įgyvendinus projektą Raseinių miesto V. Kudirkos g. bus pagerinti jos techniniai parametrai ir užtikrintas didesnis eismo saugumas, dėl ko pagerės susisiekimo, eismo saugumo sąlygos gatvėje bei sumažės sugaištas laikas vykstant šia gatve. Projekto rezultatai tiesiogiai prisidės prie Raseinių miesto vietinės reikšmės kelių techninių parametrų ir eismo saugumo juose gerinimo.</t>
  </si>
  <si>
    <t>Projekto tikslas –  plėtoti susisiekimą  Raseinių miesto vietinės reikšmės keliais gerinant jų techninius parametrus (0,1965 km) ir diegiant eismo saugumo priemones  (3 vnt.).</t>
  </si>
  <si>
    <t>1. Rekonstruoti Algirdo gatvę Raseinių mieste, gerinant jos techninius parametrus ir diegiant eismo saugos priemones. 1.1. Gatvės techninių parametrų gerinimas. Planuojama veikla apima:
• Rangos darbai, kurių metu būtų gerinami gatvės techniniai parametrai ir viešinimas;
• Rekonstravimo darbų techninė priežiūra;
• Projekto vykdymo priežiūra. 1,159 km.
 1.2. Eismo saugumo priemonių diegimas. Planuojama veikla apima:
• Rangos darbai, kurių metu būtų diegiamos eismo saugumo priemonės bei viešinimas;
• Rekonstravimo darbų techninė priežiūra;
• Projekto vykdymo priežiūra. 4 vnt.</t>
  </si>
  <si>
    <t>Skatinant darnią Kauno rajono plėtrą, didinant susisiekimo infrastruktūros patrauklumą, didinant eismo saugumą, tikslinga diegti eismo saugumo priemones Kauno rajono Krašto gatvėje bei tokiu būdu gerinti socialinio, ekonominio gyvenimo sąlygas (verslo sąlygas, darbo vietų pasiekiamumą bei prisidėti prie naujų darbo vietų kūrimo skatinimo ir pan.), užtikrinant gyvenimo kokybę, sprendžiant ekologines bei didelio avaringumo problemas Kauno rajone.
Krašto g. yra viena ilgiausių Neveronyse esančių gatvių. Šioje gatvėje yra ilgas pavojingas ruožas, kuriame yra pavojus, nesuvaldžius transporto priemonės, nuvažiuoti į su gatve besiribojančius tvenkinius, taip pat dėl apšvietimo nebuvimo yra pavojinga vaikščioti pėstiesiems bei važinėti dviratininkams. Pagrindinė problema, kuri sprendžiama projektu, yra eismo saugos priemonių trūkumas Krašto gatvėje. Projekto tikslinė grupė – Neveronių seniūnijos gyventojai, pėstieji, dviratininkai, automobilių vairuotojai ir visi kiti eismo dalyviai. Projekto metu bus diegiamos eismo saugumo priemonės, kurios užtikrins įskaitinių įvykių nebuvimą šioje atkarpoje.</t>
  </si>
  <si>
    <t>Projekto tikslo pasiekimui ir uždavinio sprendimui reikia atlikti techninius darbus: darbo projekto rengimas, rangos darbai, statinio projekto vykdymo priežiūra ir statinio statybos techninė priežiūra.
Projekto įgyvendinimo metu numatoma visiškai iki pagrindų demontuoti Sporto g., Tautos g., Pušų g., Dariaus ir Girėno g., Ąžuolų ir Kęstučio gatvių dangas bei pakeisti jas nauja danga. Pėsčiųjų šaligatviai gatvėse projektuojami nebus, nes automobilių eismas nėra intensyvus, pėstieji galės eiti kelkraščiu arba važiuojamosios dalies asfalto dangos kraštu.</t>
  </si>
  <si>
    <t>Projekto metu numatoma rekonstruoti arba atnaujinti 0,466 km Birutės gatvės Prienuose. Numatoma rekonstruoti gatvė susideda iš dviejų atkarpų: pirmoji atkarpa eina nuo Vytenio g. iki J. Lukšos g., danga yra asfaltuota, bet joje yra daug išilginių, skersinių plyšių, įvairaus dydžio duobių. Antra atkarpa – nuo J. Lukšos g. iki Pramonės g. su žvyro danga. Tokios dangos eismas kelia dulkes, blogina eismo sąlygas, didina oro taršą; esant krituliams, išeinant įšalui, tokiame kelyje susidaro provėžos, lietaus vanduo kaupiasi žemiausiose gatvės vietose, tvyro balos. Birutės g. nėra šaligatvių, lietaus nuotekynės, apšvietimo. Gatvėje labiausiai pažeidžiami pėstieji, dviratininkai, judantys važiuojamąja kelio dalimi, jie kelia pavojų sau, vairuotojams ir keleiviams. Nuo kelio atkarpos išsišakoja kitos svarbios Prienų m. gatvės. Rekonstravus gatvę, pagerės automobilių, pėsčiųjų ir dviračių eismo sąlygos, sumažės autoįvykių tikimybė.</t>
  </si>
  <si>
    <t>Įgyvendinant projektą numatoma rekonstruoti J.Vilkutaičio–Keturakio gatvę nuo Vytenio g. iki Kęstučio g., siekiant pagerinti eismo sąlygas Prienų mieste. Projekto metu bus įrengiama: 
- naujos gatvės dangos konstrukcija;
-lietaus nuotakynė ir lietaus surinkimo šulinėlis;
- šaligatvio dangos įrengimas;
- pėsčiųjų takų įrengimas; 
- tiltelio remontas;
- gatvės apšvietimas.</t>
  </si>
  <si>
    <t xml:space="preserve">Numatoma įrengti pėsčiųjų ir dviračių taką prie kelio Nr. 1808 (Veterinarų g. tarp Stasiūnų k. ir Kaišiadorių m.) (ilgis ~1950 m) su pėsčiųjų tako jungtimi link gyvenamųjų pastatų (ilgis ~276 m). </t>
  </si>
  <si>
    <t>Naujos gatvės apie 330 metrų tiesimas su gatvės priklausiniais</t>
  </si>
  <si>
    <t>Gatvės nauja statyba: darbai apims paruošiamuosius, dangos asfaltavimo darbus,  ženklinimą, atitvarų pastatymą. Projekto veikla reikalinga tiesiogiai užtikrinti projekto tikslo pasiekimą</t>
  </si>
  <si>
    <t xml:space="preserve">1. Rekonstruoti Raseinių miesto Turgaus gatvę (0,300 km.). 1.1. Gatvės techninių parametrų gerinimas.  Planuojama veikla apima:
• Rangos darbai, kurių metu būtų gerinami gatvės techniniai parametrai ir viešinimas;
• Rekonstravimo darbų techninė priežiūra;
• Projekto vykdymo priežiūra. 
 1.2. Eismo saugumo priemonių diegimas (1 vnt.). Planuojama veikla apima:
• Rangos darbai, kurių metu būtų diegiamos eismo saugumo priemonės bei viešinimas;
• Rekonstravimo darbų techninė priežiūra;
• Projekto vykdymo priežiūra. </t>
  </si>
  <si>
    <t>Projekto įgyvendinimo metu numatoma rekonstruoti V. Montvilos gatvę.</t>
  </si>
  <si>
    <t>Planuojama įgyvendinti 5 vnt. darnaus judumo priemonių ir 2 vnt. intelektinių transporto sistemų, kurios apima: švieslenčių autobusų stotelėse įrengimą, informacinių priemonių žmonėms su klausos ir regos negalia įrengimą autobusuose, kapitalinį dviračių/pėsčiųjų takų Kosmonautų ir Rimkų mikrorajonuose remontą,  autobusų stotelių su įvažomis remontą/įrengimą, dviračių stoginių ir dviračių saugyklų (garažų) įrengimą.</t>
  </si>
  <si>
    <t>Projekto įgyvendinimo metu bus įrengtos 8 šviesoforais reguliuojamos sankryžos ir koordinuota eismo valdymo sistema.</t>
  </si>
  <si>
    <t>Projekto įgyvendinimo metu bus įrengta viena šviesoforais reguliuojama sankryža.</t>
  </si>
  <si>
    <t>Projekto įgyvendinimo metu įrengiama dviračių statymo vietų ir saugojimo infrastruktūra Birštono mieste.</t>
  </si>
  <si>
    <t xml:space="preserve">Projekto įgyvendinimo metu įrengiamos prieigos prie Lietuvos automobilių kelių direkcijos įrengiamo viaduko per magistralinį kelią A16 iš abiejų jo pusių. Šios prieigos įrengiamos laikantis universalaus dizaino principo ir bus pritaikytos žmonių su negalia poreikiams. </t>
  </si>
  <si>
    <t xml:space="preserve">Projekto metu planuojama įgyvendinti šias veiklas: 1) įdiegti eismo valdymo sistemą; 2) įdiegti išmanią automobilių statymo sistemą; 3) įdiegti taršos kontrolės ir sumažintos taršos emisijos kontrolės sistemą. </t>
  </si>
  <si>
    <t xml:space="preserve">Projekto metu planuojama įgyvendinti šias veiklas: 1) įdiegti intelektinę transporto sistemą, kuri automatiškai suteiktų prioritetą artėjančiai viešojo transporto priemonei šviesoforinėse sankryžose; 2) įrengti realaus laiko informacijos švieslentes stotelėse. 	</t>
  </si>
  <si>
    <t>Daugelis Jonavos miesto šaligatvių ir takų nėra pritaikyti visiems eismo dalyviams, nes dangų būklės prastos, nėra pritaikytos žmonėms su specialiaisiais poreikiais, taip pat yra takų, kuriuose leidžiamas tik pėsčiųjų eismas, draudžiant tą daryti dviratininkams, daugelyje vietų nėra pėsčiųjų ir dviračių infrastruktūros arba ji nėra tinkamai įrengta ir (ar) prižiūrėta, dažnai takai užsibaigia ties sankryžomis ir nėra jų tęstinumo. Saugesnei aplinkai kurti ir plėtoti patrauklią bei saugią infrastruktūrą dviratininkams ir pėstiesiems, suteikti postūmį dviračių transporto plėtrai ir kasdieniniam susisiekimui dviračiais, prisidėti prie oro taršos mažinimo ir automobilių eismo intensyvumo mažinimo mieste, užtikrinti patogesnį susisiekimą tarp traukos objektų (visuomeninės paskirties pastatų, prekybos centrų ir pan.), bus rekonstruotas pėsčiųjų takas/šaligatvis (nuo esamo dviračių tako ties Jonavos J. Ralio gimnazija Žeimių g. 20, Jonava iki Žeimių g.28, Jonava) į pėsčiųjų  dviračių/taką bei nutiestas naujas dviračių/pėsčiųjų takas nuo Šaltinio g. iki Žeimių g. Pėsčiųjų ir dviračių takai nuo gatvių bus atskirti, įrengiant apsaugines atramas, bus įrengti greičio ribojimo kalneliai bei priverstinio stabdymo  atramos ties nuovažomis į gatves ir stovėjimo aikšteles, įrengtas naujo tako apšvietimas, įspėjamieji ženklai ir pan. Projekto metu įrengti nauji ir rekonstruoti seni pėsčiųjų /dviračių takai bus skirti susisiekimui (ne rekreacijai)  bei bus pritaikyti naudotis visų visuomenės grupių atstovams.</t>
  </si>
  <si>
    <t>Pagrindinė problema-norint patekti iš gyvenamosios teritorijos prie Girelės tvenkinių į miesto centrą dviračiais/pėsčiomis, tenka važiuoti/eiti nesaugiu kelkraščiu, judria Kaišiadorys-Žiežmariai kelio atkarpa. Įgyvendinus projektą Kaišiadorių m. gyventojai turės galimybę pėsčiomis/dviračiais saugiai pasiekti centrinę miesto dalį, nereikės važiuoti/eiti nesaugiais kelkraščiais. Įrengus naują pėsčiųjų ir dviračių taką bus skatinamas aplinkai draugiškas transportas. Projektas skirtas pagerinti pėsčiųjų ir dviratininkų susisiekimo sąlygas Kaišiadorių mieste, padidinant gyventojų mobilumą ir prisidedant prie aplinkos taršos mažinimo. Dviračiai yra puiki alternatyva automobiliams, tačiau esamų dviračių takų nepakanka sujungti miesto centrą su aplinkinėmis gyvenvietėmis. Girelės I ir II tvenkiniai yra reikšminga miesto urbanistinės struktūros dalis, kadangi už jų, miesto pakraštyje yra susiformavusios gyvenamosios teritorijos. Visgi dauguma viešųjų įstaigų, verslo subjektų yra centrinėje miesto dalyje.</t>
  </si>
  <si>
    <t>Dviratininkų ir pėsčiųjų srautai mieste auga, todėl labai svarbu užtikrinti šios susisiekimo infrastruktūros saugumą, patogumą ir funkcionalumą. Remiantis šiais principais inicijuojamas projektas „Dviračių ir pėsčiųjų takų įrengimas Kęstučio ir Paupio gatvėse Prienų mieste“. Tikslinės grupės – Prienų miesto gyventojai ir svečiai. Projekto rezultatas – įrengtas apie 1,1 km ilgio pėsčiųjų ir dviračių takas. Projekto įgyvendinimas pagerins pėsčiųjų ir dviratininkų susisiekimo sąlygas, leis patogiai pasiekti gyvenamąsias, darbo, mokymosi, paslaugų ir poilsio vietas, didins dviratininkų ir pėsčiųjų skaičių, prisidės prie aplinkos taršos mažinimo.</t>
  </si>
  <si>
    <t>Projektu siekiama pagerinti pėsčiųjų ir dviratininkų susisiekimo sąlygas tiek Garliavos mieste, tiek Kauno rajono savaivaldybės teritorijoje, siekiant padidinti gyventojų mobilumą ir prisidėti prie aplinkos taršos mažinimo.</t>
  </si>
  <si>
    <t>Projekto tikslas – pagerinti pėsčiųjų ir dviratininkų susisiekimą Raseinių m., Žvyryno g., Stonų g., Žibuoklių g., Vaižganto g. ir Maironio g. dalyse, siekiant padidinti Raseinių miesto gyventojų mobilumą ir prisidėti prie aplinkos taršos mažinimo. Projekto uždavinys – įrengti (pastatyti) Raseinių m., Žvyryno g., Stonų g., Žibuoklių g., Vaižganto g. ir Maironio g. dalyse pėsčiųjų ir dviračių takus. Planuojama veikla apima:
• Rangos darbai, kurių metu būtų įrengti (pastatyti) pėsčiųjų ir dviračių takai;
• Statybos darbų techninė priežiūra;
• Projekto vykdymo priežiūra;
Viešinimas (jei bus reikalingas).</t>
  </si>
  <si>
    <t>Kauno miestas stokoja dviračių takų infrastruktūros Aleksoto seniūnijoje, kuri ribojasi su Kauno miesto centrine dalimi. Pagrindinė problema, kuriai spręsti inicijuotas šis projektas, – pėsčiųjų ir dviračių takų infrastruktūros, skirtos gyventojų mobilumui didinti tarp miesto centro ir gyvenamųjų rajonų, trūkumas. Problemos sprendimo būdas – naujo pėsčiųjų-dviračių tako statyba siekiant sujungti Kauno miesto centrinę dalį su Aleksoto seniūnija ir tokiu būdu vystyti dviračių transporto infrastruktūrą Kauno mieste. Projekto tikslas – plėsti dviračių transporto infrastruktūrą Kauno mieste siekiant kurti vientisą dviračių tinklo sistemą ir skatinti gyventojų mobilumą bevariklėmis transporto priemonėmis. Įgyvendinant projektą numatoma įrengti naują pėsčiųjų-dviračių taką Veiverių g. dešinėje pusėje nuo Vytauto didžiojo tilto, kuris jungia Aleksoto seniūniją su Kauno miesto senamiesčiu, iki Kauno miesto ribos.Tiesioginę naudą įgyvendinus projektą gaus Kauno miesto Aleksoto seniūnijos gyventojai, kurių poreikis – organizuoti susisiekimą bevariklėmis transporto priemonėmis su Kauno miesto centrine dalimi.</t>
  </si>
  <si>
    <t>Didžioji dauguma pėsčiųjų-dviračių takų Kauno mieste yra išplėtota Nemuno ir Neries upių krantinėse ir yra labiau pažintiniai nei skirti susisiekimui tarp miesto centro ir miegamųjų rajonų.  Pagrindinė problema, kuriai spręsti inicijuotas šis projektas, – pėsčiųjų ir dviračių takų infrastruktūros, skirtos gyventojų mobilumui didinti tarp miesto centro ir gyvenamųjų rajonų, trūkumas. Projekto tikslas - plėsti dviračių transporto infrastruktūrą Kauno mieste siekiant kurti vientisą dviračių tinklo sistemą ir skatinti gyventojų mobilumą bevariklėmis transporto priemonėmis.  Projektu numatoma įrengti naują pėsčiųjų-dviračių taką šiaurės vakarinėje Savanorių prospekto (besiribojančio su Centro, Žaliakalnio, Eigulių ir Dainavos seniūnijomis) pusėje, nuo Laisvės alėjos iki Kauno miesto ribos. Projekto tikslinė grupė - Kauno miesto savivaldybės gyventojai ir Kauno mieste Savanorių pr. registruoti verslo subjektai. Įgyvendinus projektą būtų tenkinamas tikslinių grupių poreikis - gyventi ar dirbti vietovėje, kurioje sudarytos tinkamos sąlygos rinktis bevarikles transporto priemones siekiant organizuoti susisiekimą su Kauno miesto centrine dalimi.</t>
  </si>
  <si>
    <t>Vadovaujantis PFSA 13 punkte nurodyta leistina veikla – įrengiamas dviračių–pėsčiųjų takų tinklas Birštono miesto daugiabučių gyvenamųjų namų kvartale.</t>
  </si>
  <si>
    <t xml:space="preserve">Projekto tikslas - pagerinti pėsčiųjų ir dviratininkų susisiekimo sąlygas Kaišiadorių mieste, siekiant padidinti gyventojų mobilumą ir prisidėti prie aplinkos taršos mažinimo. Projekto įgyvendinimo metu planuojama Paukštininkų g. naujai įrengti 0,418 km ilgio ir 2,5 m pločio pėsčiųjų ir dviračių taką. Įrengus naują pėsčiųjų ir dviračių taką, bus skatinama aktyviau naudoti aplinkai draugišką transportą bei keliauti pėsčiomis. </t>
  </si>
  <si>
    <t xml:space="preserve">Įrengiamas naujas pėsčiųjų ir dviračių takas Pramonės g., Kėdainių mieste. Įrengimas apims paruošiamuosius, dangos asfaltavimo darbus,  ženklinimą, atitvarų pastatymą, pastatyti suoliukai neįgaliųjų poreikiams, įrengtas tako apšvietimas. Projekto veikla reikalinga tiesiogiai užtikrinti projekto tikslo pasiekimą	</t>
  </si>
  <si>
    <t>Projektu siekiama pagerinti pėsčiųjų ir dviratininkų susisiekimo sąlygas Kauno rajono savivaldybės teritorijoje, siekiant padidinti gyventojų mobilumą ir prisidėti prie aplinkos taršos mažinimo.</t>
  </si>
  <si>
    <t>Eigulių gatvės, Nuokalnės gatvės nuo Eigulių g. iki Tvirtovės al. ir Tvirtovės al. nuo Nuokalnės g. iki Savanorių pr. rekonstravimas įrengiant pėsčiųjų ir dviračių taką.</t>
  </si>
  <si>
    <t>Planuojamų įrengti dviračių/pėsčiųjų takas, kurio  ilgis apie 0,598 km, link Taurostos parko, kuris bus naudojamas kasdieniam susisiekimui su Tauros g. esančiais gyvenamaisiais namais, taip pat miestiečiams vykstant į darbą AB "Achema". Esamas pėsčiųjų takas nuo J. Ralio gatvės iki minėtųjų gyvenamųjų namų su asfalto danga, jos būklė patenkinama, danga susidėvėjusi ir sulūžinėjusi. Takas susijungs su esamais pėsčiųjų/dviračių takais.</t>
  </si>
  <si>
    <t>Projekto tikslas – pagerinti pėsčiųjų ir dviratininkų susisiekimą Raseinių m. Ateities gatvėje, siekiant padidinti Raseinių miesto gyventojų mobilumą ir prisidėti prie aplinkos taršos mažinimo. Projekto uždaviniai: 1) įrengti Raseinių miesto Ateities gatvės dalyje pėsčiųjų ir dviračių taką (apie 0,050 km); 2) rekonstruoti Raseinių miesto Ateities gatvės dalyje pėsčiųjų ir dviračių taką (apie 0,550 km). Statomas/rekonstruojamas ruožas prasideda nuo Maironio g. sankryžos ir baigiasi ties Mokyklos g. (ties Mokyklos g. 7 sklypo riba). Planuojama veikla apima: rangos darbus, kurių metu būtų įrengtas/ rekonstruotas pėsčiųjų ir dviračių takas; statybos darbų techninę priežiūrą.</t>
  </si>
  <si>
    <t>1.1. Nekensmingų aplinkai viešojo transporto priemonių įsigijimas Jonavos rajone</t>
  </si>
  <si>
    <t>Projekto metu Zapyškio Šv. Jono Krikštytojo bažnyčioje bus atlikti tvarkomieji paveldosaugos ir statybos darbai, įsigyta ir sumontuota kultūrinėms paslaugoms teikti būtina įranga ir baldai. Įgyvendinus projekto veiklas bus atskleistos vertingosios kultūros paveldo objekto savybės, bažnyčia taps prieinama visuomenei ir bus išsaugotas jos autentiškumas. Bus teikiamos kokybiškesnės ir įvairesnės kultūros paslaugos: platesnė ir įvairesnė koncertinė (sakralinės muzikos koncertai, kasmetinių renginių koncertai), teatrinė, muziejinė, švietimo veikla; turizmo veikla. Projekto rezultatai leis vystyti kultūrines edukacines veiklas bei padidinti lankytojų skaičių.</t>
  </si>
  <si>
    <t>Šv. Arkangelo Mykolo (Soboro) bažnyčios fasadai yra nykstantys ir kelia grėsmę lankytojų saugumui. Pastatas neatitinka judėjimo negalią turinčių žmonių poreikių ir nesuteikia jiems galimybės dalyvauti objekte vykstančiuose kultūriniuose renginiuose. 
Įgyvendinus projektą bus sutvarkyti Šv. Arkangelo Mykolo (Soboro) bažnyčios fasadai, atlikti cokolio tvarkybos darbai, užtikrinamas neįgaliųjų patekimas į pastatą. 
Atlikus projekte numatytus darbus bus išsaugotos bei atskleistos kultūros paveldo objekto vertingosios savybės. Sutvarkytame pastate bus organizuojamos ekskursijos bei edukacinės programos. Tai didins objekto patrauklumą bei tiesiogiai įtakos turistų, lankytojų srautų augimą. Įrengus neįgaliųjų prieigą, neįgalieji turės galimybę dalyvauti kultūros paveldo objekte vykstančiuose renginiuose.</t>
  </si>
  <si>
    <t>Projekto metu bus sutvarkytas 1940 m. pastatytas kultūros paveldo objektas "Romuvos" kino centras, esantis Kauno centre, Laisvės al. 54. Projekto metu bus vykdomos veiklos: kultūros paveldo objekto tvarkybos darbai, įrangos ir baldų įsigijimas. Suplanuotos įgyvendinti veiklos prisidės prie problemos sprendimo - kultūros paveldo apsaugos, kultūrinių renginių plėtros, kokybės, prieinamumo bei įvairovės padidinimo, siekiant pritraukti papildomus lankytojų srautus bei padidinti visuomenės susidomėjimą Lietuvos kultūros paveldu.  
Įvykdžius projekto veiklas bus padidintas kino seansų, atskleidžiančių paveldą, edukacinių užsiėmimų, kultūrinių renginių (koncertų, spektaklių) bei ekskursijų skaičius.</t>
  </si>
  <si>
    <t>Projektu sprendžiama problema – atsižvelgiant į poreikį yra nepakankama teikiamų kultūrinių paslaugų kokybė, įvairovė ir prieinamumas. Problemai spręsti numatyta atnaujinti kultūros centro infrastruktūrą: atlikti pastato dalies vidaus patalpų atnaujinimo darbus, restauruoti pastato fasadus, įrengiant jų dekoratyvinį apšvietimą, pastatą pritaikyti neįgaliesiems, įsigyti įrangą (koncertinį fortepijoną, interaktyvią ekspoziciją, įrangą, skirtą lauko renginiams, didžiosios salės akustikos sistemą). 
Įgyvendinus projektą bus padidintas teikiamų kultūrinių paslaugų skaičius (papildomi profesionalaus meno renginiai, papildomos parodos ir renginiai atvirose miesto erdvėse, pradės veiklą mažiausiai 3 nauji mėgėjų meno kolektyvai, įkurtos mažiausiai 3 edukacinės programos, 1 studija). Projekto naudą pajus kultūrinių paslaugų lankytojai (tai bus juntama dėl išaugusio lankytojų srauto). Planuojama, kad objekte renginių skaičius per metus padidės apie 38 renginiais, o lankytojų skaičius apie 39.020 lankytojų.</t>
  </si>
  <si>
    <t>Šiuo metu viešosios įstaigos „Girstučio“ kultūros ir sporto centro susidėvėjusi infrastruktūra lemia renginių kokybės ir įvairovės trūkumą, neatitinka profesionalių atlikėjų ir lankytojų poreikių. Projekto metu planuojama atnaujinti viešosios įstaigos „Girstučio" kultūros ir sporto centro pastato, esančio Kovo 11-osios g. 26, Kaune, infrastruktūrą – rekonstruoti kultūrinę pastato dalį ir įsigyti kultūros paslaugoms teikti reikalingą įrangą ir baldus.
Tikimasi, kad įvykdžius projekto veiklas bus organizuojama daugiau spektaklių, koncertų, parodų, sutvarkius ir pritaikius patalpas bus sudarytos sąlygos naujų kultūrinių paslaugų teikimui. Išaugus kultūrinių paslaugų įvairovei ir kokybei, planuojamas ir lankytojų skaičiaus augimas.</t>
  </si>
  <si>
    <t>Projekto tikslas-skatinti Kauno miesto Aleksoto seniūnijos socialinę ir ekonominę plėtrą gerinant Aleksoto seniūnijos viešosios infrastruktūros būklę bei kuriant palankias sąlygas paslaugų sektoriui plėtoti. Uždavinys-atnaujinti Aleksoto seniūnijos viešąsias erdves vietos gyventojų kokybiškam laisvalaikio užimtumui organizuoti. Veikla- Apžvalgos aikštelės Aleksote infrastruktūros atnaujinimas. Projekto metu numatomas pėsčiųjų-dviračių tako įrengimas Vytauto laiptų ir takų atnaujinimas, apžvalgos aikštelės rekonstrukcija, šlaito sustiprinimas, želdynų ir mažosios architektūros elementų ir apšvietimo įrengimas.</t>
  </si>
  <si>
    <t>Projekto tikslasmodernizuoti viešąsias erdves, stiprinant miesto traukos centrus Aleksoto tikslinėje teritorijoje ir pritaikant juos bendruomenės poreikiams. Uždavinys - sutvarkyti miesto poilsio ir laisvalaikio zoną – Marvelės upelio slėnį ir atnaujinti esamą infrastruktūrą. Projekto veikla – Kauko laiptų prie Aukštaičių gatvės zonos tvarkybos darbai. Įgyvendinant projektą bus modernizuotos apšvietimo sistemos; įrengta pėsčiųjų tako tąsą; atnaujintas pagrindinis Kauko laiptų takas ir laiptų pakopos; įrengti mažosios architektūros elementai, vaikų žaidimams tinkamos vietos, informaciniai stendai vietos istorijai atskleisti; rekonstruota baseino zona.</t>
  </si>
  <si>
    <t>Projekto tikslas - modernizuoti viešąsias erdves, stiprinant miesto traukos centrus Aleksoto tikslinėje teritorijoje ir pritaikant juos bendruomenės poreikiams. Uždavinys - sutvarkyti miesto poilsio ir laisvalaikio zoną – Marvelės upelio slėnį ir atnaujinti esamą infrastruktūrą. Projekto veikla –Marvelės upelio slėnio sutvarkymo darbai. Įgyvendinant projektą bus atlikti aplinkotvarkos darbai: įrengti pėsčiųjų takas ir aikštelė, skaldos danga kultūriniams renginiams ir pagrindas scenai, įrengtos tribūnos, bordiūrai, sumontuoti lauko šviestuvai, stovai dviračiams ir šiukšlių dėžės. Taip pat bus įrengti lauko inžineriniai tinklai: lietaus nuotekų, apšvietimo ir elektrotechnikos.</t>
  </si>
  <si>
    <t>Šiuo metu Birštono muziejus kaip kultūros paveldo objektas bei turima įranga nėra tinkamai pritaikytas kultūrinėms ir su jomis susijusiomis edukacinėms reikmėms. Prasta pastato būklė riboja organizuojamų renginių ir kitų veiklų pasiūlą. Siekiant atskleisti vertingąsias objekto savybes, skatinti kultūros paslaugų prieinamumą, įvairovę bus atlikti muziejaus pastato tvarkybos ir tvarkomieji statybos darbai,  įsigyta ir sumontuota kultūrinėms paslaugoms (renginiams, edukacijoms ir kt.) būtina garso ir vaizdo įranga. Įgyvendinus projektą bus sudarytos sąlygos Birštono savivaldybės gyventojams bei savivaldybės svečiams saugiai lankytis atnaujintame Birštono muziejuje bei naudotis naujomis – įvairesnėmis ir aukštesnės kokybės –  paslaugomis.</t>
  </si>
  <si>
    <t xml:space="preserve"> Žiežmarių nuotekų valykla pastatyta 1972 m.  jos našumas 1000 kub/ per parą. Įranga susidėvėjusi. Valo tik BDS o NP nevalo. Lietaus metu dėl smarkiai padidėjusio mišrių nuotekų kiekio valymo įrengimai nepajėgūs  reikiamai išvalyti gaunamų nuotekų, todėl  būtinai reikalinga buferinė talpa.</t>
  </si>
  <si>
    <t>Įgyvendinus projektą bus išspręstos pagrindinės problemos – išlikę Maironio tėviškės pastatai nėra pakankamai įveiklinti, teritorija ir pastatai nepritaikyti lankytojų poreikiams, trūksta inovatyvių sprendimų. Projekto metu numatoma sutvarkyti ir įveiklinti Pasandravio istorinio draustinio-poeto Maironio tėviškės ir gimtinės teritorijas, pastatus ir statinius, optimaliai atskleisti kultūros paveldo objekto unikalumą ir patrauklumą, bus teikiamos kokybiškesnės kultūros paslaugos: memorialinės ir kultūros pažinimo edukacinės programos, organizuojami meniniai, kūrybiniai užsiėmimai ir renginiai. Projekto metu numatoma sukurti naujus interaktyvius kultūros produktus: menines, audio ir video instaliacijas, mažosios architektūros objektus, pristatančius ir aktualizuojančius poeto Maironio tėviškę.</t>
  </si>
  <si>
    <t>Pagrindinė projekto problema - nepakankamas kultūros objekto žinomumas ir pritaikymas viešajam naudojimui.
Šią problemą planuojama spręsti paveldo objekte atliekant restauravimo ir kitus tvarkomuosius statybos darbus.
Tikimasi, kad įgyvendinus projektą, bus sudarytos sąlygos atskleisti kultūros paveldo objekto vertingąsias savybes, bus prisidėta prie viešosios infrastruktūros optimizavimo, kur sustiprinus esamą miesto kultūros traukos centrą, bus skatinamas papildomas lankytojų srautas, didinamas patrauklumas investicijoms, verslo plėtrai ir naujų darbo vietų kūrimui. Sinagogos pastato, esančio Smilgos g. 5A, Kėdainiuose, estetinis vaizdas ir būklė pagerės. Bus atskleistos sinagogos vertingosios savybės, kurios bus pristatomos lankytojams. Planuojamos teikti kokybiškesnės kultūros paslaugos Kėdainių mieste, nes bus vykdoma atnaujinta ekskursijų programa. Tai sąlygos apie 800 naujų lankytojų įtraukimą į organizuojamas veiklas.
Atsižvelgiant į tai, vertinama, kad bus tenkinami turistų kultūriniai poreikiai. Siekiant sudaryti sąlygas visuomenei pažinti ir naudotis šiuo kultūros paveldo objektu, pritaikant jį  kultūrinėms reikmėms (ekskursijoms, apžiūrint pastatą iš išorės).</t>
  </si>
  <si>
    <t xml:space="preserve">Rekonstruojama Kauno sporto halėje esanti infrastuktūra, ją pritaikant konferencijų, mugių, koncertų, kultūros ir neformalaus švietimo veikloms vykdyti. Rekonstruojant pastatą planuojama  praplėsti sporto halės salės erdvę ir įrengti nuleidžiamas pertvaras, kurios pagrindinę erdvę esant poreikiui atskirtų į 4 mažesnes sales ir kurios idealiai tiktų koncertų, parodų, treniruočių bei įvairių būrelių užsiėmimams. </t>
  </si>
  <si>
    <t>Ąžuolyno parko infrastruktūros rekonstrukcija:  įrengtos vaikų žaidimų aikštelės ir atnaujintos treniruoklių aikštelės;  rekonstruoti esami takai ir įrengta diferencijuota takų sistema; įrengti šlaituose laiptai,   pėsčiųjų tiltai; atnaujinti suoliukai, informaciniai stovai, šviestuvai, ekspoziciniai taškai, įrengti dviračių stovai, šiukšlių konteineriai; atnaujinti drenažo ir lietaus kanalizacijos tinklai; įrengta 11 vaizdo stebėjimo kamerų; rekonstruoti/naujai įrengti apšvietimo tinklus; įrengti automatinius tualetus.</t>
  </si>
  <si>
    <t>Projekto tikslas – skatinti Kauno m. socialinę ir ekonominę plėtrą plėtojant Aleksoto tikslinės teritorijos viešosios infrastruktūros būklę bei kuriant palankias sąlygas paslaugų sektoriui plėtoti. Projekto metu planuojama įrengti pėsčiųjų ir dviračių takus, apšvietimą, lietaus nuotekų tinklą, suoliukus, šiukšliadėžes ir kt. mažosios architektūros elementus, prieplauką, privažiavimo kelią, sporto įrenginių kompleksą, laisvalaikio infrastruktūrą, amfiteatrą su scena bei atnaujinti želdinius. Tikslinės grupės – Kauno m. Aleksoto sen. gyventojai ir verslo subjektai.</t>
  </si>
  <si>
    <t>Teritorijos prie daugiafunkcio S. Dariaus ir S. Girėno sveikaitnimo, kultūros ir užimtumo centro, sporto halės, Sporto g. ir jos prieigų rekonstrukcija. Veiklos įgyvendinimu metus bus atliekami šie darbai: 
1. aikštės prie daugiafunkcio S. Dariaus ir S. Girėno sveikaitnimo, kultūros ir užimtumo centro, sporto halės, Sporto g. dangos pakeitimas nauja;
2. mažosios architektūros modernizavimas;
3. apšvietimo atnaujinimas;
4. inžinerinių tinklų iškėlimas, rekonstrukcija;
5. želdinių atnaujinimas;
6. pastatų Sporto g. 1 griovimas;
7. pastato Sporto g. 3A griovimas;
8. automobilių saugyklos su teniso aikštynu įrengimas.</t>
  </si>
  <si>
    <t>Projekto metu bus įrengta ženklinimo infrastruktūra, skirta informuoti ir žymėti lankytinas vietas, esančias Jonavos, Kėdainių ir Raseinių r. savivaldybes jungiančiame turizmo maršrute. Bus pagaminti ir įrengti 194 infrastruktūros objektai, nurodantys lankytinų objektų kryptį, 148 infrastruktūros objektai, informuojantys apie lankytiną objektą, 27 infrastruktūros objektai, informuojantys apie savivaldybes jungiantį maršrutą, vietovę, pagrindinius čia esančius lankytinus objektus. Šių priemonių įgyvendinimas pagerins informavimą apie lankytinus objektus savivaldybėse, padės turistams lengviau rasti norimus objektus, padidins domėjimąsi kultūros, gamtos paveldo objektais, prisidės prie darnios turizmo informacinės ir ženklinimo sistemos sukūrimo, paskatins atvykstamąjį turizmą, turės įtakos vietos smulkaus ir vidutinio verslo vystymuisi. Projekto tikslinė grupė–Lietuvos ir užsienio turistai, projektą įgyvendinančios savivaldybės, joms pavaldžios institucijos (turizmo srityje).</t>
  </si>
  <si>
    <t>Projekto metu bus įrengta ženklinimo infrastruktūra, skirta informuoti ir žymėti lankytinas vietas, esančias Birštono, Kaišiadorių rajono ir Prienų rajono savivaldybes jungiančiame turizmo maršrute. Bus pagaminti ir įrengti 216 infrastruktūros objektų, nurodančių lankytinų objektų kryptį, 35 objektai, informuojantys apie lankytiną objektą ir 23 objektai, informuojantys apie savivaldybes jungiantį maršrutą, vietovę, pagrindinius toje vietovėje esančius lankytinus objektus. Šių priemonių įgyvendinimas pagerins informavimą apie lankytinus objektus savivaldybėse, padės turistams lengviau rasti norimus objektus, padidins domėjimąsi kultūros, gamtos paveldo objektais, prisidės prie darnios turizmo informacinės ir ženklinimo sistemos sukūrimo, paskatins atvykstamąjį turizmą, turės įtakos vietos smulkaus ir vidutinio verslo vystymuisi. Projekto tikslinė grupė–Lietuvos ir užsienio turistai, projektą įgyvendinančios savivaldybės, joms pavaldžios institucijos (turizmo srityje).</t>
  </si>
  <si>
    <t xml:space="preserve">Projekto tikslo pasiekimui  bus parengtas  Kauno miesto ir rajono savivaldybes jungiančiuose turizmo maršrutuose esanči lankytinų vietų ženklinimo objektų techninis projektas, pagal kurį bus bus įrengti turizmo ženklinimo infrastruktūros objektai.
</t>
  </si>
  <si>
    <t>Jonavos Jeronimo Ralio gimnazijos erdvės nėra pritaikytos kūrybiškiems jaunimo poreikiams, vidaus kabinetų erdvės yra per mažos, neracionaliai suplanuotos, todėl būtina vidaus erdves netiesiogiai pratęsti koridorių link. Pagrindinė problema yra nepakankama teikiamų ugdymo paslaugų kokybė Jonavos rajono savivaldybės švietimo įstaigose, siekiant didinti veiklos efektyvumą. Problemos sprendimo būdas – J. Ralio gimnazijos vidaus erdvių modernizavimas sukuriant modernias, kūrybiškumą skatinančias edukacines erdves. Projekto tikslas: padidinti Jonavos rajono savivaldybės ugdymo įstaigų teikiamų paslaugų efektyvumą.
Projekto uždavinys: Jonavos rajono savivaldybės J. Ralio gimnazijos paslaugų kokybės gerinimas, modernizuojant vidaus erdves. 
Projekto uždavinio įgyvendinimui numatomos tokios veiklos:
• Atnaujinti J. Ralio gimnazijos ugdymui skirtą infrastruktūrą;
• Įsigyti trūkstamą įrangą ir baldus. 
Projektu siekiami rezultatai: modernizuoti J. Ralio gimnazijos erdves, atliekant statybos darbus ir įsigyjant įrangą bei baldus. Įgyvendinus projektą, bus atnaujintos pirmo aukšto erdvės: sporto salė, koridorius nuo sporto salės, persirengimo kambariai, koridorius su budėtojo vieta, holas ir valgykla, toliau nuo valgyklos kylant ir tvarkant laiptinę iki aktų salės bei atnaujinta biblioteka/skaitykla ir chemijos kabinetas.
Tikslinės grupės: 579 moksleiviai ir 96 gimnazijos darbuotojai.</t>
  </si>
  <si>
    <t>Projekto įgyvendinimo metu numatoma modernizuoti didžiausią mokinių skaičių Aleksoto seniūnijoje turinčią bendrojo ugdymo įstaigą Prezidento Valdo Adamkaus gimnaziją, atnaujinant ugdymo priemones, modernizuojant bei plečiant edukacines erdves. Modernizuota formalaus ugdymo infrastruktūra (palėpės patalpų pritaikymas kūrybiniam informaciniam centrui, dailės studijai, muzikos erdvei; modernizuotas gamtos mokslų kabinetas su laboratorija; modernizuoti II-IV aukštų koridoriai; sukurta daugiafunkcinė gimnazijos vestibiulio erdvė su I aukštu; valgyklos erdvės pritaikymas mokinių laisvalaikio erdvei; sukurta daugiafunkcinė technologijų erdvė; modernizuotas aktų salės priesalis ir sukurta daugiafunkcinė aktyvaus judėjimo erdvė) sudarys kūrybiškumą skatinančias mokymosi sąlygas. Gimnazijos teikiamos paslaugos taps kokybiškesnės, efektyvesnės (koncentruojantis į ugdymo kokybę, o ne ūkio dalies problemų sprendimą), geriau atitinkančios tikslinių grupių poreikius. Modernios kūrybiškumą skatinančios erdvės gimnazijoje bus kuriamos ar patalpos bus atnaujinamos pritaikant idėjas, pateiktas mokyklų edukacinių erdvių atnaujinimo (modernizavimo) projektiniuose pasiūlymuose, parengtuose įgyvendinant projektą „Bendrojo ugdymo mokyklų (progimnazijų ir pagrindinių mokyklų) modernizavimas: šiuolaikinių mokymosi erdvių kūrimas“ (Nr. 09.1.3-CPVA-V-704-01-0001), adresu http://www.projektas-aikstele.lt. Projektu bus prisidedama prie švietimo įstaigų tinklo efektyvumo gerinimo įgyvendinant kompleksiškai Kauno miesto tikslinės teritorijos (Aleksoto) vystymo programą. 2017 m. vasario 7 d. Kauno miesto savivaldybės tarybos sprendimu Nr. T-12 skirtos lėšos gimnazijos rekonstravimui. Numatyta, kad iki projekto veiklų įgyvendinimo pabaigos pastatas atitiks ne žemesnės nei C klasės energetinio efektyvumo reikalavimus.</t>
  </si>
  <si>
    <t>Kauno Jono Jablonskio gimnazijos ir Kauno technologijos universiteto inžinerijos licėjaus modernizavimas siekiant didinti įstaigų veiklos efektyvumą ir užtikrinti šiuolaikinius poreikius atitinkančias vaikų ugdymo sąlygas.  Planuojama atlikti šių mokyklų vidaus patalpų ir įrangos modernizavimo darbus, kuriant modernias kūrybiškumą skatinančias erdves. Įgyvendintas projektas sudarys tinkamas sąlygas didinti šių mokyklų veiklos efektyvumą, gerins ugdymo kokybę, skatins vaikų kūrybiškumą.</t>
  </si>
  <si>
    <t>Lietuvos sporto universiteto Kėdainių "Aušros" progimnazijoje trūksta modernių, kūrybiškumą skatinančių edukacinių erdvių. Vaikai mokosi nerenovuotose ir technologiškai prastai aprūpintose patalpose. Didelė dalis progimnazijos patalpų šiuo metu naudojamos ne pagal pirminę paskirtį, todėl esant erdvių neparengtumui, neišnaudojamas jų potencialas po pamokinei ar bendruomenės poreikius tenkinančiai veiklai.
Įgyvendinus projektą bus modernizuotos Lietuvos sporto universiteto Kėdainių "Aušros" progimnazijos aktų salės ir jos prieigos, įėjimo, holo, laiptinės, skaityklos erdvės bei įrengta laboratorijos klasė, bus įsigyta mokinių ugdymui reikalinga įranga ir baldų komplektai. Modernizavus patalpas bus padidintas kokybiško bendrojo ugdymo prieinamumas, užtikrinamas mokinių kūrybiškumas, kokybiškas ugdymas, galimybė mokiniams dirbti grupėmis ar individualiai bei pritaikyta aplinka poilsiui.</t>
  </si>
  <si>
    <t>Kaišiadorių rajono savivaldybėje veikia tik viena progimnazija – Kaišiadorių Vaclovo Giržado progimnazija, kuri savivaldybės bendrojo ugdymo mokyklų tinkle užima vieną iš svarbiausių vietų, kadangi paruošia, nukreipia ir paskatina mokinius tolimesnėms ugdymo programoms. Kaišiadorių Vaclovo Giržado progimnazijos mokymų bazė nepakankamai aprūpinta, progimnazijoje mažai moderniai įrengtų kabinetų, nepakankamai atnaujintos mokymo priemonės, mokiniams trūksta užimtumo, individualaus ir grupinio mokymosi erdvių bei edukacinių erdvių, pritaikytų poilsiui pertraukų metu. Projekto įgyvendinimo metu numatoma sukurti modernias kūrybiškumą skatinančias edukacines erdves, įgyvendinant idėjas iš idėjų rinkinio www.projektas-aikstele.lt, pagerinti ugdymo kokybę.</t>
  </si>
  <si>
    <t>Siekiant padidinti ikimokyklinio ugdymo paslaugų prieinamumą, bus įgyvendinamas projektas, kurio metu bus modernizuojama esama Kauno lopšelio-darželio „Svirnelis" infrastruktūra ir įkuriamos naujos ugdymo vietos. Taip pat modernizuotos ir naujai sukurtų erdvės bus aprūpinimos priemonėmis, skatinančiomis vaikų kūrybiškumą ir savireguliaciją.</t>
  </si>
  <si>
    <t>Projekto įgyvendinimo metu numatoma modernizuoti Žaliakalnio lopšelio-darželio patalpas, pritaikyti jas ikimokykliniam ugdymui organizuoti, įrengiant modernias edukacines erdves bei įsigyjant šiuolaikiškas ugdymo priemones. Išplėtota ir šiuolaikinius ugdymo poreikius atliepianti ikimokyklinio ugdymo infrastruktūra sudarys sąlygas organizuoti kokybiškesnį, efektyvesnį (koncentruojantis į ugdymo kokybę, o ne ūkio dalies problemų sprendimą), geriau atitinkantį tikslinių grupių poreikius ugdymą.
Įgyvendinus projekto uždavinį, planuojami pasiekti kiekybiniai rezultatai, kuriuos bus galima nesudėtingai išmatuoti lyginant juos su pradine situacija.
Projektu numatoma įkurti 35 naujas ikimokyklinio ugdymo vietas bei atnaujinti 15 esamų vietų, kurios atitiktų šiuolaikinius vaikų poreikius, bei įsigyti baldus ir įrangą įstaigos veiklos efektyvumui didinti.</t>
  </si>
  <si>
    <t>Kėdainių mokyklos - darželio „Žilvitis“ infrastruktūros modernizavimas, atliekant grupių remontą ir įsigyjant baldus.</t>
  </si>
  <si>
    <t xml:space="preserve">Siekiant tobulinti ikimokyklinio ugdymo įstaigų tinklą, ir gerinti ugdymo prieinamumą bei kokybę per pastatų, ugdymo priemonių ir aplinkos modernizavimą skiriant didelį dėmesį kūrybiškumą skatinančiai ugdymo(si) aplinkai bus vykdomas vidaus patalpų, konkrečiai vaikų ugdymo grupių kapitalinis remontas / rekonstrukcija ir įsigyjami būtiniausi baldai: persirengimo spintelės, lovos, stalai ir kėdės. Darant numatytas investicijas bus vadovaujamasi www.projektas-aikstele.lt pateiktomis rekomendacijomis, kuriant kūrybiškumą skatinančias, ugdymo procesą lengvinančias bei įvairinančias modernias erdves.  </t>
  </si>
  <si>
    <t>Projekto įgyvendinimo metu planuojami rekonstravimo darbai, įrangos ir baldų įsigijimas</t>
  </si>
  <si>
    <t>Projekto tikslas – didinti ikimokyklinio ir priešmokyklinio ugdymo įstaigų veiklos efektyvumą Birštono savivaldybėje, uždavinys – modernizuoti ikimokyklinio ugdymo įstaigos infrastruktūrą. Siekiant projekto tikslo įgyvendinimo, Birštono Vienkiemio mokykloje-darželyje (toliau – Mokykla) bus atnaujintos 2 esamos ikimokyklinio ir priešmokyklinio ugdymo grupių patalpos, ugdymo grupėms priskiriamos erdvės (priėmimo patalpos, miegamieji, tualetai, prausyklos, kt.), įsigyjami baldai, įranga. Taip pat bus sukurta 20 naujų vaikų ugdymo vietų, siekiant gerinti ikimokyklinio ir priešmokyklinio ugdymo kokybę ir prieinamumą. Įgyvendinus projektą, bus padidintas Mokyklos veiklos efektyvumas, pagerinta ugdymo paslaugų kokybė, šiuolaikiškai įrengtos vaikų ugdymo erdvės.</t>
  </si>
  <si>
    <t>Kaišiadorių lopšelis-darželis „Spindulys“ vykdo ikimokyklinio ir priešmokyklinio ugdymo programas. Trūkstant investicijų į lopšelio-darželio infrastruktūrą ir priemones, šiuo metu įstaiga susiduria su tokiomis problemomis: trūksta erdvių tiek aktyviai, tiek pasyviai vaikų veiklai: dalies vaikų grupių patalpų, koridorių būklė yra prasta, lauko takų dangos susidėvėjusios, vietomis nesaugios, nėra sąlygų vaikams būti lauke esant blogam oru, trūksta modernių ugdymo(si) priemonių. Siekiant išspręsti aukščiau minėtas problemas, projekto metu planuojama atlikti lopšelio-darželio patalpų paprastąjį remontą, pilnai modernizuojant 2 vaikų ugdymo grupes, suremontuojant laiptines, atnaujinant edukacines erdves, atlikti lauko edukacinių erdvių atnaujinimo darbus, aprūpinant pedagogus visomis reikalingomis priemonėmis, įranga ir kitu inventoriumi. Visi projekto darbai bus atliekami vadovaujantis ikimokyklinio ugdymo erdvių modernizavimo rekomendacijomis. Projekto dėka padidės įstaigos veiklos efektyvumas, pagerės ugdymo(si) aplinka, bus sukurtos geresnės sąlygos vaikų kūrybiškumo bei savireguliacijos lavinimui.</t>
  </si>
  <si>
    <t>Jonavos miesto darželiuose trūksta ikimokyklinio ir priešmokyklinio amžiaus vaikų ugdymui skirtų vietų. To pasekoje, vadovaujantis 2017-09-28 Jonavos rajono savivaldybės tarybos sprendimu Nr.1TS-208,  mokykla-darželis „Bitutė“  iki 2018-09-01 iš bendrojo ugdymo m-klos bus pertvarkyta į ikimokyklinio ugdymo grupės įstaigą lopšelį-darželį.
Daugelį metų didžioji dalis šios įstaigos erdvių nebuvo iš esmės remontuojamos, todėl atrodo neestetiškai, patalpos neatitinka higienos reikalavimų, jose neįmanoma teikti kokybiško, saugaus ugdymo, turimi baldai ir įranga susidėvėjusi arba nepritaikyta jaunesnių vaikų poreikiams. Atsižvelgiant į esamą situaciją mieste dėl ikimokyklinio ir priešmokyklinio ugdymo vietų trūkumo ir į įstaigos infrastruktūros varganą situaciją, projekto metu bus modernizuotos 2 esamos darželio grupės "Skruzdėliukų" ir "Pabiručių" ir atnaujintos 4 laisvos patalpos, sukuriant  56 naujas vaikų ugdymo vietas. Siekiant įgyvendinti projektą, adresu Gėlių g. 29A, Jonava, bus atliekami rangos darbai,  įsigyta įranga ir baldai, būtina ugdymo veikloms teikti. 
Įgyvendinus projektą bus atnaujintos ugdymo patalpos, padidintas paslaugų prieinamumas Jonavos miesto vaikams, pagerinta darželį lankančių vaikų ugdymo kokybė, padidintas įstaigos patrauklumas.</t>
  </si>
  <si>
    <t>Raseinių Šaltinio progimnazijoje ir Prezidento Jono Žemaičio gimnazijoje trūksta modernių, kokybiškai įrengtų, kūrybiškumą skatinančių edukacinių erdvių mokymuisi, pažinimui, individualiems ir grupiniams užsiėmimams. Dabartinės mokyklų patalpos, sudarančios prielaidas sukurti kokybišką ugdymo aplinką, šiuo metu yra prastos būklės: neremontuotos, apleistos, neestetiškos, nefunkcionalios ir neišnaudojamos šiandienos aktualių ir patrauklių veiklų organizavimui, o baldai ir įranga jose - visiškai nudėvėti bei nefunkcionalūs. 
Įgyvendinus projektą Raseinių Šaltinio progimnazijoje bus modernizuotos bibliotekos ir skaityklos patalpų erdvės, pusrūsyje bus įrengta aktyvaus laisvalaikio zona, Prezidento Jono Žemaičio gimnazijoje bus modernizuotos technologinio ugdymo, gamtos mokslų, konferencijų nuotolinio mokymo ir socialinių mokslų erdvės. Taip pat mokyklose bus įsigyta mokinių ugdymui reikalinga įranga ir baldų komplektai, skirti mokinių individualiems užsiėmimams ir grupėms. 
Modernizuotos patalpos bus pritaikytos tiek poilsiui, tiek popamokinei veiklai bei užtikrins mokinių kūrybiškumą, kokybišką ugdymą, galimybę mokiniams dirbti grupėmis ar individualiai, vykdyti projektinę ir praktinę veiklą.</t>
  </si>
  <si>
    <t>Ariogalos lopšelio-darželio infrastruktūros modernizavimas atliekant vidaus darbus ir įsigyjant būtiną įrangą.</t>
  </si>
  <si>
    <t>Prienų r. Veiverių Tomo Žilinsko gimnazijos patalpos yra nerenovuotos, senos, klasių kosmetinis remontas nedarytas, kai kurios gimnazijos patalpos yra neefektyviai panaudojamos, todėl gimnazija yra nepajėgi pilnai patenkinti mokinių poreikio ir sukurti gerą mokyklos tinklo efektyvumą. 
Įgyvendinus projektą bus modernizuotos Prienų r. Veiverių Tomo Žilinsko gimnazijos pastato korpusų erdvės (atliekant remontą ir įsigyjant reikalingą įrangą bei baldus), kurių pagalba bus užtikrinamas ugdymo kokybės bei kūrybiškumą skatinančios ugdymo aplinkos gerinimas, vaikų saugumas ir nenaudojamų gimnazijos patalpų pritaikymas ikimokykliniam ugdymui bei kitoms švietimo reikmėms.</t>
  </si>
  <si>
    <t>Kauno r. Piliuonos gimnazijoje trūksta modernių, kūrybiškumą skatinančių edukacinių erdvių. Dabartinės gimnazijos patalpos, sudarančios prielaidas sukurti kokybišką ugdymo aplinką, skatinančią kūrybiškumą, šiuo metu yra prastos būklės: esamos erdvės neatitinka galiojančių higienos normų reikalavimų, tam tikros erdvės neišnaudojamos švietimo reikmėms, yra nesaugios, o baldai ir įranga jose - nusidėvėję bei nefunkcionalūs.   
Siekiant pagerinti gimnazijos teikiamų ugdymo veiklų kokybę ir padidinti jų prieinamumą, projekto įgyvendinimo metu bus modernizuotos bendrojo ugdymo veikloms skirtos erdvės (rekonstruotos ir moderniai įrengtos bei reikalingais baldais ir įranga aprūpintos klasės, koridoriai, valgykla).
Įgyvendinus projektą pagerės bendrojo ugdymo paslaugų kokybė ir prieinamumas Kauno r. Piliuonos gimnazijoje, mokinių/tėvų pažinimo, ugdymosi ir saviraiškos poreikių tenkinimas, bus užtikrintas didesnis mokinių saugumas ugdymo proceso metu.</t>
  </si>
  <si>
    <t>Projekto „Ugdymo kokybės gerinimas Birštono savivaldybėje“ tikslas – didinti Birštono gimnazijos veiklos efektyvumą Birštono savivaldybėje. Įgyvendinant projektą, bus siekiama ugdymo kokybės gerinimo Birštono gimnazijoje per pastatų, ugdymo priemonių ir aplinkos modernizavimą, skiriant dėmesį kūrybiškumą skatinančiai ugdymosi aplinkai, užtikrinant vaikų saugumą ir pritaikant edukacines erdves švietimo reikmėms.</t>
  </si>
  <si>
    <t>Projektu siekiama padidinti ikimokyklinio ir priešmokyklinio ugdymo paslaugų prieinamumą Kauno rajono savivaldybėje modernizuojant Raudondvario Anelės ir Augustino Kriauzų mokyklą–darželį (toliau - Darželis), atliekant pastato rekonstrukciją ir įsigyjant reikiamus baldus bei įrangą. Projekto įgyvendinimo metu pilnai atnaujinami Darželio  II ir IV korpusai, kuriuose bus įrengta edukacinė erdvė ir atnaujintos 9 grupės. Įgyvendinus projektą Darželio vietų skaičius padidės nuo 105 iki 213 vietų.</t>
  </si>
  <si>
    <t xml:space="preserve">Prienų lopšelio-darželio „Saulutė“ pastato-darželio-mokyklos (2C2b, 3C2b) korpusuose numatoma atlikti paprastąjį remontą, patalpose numatomas sienų, lubų dažymas, grindų dangos, langų ir durų keitimas ir kiti smulkūs darbai.
Projekto įgyvendinimas sudarys tinkamas sąlygas visų projekto tikslinių grupių poreikių tenkinimui, kurs prielaidas gyvenamosios ir darbo aplinkos patrauklumo didėjimui. Bus sutvarkytas viešas pastatas, taupomos lėšos jo priežiūrai, sukurta moderni ir patraukli ugdymui aplinka.  Vaikams bus sudarytos geresnės sąlygos ugdytis, žaisti, tenkinti savo poreikius. </t>
  </si>
  <si>
    <t xml:space="preserve">Projektu siekiama prisidėti prie ikimokyklinio ir priešmokyklinio ugdymo mokyklų infrastruktūros modernizavimo ir aprūpinimo priemonėmis, skatinančiomis vaikų kūrybiškumą ir savireguliaciją Prienų mieste. Numatomos tvarkyti darželio gruoių patalpos - viena grupė yra 1 pastato aukšte, kita 2 aukšte  </t>
  </si>
  <si>
    <t xml:space="preserve">Projekto įgyvendinimo metu planuojama modernizuoti darželio vidaus patalpas bei įrengti edukacines erdves. </t>
  </si>
  <si>
    <t>Įgyvendinant projektą atliktas tyrimas siekiant nustatyti teikiamų paslaugų procesų efektyvumą, vartotojų pasitenkinimą teikiamomis paslaugomis, bei nustatyti teikiamų paslaugų automatizavimo poreikį. Taip pat, vadovaujantis atlikto tyrimo duomeninimis bus atliekami teikiamų paslaugų procesų automatizavimas, organizuojami specialistų mokymai. Įgyvendinant veiklas bus užtikrinamas teikiamų paslaugų kokybės gerinimas Kauno miesto gyventojams bei administracinės naštos mažinimas paslaugas teikiančioms institucijoms.</t>
  </si>
  <si>
    <t>Inicijuojamu projektu siekiama pagerinti visuomenės pasitenkinimą Kėdainių r. savivaldybės administracijos ir Kėdainių rajono Mikalojaus Daukšos viešosios bibliotekos teikiamomis paslaugomis ir asmenų aptarnavimu, todėl buvo atlikti Administracijos asmenų aptarnavimo procesų brandos ir Bibliotekos teikiamų paslaugų kokybės tyrimai. Naudojantis surinkta informacija, identifikavus tobulintinas sritis, bus pagerinti paslaugų procesai rengiant veiklos procesų žemėlapius, parengti veiklos procesų (procedūrų) aprašymai, suformuoti siūlymai dėl teisės aktų pakeitimų, įdiegtas paslaugų kokybės standartas, stiprinama darbuotojų kompetencija. Minėtos veiklos bus atliekamos pritaikant "Lean" metodą. Tikslinė projekto grupė-Administracijos darbuotojai (50), Bibliotekos darbuotojai (20), savivaldybės gyventojai (apie 48 tūkst.) ir savivaldybės juridiniai asmenys (apie 400). Šių tikslinių grupių poreikis-viešųjų paslaugų teikimo efektyvumas ir aukšta kokybė, kuri bus pasiekta po projekto įgyvendinimo.</t>
  </si>
  <si>
    <t>Projektu siekiama pagerinti visuomenės pasitenkinimą teikiamomis Jonavos rajono savivaldybės institucijų paslaugomis ir asmenų aptarnavimu. Įgvendinant projektą planuojama vykdyti šias veiklas:
 - atlikti Jonavos rajono savivaldybės administracijos asmenų aptarnavimo procesų brandos tyrimą bei gyventojų pasitenkinimo Jonavos rajono savivaldybės viešosios bibliotekos paslaugomis tyrimą (tyrimai atlikti iki paraiškos pateikimo datos); 
- įdiegti Bendrojo vertinimo modelį Jonavos rajono savivaldybės administracijoje ir jos seniūnijose bei apmokyti darbuotojus jį taikyti;
- parengti Jonavos rajono savivaldybės piliečių paslaugų Chartiją;
- atlikti Jonavos rajono savivaldybės viešosios bibliotekos ir jos filialų teikiamų paslaugų procesų analizę ir jų tobulinimą; 
- įdiegti Jonavos rajono savivaldybės viešosios bibliotekos klientų aptarnavimo ir knygų apsaugos sistemą. 
Atitinkamai išdėstomi siekiami projekto rezultatai:
 - atlikti tyrimai ir parengtos tyrimų ataskaitos (2 vnt.);
 - įdiegtas Bendrojo vertinimo modelis Jonavos rajono savivaldybės administracijoje ir jos seniūnijose;
 - apmokyti ne mažiau kaip 35 Jonavos rajono savivaldybės administracijos ir seniūnijų darbuotojai (35 unikalūs darbuotojai); 
 - parengta Jonavos rajono savivaldybės piliečių paslaugų Chartija; 
 - atlikta Jonavos rajono savivaldybės viešosios bibliotekos ir jos filialų teikiamų paslaugų procesų analizė ir jų tobulinimas, į šią veiklą įtraukiant 25 darbuotojus;
 - Jonavos rajono savivaldybės viešojoje bibliotekoje įdiegta klientų aptarnavimo ir knygų apsaugos sistema.</t>
  </si>
  <si>
    <t>Problema-Kaišiadorių r. savivaldybės gyventojų nepakankamas pasitenkinimas savivaldybės administracijos ir švietimo įstaigų teikiamomis paslaugomis ir aptarnavimu (remiamasi atliktu tyrimu). Projektu siekiama pagerinti Kaišiadorių r. savivaldybės administracijos (toliau-KRSA) ir 18 švietimo įstaigų teikiamų paslaugų ir asmenų aptarnavimo kokybę. Veiklų apimtyje atliekama asmenų aptarnavimo kokybės tyrimas, KRSA procesų problemų identifikavimo sesija, įgyvendinamas vieno langelio principas KRSA veikloje bei diegiamas kokybės metodas "Lean" KRSA ir 18 rajono švietimo įstaigų.
Tikslinės projekto grupės: Kaišiadorių rajono savivaldybės administracijos darbuotojai, rajono švietimo įstaigų darbuotojai, Kaišiadorių rajono savivaldybės gyventojai (apie 30 tūkst. asmenų). 
Tikslinių grupių poreikis - viešųjų paslaugų teikimo efektyvumas ir aukšta paslaugų kokybė.
Gerinamomis paslaugomis naudojasi tikslinės projekto grupės.</t>
  </si>
  <si>
    <t>Projekto metu bus atnaujintas Jonavos kūno kultūros ir sporto centro pastatas ir šio pastato erdvės pritaikytos neformaliam vaikų švietimui. Projekto tikslas - pagerinti Jonavos rajono savivaldybės neformaliojo švietimo infrastruktūrą.
Projekto uždavinys: Atnaujinti ir pritaikyti Jonavos KKSC erdves neformaliam vaikų švietimui Jonavoje
Projekto uždavinio įgyvendinimui numatoma veikla - Jonavos rajono savivaldybės kūno kultūros ir sporto centro atnaujinimas.
Įgyvendinus projektą „Neformaliojo švietimo infrastruktūros tobulinimas Jonavoje“, bus atnaujintos šios Jonavos kūno kultūros ir sporto centro 1 aukšto patalpos: sporto salė, WC patalpos, persirengimo kambariai, sutvarkytas įėjimas į sporto centrą pritaikant jį žmonėms su negalia, II aukšte bus įrengta bokso salė. 
Įgyvendinus projektą ir atnaujinus kūno kultūros ir sporto centro patalpas, atnaujintomis patalpomis galės pasinaudoti 756 asmenys.</t>
  </si>
  <si>
    <t>Sutvarkyta ir skirtingų sporto šakų veiklai pritaikyta sporto salė – 1 objektas</t>
  </si>
  <si>
    <t>Projekto įgyvendinimo metu planuojami vidaus patalpų remonto darbai,  įrangos ir baldų įsigijimas.</t>
  </si>
  <si>
    <t>Inicijuojamas projektas yra skirtas A. Kačanausko muzikos mokyklos neformaliojo švietimo programų plėtrai bei jų kokybės užtikrinimui. A. Kačanausko muzikos mokykloje per daugiau kaip 40 veiklos metų neformaliojo švietimo programų skaičius išaugo iki 22. Projekto problema – muzikos mokykla neturi salės, kurioje būtų ne tik vykdomos šokio krypties programos, kurioms atsiranda vis didesnis poreikis, tačiau ir kurioje vyktų bendri muzikos ir šokio užsiėmimai ruošiantis įvairiems renginiams. Atsižvelgiant į iškilusią problemą, buvo nuspręsta suremontuoti vieną iš esamų patalpų ir įsigijus reikiamą įrangą joje įrengti salę bendriems užsiėmimams bei šokių studijai. Įgyvendinus projektą bus praplečiamas muzikos mokykloje siūlomų paslaugų spektras bei pagerinama jų kokybė, o naujai įrengta studija sudarys sąlygas Kauno miesto bei A. Kačanausko muzikos mokyklos mokiniams užsiimti naujai įkurta neformaliojo švietimo šokio programa, kuri yra neatsiejama ir papildanti dainavimo bei kitų muzikos krypties programų veiklą.</t>
  </si>
  <si>
    <t>Inicijuojamas projektas yra skirtas moksleivių techninės kūrybos centre vykdomų neformaliojo švietimo programų kokybės gerinimui bei prieinamumo užtikrinimui per ugdymo proceso modernizavimą. Moksleivių techninės kūrybos centras – neformaliojo vaikų švietimo mokykla, kurioje per daugiau kaip 20 įstaigos gyvavimo metų teikiamų neformaliojo švietimo programų spektras išaugo iki 25, nuo aerobikos iki lego robotų konstravimo. Tačiau bėgant metams bei modernėjant technologijoms, pastebėta, jog būreliuose, kuriose yra reikalingos išmaniosios technologijos, esama infrastruktūra yra pasenusi arba naudojami alternatyvūs rankiniai įrenginiai. Projekto metu numatoma techninio profilio būreliams nupirkti ir įrengti lazerinę pjaustyklę bei 3D spausdintuvus, o vizualinių menų profilio mokiniams įrengti modernią žurnalistų studiją. Įrengus numatytas technologijas bus sukurtos modernesnės, saugesnės ir patrauklesnės ugdymosi sąlygos, padidės mokinių motyvacija renkantis būsimas profesijas, bus modernizuotos mokymo priemonės bei padidės jų prieinamumas.</t>
  </si>
  <si>
    <t>Kaišiadorių rajone yra 2 neformaliojo švietimo ugdymo įstaigos, kurių pagrindinis tikslas – ugdyti vaikų meno ir sporto gebėjimus. Jose užsiėmimus lanko apie 1000 ugdytinių. Problema – nepakankama neformaliojo švietimo ugdymo paslaugų kokybė, kadangi turima menui ir sportui skirta įranga yra sena, nusidėvėjusi, trūksta naujų priemonių. Turimos infrastruktūros pajėgumai neatitinka dabartinių poreikių, o rinkoje teikiamų tokių pačių paslaugų Kaišiadorių rajone yra mažai arba jų kaina nėra visiems prieinama. Problemą planuojama spręsti pagerinant infrastruktūros pajėgumus, įsigyjant neformaliojo švietimo veikloms būtiną įrangą: muzikos instrumentus, treniruoklius, krepšinio, tinklinio aikštelių įrangos komplektus, plaukimui reikalingą įrangą. Įgyvendinus projektą bus sudarytos sąlygos teikti geresnės kokybės vaikų neformalaus švietimo paslaugas Kaišiadorių rajone. Planuojamos investicijos į 5 sporto šakas (krepšinį, plaukimą, atletinę gimnastiką, dziudo ir tinklinį) bei į 2 meno kryptis (muziką ir dailę).</t>
  </si>
  <si>
    <t>Projektu siekiama prisidėti prie neformaliojo švietimo infrastruktūros tobulinimo Kauno rajone. Projekto įgyvendinimo metu bus rekonstruota ir neformaliojo švietimo veikloms (muzika, dailė, choreografija) pritaikyta dalis buvusio administracinio pastato, esančio Kauno rajono savivaldybės Raudondvario seniūnijos, Raudondvario kaimo, Instituto g. 20 patalpų. Sutvarkytose patalpose įsikurs Garliavos meno mokyklos Raudondvario skyrius, kurį galės lankyti apie 180 vaikų. Įgyvendinus projektą pagerės Kauno rajono savivaldybės teikiamų neformaliojo švietimo paslaugų kokybė.</t>
  </si>
  <si>
    <t>Projekto įgyvendinimo metu numatoma atlikti nenaudojamų buvusios pradinės mokyklos 4 korpuso patalpų paprastojo remonto darbus ir jas pritaikyti Prienų meno mokyklos veikloms. Taip pat bus įsigyjama įranga ir baldai. Įgyvendinus projektą ir į pritaikytas patalpas persikėlus meno mokyklai ne mažiau kaip 300 Prienų miesto ir rajono vaikų bus sudarytos puikios sąlygos ugdyti meninius gebėjimus (bus įkurtos atskiros patalpos skirtingų meninių programų ugdymui) bei pristatyti juos publikai (bus įrengta šiuolaikiška koncertinė salė). Įgyvendinus projektą pagerės Prienų rajono savivaldybės teikiamų neformaliojo švietimo paslaugų kokybė, daugiau naujų mokinių galės lankyti modernią meno mokyklą. Tai užtikrins moksleivių neformalųjį ugdymą, didins jų užimtumą, o tai padės spręsti įvairias socialines problemas. Projekto nauda Prienų rajono savivaldybei bus tiesioginė, kadangi Prienų miesto ir rajono gyventojai (moksleiviai) turės galimybę naudotis kokybiškomis neformaliojo švietimo paslaugomis.</t>
  </si>
  <si>
    <t>Projekto tikslas – tobulinti neformaliojo švietimo infrastruktūrą Birštono savivaldybėje. Siekiant projekto tikslo įgyvendinimo, Birštono meno mokykloje bus atnaujinta neformalaus ugdymosi infrastruktūra: įsigyti baldai ir įranga (muzikos instrumentai, garso sistema ir kompiuterinė technika), būtini dailės, muzikos ir dizaino skyrių klasėms. Įgyvendinus projektą bus pagerinta Birštono meno mokyklos teikiamų neformalaus švietimo paslaugų kokybė.</t>
  </si>
  <si>
    <t>Neformalųjį vaikų ir jaunimo švietimą sporto srityje Kėdainių r. sav. vykdo Kėdainių sporto centras (toliau - Sporto centras). Sporto centre vykdomi šešių sporto šakų užsiėmimai vaikams: krepšinio, lengvosios atletikos, bokso, dziudo, plaukimo ir teniso. Dėl infrastruktūros trūkumo 2017 m. buvo vykdoma tik viena neformaliojo vaikų švietimo programa "Išmokime žaisti krepšinį". Susidomėjimas sportu rajone didėja: 2015-2016 mokslo metais treniruotes Sporto centre lankė 567 mokiniai, 2016-2017 mokslo metais - 491 mokiniai), 2017 mokslo metų rugsėjo 1 d. lankė 531 mokinys.  Esama nepatenkinama sporto salės būklė neužtikrina kokybiškų paslaugų teikimo, salė nėra pritaikyta skirtingų sporto šakų vykdymui. Todėl, siekiant gerinti rajono jaunųjų sportininkų meistriškumą, plėtoti sporto ir bendrąsias kompetencijas, būtina investuoti į neformaliojo švietimo sporto srityje infrastruktūros tobulinimą. Įgyvendinant projektą bus atnaujinta Sporto centro sporto salė ir jos prieigos. Siekiant tobulinti neformaliojo švietimo infrastruktūrą ir gerinti paslaugų kokybę bus įsigyjama futbolo, lengvosios  sunkiosios atletikos sporto šakų veiklai būtina įranga ir baldai. Mokiniams bus teikiamos jų poreikius (saugios aplinkos, kokybiškų sporto įrenginių) atitinkančios neformaliojo švietimo sporto srityje paslaugos. Įgyvendinamu projektu prisidedama prie neformaliojo švietimo infrastruktūros tobulinimo ir teikiamų paslaugų kokybės gerinimo Kėdainių rajono savivaldybėje.</t>
  </si>
  <si>
    <t>Projekto įgyvendinimo metu planuojami vidaus remonto darbai, įrangos ir baldų įsigijimas.</t>
  </si>
  <si>
    <t>Problema, kurią siekiama išspręsti šiuo projektu: esamos socialinių paslaugų pasiūlos ir kokybės neatitikimas socialinės rizikos suaugusių asmenų poreikiams. Projekto tikslas – plėsti socialines paslaugas įkuriant savarankiško gyvenimo namus ir atnaujinti nakvynės namų infrastruktūrą. Projekto įgyvendinimo metu bus pastatytas pastatas, kurio pirmame aukšte bus įrengti (perkelti) nakvynės namai su 14 gyvenamųjų vietų, o antrajame aukšte – 9 gyvenamųjų vietų savarankiško gyvenimo namai. Nakvynės ir  savarankiško gyvenimo namai bus aprūpinti baldais, kompiuterine ir programine įranga, buitine ir kita technika, reikalinga kokybiškų socialinių paslaugų teikimui.</t>
  </si>
  <si>
    <t>1.1. Jonavos globos namų pirmo korpuso modernizavimas                 1.2.Teritorijos prie Jonavos globos namų sutvarkymas                                 1.3. Įrangos ir baldų įsigijimas</t>
  </si>
  <si>
    <t>Projekto įgyvendinimo metu bus atlikta pastato, esančio Žemaitės g. 6A, Raseiniai, rekonstrukcija ir įkurti nakvynės namai socialinės rizikos asmenims. Siekiant pritaikyti patalpas ir aplinką planuojamai vykdyti veiklai bus atliekama pastato patalpų rekonstrukcija, tvarkoma aplinka, įsigyjama reikalinga įranga ir baldai. Projekto įgyvendinimas prisidės prie socialinių paslaugų infrastruktūros, skirtos socialiai pažeidžiamoms asmenų grupėms, plėtros Raseinių rajono savivaldybėje, bus sudarytos geresnės galimybės šių asmenų socializacijai ir integracijai į visuomenę.</t>
  </si>
  <si>
    <t>Projekto pagrindinė problema – Kauno mieste nepakankamas ir nekokybiškas ilgalaikių socialinės globos paslaugų teikimas senyvo amžiaus asmenims. Projekto įgyvendinimo metu bus atliekama Kauno mieste Sąjungos a. 13 A globos namų Kauno kartų namų pastato rekonstrukcija, padidinant vietų skaičių ir pritaikant pastatą ilgalaikės socialinės globos senyvo amžiaus asmenims paslaugų teikimui.
Tikimasi, kad įgyvendinus projektą, pagerėtų projekto tikslinei grupei skirta aplinka, teikiamų socialinių paslaugų kokybė, įstaiga priimtų didesnį senyvo amžiaus gyventojų skaičių, būtų sudarytos sąlygos daliai darbingo amžiaus asmenų, šiuo metu prižiūrinčių savo senyvo amžiaus šeimos narius, sugrįžti į darbo rinką.</t>
  </si>
  <si>
    <t>Kauno rajone teikiama nepakankamai socialinės globos paslaugų senyvo amžiaus asmenims. Gyventojai susiduria su socialinių paslaugų prieinamumo problema dėl didelių atstumų, neišplėtotos socialinių paslaugų infrastruktūros seniūnijose. Numatomas problemos sprendimas – įsteigti naują socialinių paslaugų įstaigą – ilgalaikės ir trumpalaikės socialinės globos namus senyvo amžiaus asmenims, kurioje paslaugas gaus 30 paslaugos gavėjų vienu metu.
Projekto įgyvendinimo metu bus kapitališkai suremontuotas visas, išskyrus rūsį (katilinę), buvusios mokyklos pastato patalpas, esančias adresu Knygnešio P. Varkalos g. 26, Girininkų k., Rokų sen., Kauno r. (unikalus Nr. 4400-0450-7494). Preliminariai bus įrengta: 18 gyvenamųjų kambarių ir 6 sanitariniai mazgai prie jų, bendros bei administracinės patalpos. Tikimasi, kad suremontavus pastatą ir įsigijus reikiamą įrangą bei baldus, bus sukurta jauki aplinka ir sudarytos sąlygos senyvo amžiaus asmenims teikti kokybiškas socialines paslaugas, skatinti jų savarankiškumą, užtikrinti turiningą laisvalaikį.</t>
  </si>
  <si>
    <t>Projektu siekiama prisidėti prie trūkstamų socialinių paslaugų infrastruktūros plėtros Kėdainių rajone, gerinant Josvainių socialinio ir ugdymo centro teikiamų paslaugų prieinamumą ir kokybę bei kuriant naujus savarankiško gyvenimo namus.
Projekto metu numatoma rekonstruoti Josvainių socialinio ir ugdymo centro pastatą, esantį Skroblų g. 8, Josvainių mstl., ir pastatyti priestatą, įkuriant jame savarankiško gyvenimo namus, kuriuose bus teikiamos socialinės paslaugos suaugusiems neįgaliems asmenims (išskyrus turinčius proto ir (ar) psichikos negalią). 
Įgyvendinus projektą, rekonstruotame Josvainių socialinio ir ugdymo centro pastate socialinės globos paslaugomis naudosis 40 senyvo amžiaus asmenų. Projekto metu pastatytame priestate numatoma įkurti savarankiško gyvenimo namus, kuriuose socialines paslaugas galės gauti 10 suaugusių neįgalių asmenų (išskyrus turinčius proto ir (ar) psichikos negalią).</t>
  </si>
  <si>
    <t>Projektu siekiama prisidėti prie socialinių paslaugų plėtros Kauno rajone. Projekto įgyvendinimo metu bus suremontuotas buvusios poliklinikos pastatas, kuriame bus įrengtas ir veiks psichosocialinės pagalbos centras, skirtas nuo psichoaktyvių medžiagų priklausomiems socialinės rizikos suaugusiems asmenims ir jų artimiesiems, bei savarankiško gyvenimo namai, skirti socialinės rizikos suaugusiems asmenims, baigusiems ilgalaikės psichologinės–socialinės pagalbos programas. Centre taip pat bus konsultuojami priklausomybę turinčių asmenų artimieji, veiks palaikomosios grupės sveikstantiems nuo priklausomybių asmenims. Tikimasi, kad įgyvendinus projektą padidės galimybės asmenims, kuriems tokios paslaugos yra labai reikalingos, jas gauti laiku ir kokybiškai.</t>
  </si>
  <si>
    <t>Projekto metu, siekiant pagerinti socialinių paslaugų prieinamumą Prienų rajone, numatoma įkurti du naujus viešosios įstaigos Veiverių pirminės sveikatos priežiūros centro padalinius – 15 vietų socialinės globos namus senyvo amžiaus asmenims ir 10 vietų savarankiško gyvenimo namus senyvo amžiaus asmenims, suaugusiems neįgaliesiems (išskyrus turinčius proto ir (ar) psichikos negalią), socialinės rizikos suaugusiems asmenims ir jų šeimos nariams. 
Projekto metu, rekonstravus pastato, adresu Kauno g. 56, Veiverių mstl., dalį, įkurtuose globos namuose numatoma teikti socialinių paslaugų visumą nuolatinės priežiūros reikalaujantiems asmenims. Įkurtuose savarankiško gyvenimo namuose bus skatinamas tikslinių grupių asmenų savarankiškumas, užtikrinamas turiningas laisvalaikis bei jauki kasdienė aplinka.
Tikėtina, kad projekto metu išplėsta socialinių paslaugų infrastruktūra sumažins Prienų rajone socialinių paslaugų trūkumą ir padidins jų įvairovę. Tikimasi, kad bendruomenėje bus sudarytos sąlygos geresniam socialinių paslaugų prieinamumui, užtikrinta aukšta teikiamų paslaugų kokybė ir saugia aplinka.</t>
  </si>
  <si>
    <t>Projektu siekiama prisidėti prie Kaišiadorių rajono savivaldybės socialinio būsto fondo plėtros. Projekto įgyvendinimo metu bus nupirkti 28 socialiniai būstai, iš kurių 4 būstai projekto lėšomis bus pritaikyti neįgaliems asmenims.  Būstai bus aprūpinti  viryklėmis.</t>
  </si>
  <si>
    <t>Projektu siekiama prisidėti prie Prienų rajono savivaldybės socialinio būsto fondo plėtros. Projekto įgyvendinimo metu pirkimo būdu bus įsigyta 21 vnt. socialinių būstų. Apie 30 proc. socialinių būstų bus aprūpinta elektrinėmis viryklėmis (su orkaitėmis). Tikimasi, kad įgyvendinus projektą padidės galimybės apsirūpinti būstu šeimoms ir asmenims, turintiems teisę į socialinį būstą, pagerės minėtų asmenų gyvenimo kokybė, integracija į darbo rinką. Tarp laukiančiųjų  būsto turinčių judėjimo negalią nėra, todėl neplanuojamas ir  būstų pritaikymas.</t>
  </si>
  <si>
    <t>Socialinio būsto plėtros Jonavos rajono savivaldybėje investicijų projektas inicijuotas vadovaujantis nustatytu socialinio būsto poreikiu. Paskutiniais duomenimis, Jonavos rajono savivaldybėje socialinio būsto laukė 310 asmenų/šeimų. Kadangi pagrindinė projekto problema - socialinio būsto fondo trūkumas, projektu siekiama padidinti socialinio būsto prieinamumą ir prisidėti prie nepasiturinčių asmenų / šeimų poreikių tenkinimo. Projekto metu planuojama įsigyti 80 socialinių būstų Jonavos mieste, 9 iš jų pritaikyti neįgaliųjų poreikiams, bei sumažinti Jonavos rajono savivaldybės asmenų, laukiančių socialinio būsto, skaičių.</t>
  </si>
  <si>
    <t>Siekiant spręsti socialinio būsto trūkumą Birštono savivaldybėje, projektu numatoma padidinti Birštono savivaldybės socialinio būsto fondą 3 socialiniais būstais. Visi būstai bus aprūpinti viryklėmis (su orkaitėmis). Tikimasi, kad įgyvendinus projektą padidės galimybės aprūpinti būstu asmenis (šeimas), turinčius teisę į socialinį būstą, pagerės šių asmenų (šeimų) gyvenimo kokybė.</t>
  </si>
  <si>
    <t>Projektu siekiama prisidėti prie Raseinių rajono savivaldybės socialinio būsto fondo plėtros. Projekto įgyvendinimo metu bus pirkimo būdu įsigyta 30 vnt. socialinių būstų, iš kurių 3 būstai bus pritaikyti neįgaliesiems. Tikimasi, kad įgyvendinus projektą padidės galimybės apsirūpinti būstu asmenims (šeimoms), turintiems teisę į socialinį būstą, pagerės minėtų asmenų (šeimų) gyvenimo kokybė, integracija į darbo rinką.</t>
  </si>
  <si>
    <t>Projektu siekiama prisidėti prie Kauno rajono savivaldybės socialinio būsto fondo plėtros. Projekto įgyvendinimo metu bus rekonstruotas buvusio vaikų darželio pastatas, įrengiant 18 vnt. (5 trijų kambarių, 3 dviejų kambarių ir 10 vieno kambario butai) socialinių būstų, iš kurių 1 bus pritaikytas asmenims su judėjimo negalia. Visi anksčiau minėti būstai bus aprūpinti viryklėmis (su orkaitėmis). Tikimasi, kad įgyvendinus projektą padidės galimybės apsirūpinti būstu šeimoms ir asmenims, turintiems teisę į socialinį būstą, pagerės minėtų asmenų gyvenimo kokybė, integracija į darbo rinką.</t>
  </si>
  <si>
    <t>Projektu siekiama prisidėti prie Kėdainių rajono savivaldybės socialinio būsto fondo plėtros. Projekto įgyvendinimo metu Kėdainių mieste bus įsigyta 46 vnt. butų socialiniam būstui (planuojama pirkti 3 kambarių butus – ne mažiau kaip 6 vnt., 2 kambarių butus – ne mažiau kaip 27 vnt. ir 1 kambario butus – ne mažiau kaip 13 vnt.), iš kurių 4 bus pritaikyti žmonėms su negalia. Tikimasi, kad projekto įgyvendinimas užtikrins geresnį Kėdainių rajono savivaldybės asmenų, turinčių teisę gauti socialinį būstą, poreikių tenkinimą, sumažins eilėje laukiančių asmenų skaičių bei pagerins šių asmenų gyvenimo kokybę.</t>
  </si>
  <si>
    <t>Projektu siekiama prisidėti prie Kauno miesto savivaldybės socialinio būsto fondo plėtros. Projekto įgyvendinimo metu bus įsigyti 173 socialiniai būstai Kauno mieste. Iš 173 būstų 35 butus numatoma pritaikyti neįgaliesiems. Minėti 35 būstai bus aprūpinti įranga, skirta judėjimo negalią turintiems asmenims (mobiliais keltuvais ir atlenkiamomis dušo kėdutėmis). Tikimasi, kad įgyvendinus projektą padidės galimybės apsirūpinti būstu šeimoms ir asmenims, turintiems teisę į socialinį būstą, pagerės minėtų asmenų gyvenimo kokybė, integracija į darbo rinką.</t>
  </si>
  <si>
    <t>Kasmet socialiniai būstai Prienų rajone suteikiami tik 3–8 proc. visų laukiančių sąrašuose socialiniam būstui nuomoti asmenų. Nors socialinio būsto fondas kasmet auga, tačiau susidarančios laukiančiųjų socialinio būsto eilės rodo išliekantį socialinio būsto fondo plėtros Prienų rajono savivaldybėje poreikį. Siekdama padidinti socialinio būsto prieinamumą Prienų rajono savivaldybės administracija planuoja įsigyti 3 socialinius būstus, kurių energinio efektyvumo klasė būtų kuo aukštesnė, numatant, kad projekto metu bus perkami 1-3 kambarių butai.</t>
  </si>
  <si>
    <t>Projekto tikslui pasiekti planuojamos tokios veiklos: įsigyti naujus socialinius būstus tokiu būdu plečiant socialinio būsto fondą Kauno rajono savivaldybėje.</t>
  </si>
  <si>
    <t xml:space="preserve">Projekto tikslas - pagerinti Raseinių rajono savivaldybės gyventojų sveikatos raštingumą bei suformuoti pozityvius sveikos gyvensenos principus. Projekto įgyvendinimo metu bus vykdomos veiklos, kurių metu tikslinės grupės gyventojai bus šviečiami sveikatinimo temomis, informuojami apie sveikos gyvensenos, mitybos, fizinio aktyvumo naudą, ligų prevenciją. Bus organizuojami sveikatingumo skatinimo renginiai, filmų apie sveiką gyvenseną peržiūros, šeimų sveikatingumo renginiai, pirmosios pagalbos ir sveikatingumo seminarai, stovyklos, įrengti informaciniai šviečiamieji ekranai, sukurta mobili aplikacija, įsigyta įranga. Viso projekto veiklose dalyvaus 1805 unikalių dalyvių. </t>
  </si>
  <si>
    <t>Projektas skirtas gerinti Kauno miesto vaikų ir vyresnio amžiaus gyventojų sveikatos žinias ugdant sveikos gyvensenos vertybines nuostatas. Projekto dalyviams suteikiamos teorinės žinios, formuojami praktiniai įgūdžiai traumų ir nelaimingų atsitikimų profilaktikos, sveikos mitybos ir fizinio aktyvumo bei psichosocialinės būklės gerinimo srityse.</t>
  </si>
  <si>
    <t>Projekto tikslas yra padidinti Kauno rajono vyresnio amžiaus (55 m. ir vyresni) asmenų fizinį aktyvumą bei motyvuoti juos aktyviau rūpintis savo sveikata. Šiam tikslui pasiekti numatoma įgyvendinti vyresnio amžiaus asmenų fizinį aktyvumą skatinančias ir sveikatos raštingumą didinančias priemones. Senėjant visuomenei būtina užtikrinti vyresnio amžiaus asmenų sveiką nepriklausomą senėjimą, siekiant sumažinti neigiamą sveikatos sutrikimų poveikį gyvenimo kokybei, savarankiškumui ir darbingumui bei užkirsti kelią socialinės atskirties bei skurdo rizikai. Fizinis pasyvumas yra daugelio vyresnio amžiaus žmonių ligų rizikos veiksnys, dėl kurio sumažėja žmogaus darbingumas, gyvybingumas, prastėja nuotaika, blogėja centrinės nervų sistemos veikla.  Projekto metu planuojama bendruomenėse organizuoti fizinio aktyvumo užsiėmimus,  sveikatinimo stovyklas, mokymus projekto tikslinei grupei, siekiant padėti formuoti sveikos gyvensenos įpročius ir taip prisidėti prie jų sveikatos išsaugojimo ir gyvenimo kokybės gerinimo. Ankstesnė pareiškėjo panašių vykdytų veiklų patirtis atskleidė bendruomenių susidomėjimą fizinio aktyvumo didinimu, todėl numatoma, jog projekto veiklose dalyvaus ne mažiau kaip 2500 Kauno rajono gyventojų iš skirtingų seniūnijų, kadangi projekto veiklos apims 25 seniūnijų taškus, bus organizuojamos skirtingos veiklos bei  pakartotiniai projekto veiklų įgyvendinimo ciklai.</t>
  </si>
  <si>
    <t>Kaišiadorių gyventojų vidutinė gyvenimo trukmė lyginant su Lietuvos vidurkiu, yra trumpesnė 2,2 m. Daugiausia gyvenimo metų prarandama dėl ankstyvų mirčių dėl išorinių priežasčių, kraujotakos sistemos ligų, piktybinių navikų. Kaišiadorių r. prastai  įgyvendinamos valst. prevencinės programos. Nors pastaraisiais metais rajono gyventojų, dalyvavusiųjų vėžio prevencinėse programose, skaičius išaugo, programos įgyvendinamos vangiai. Pagrindinis projekto tikslas-padidinti savivaldybės gyventojų sveikatos raštingumo lygį ir suformuoti pozityvius sveikatos elgsenos pokyčius, sutiekti žinių apie sveikos gyvensenos įtaką sveikatai. Projekto veiklos -sveikos gyvensenos įpročių ugdymas, švietimas ir informavimas sveikos gyvensenos, fizinio aktyvumo klausimais. Bus organizuojami sveikatingumo renginiai, stovyklos, informaciniai fizinio aktyvumo renginiai, konkursai, šeimų piknikai. Projekto tikslinė grupė-Kaišiadorių r. savivaldybės gyventojai.</t>
  </si>
  <si>
    <t>Pagrindinė problema - Kėdainių rajone mirtingumas nuo pikrybinių navikų ir išorinių mirties priežasčių viršija šalies vidurkį. Problemai spręsti bus vykdomos šios veiklos: pirmos pagalbos mokymų organizavimas ir įgūdžių gerinimas, siekiant sumažinti mokinių ir suaugusiųjų traumatizmą; vykdoma traumų ir nelaimingų atsitikimų prevencija, neįgalumo ir mirtingumo nuo išorinių priežasčių mažinimas bei informacijos sklaida apie onkologinių ligų rizikos veiksnius mokant sveikai maitintis, būti fiziškai aktyviems, išvengti priklausomybių; prevencinių programų efektyvumo didinimas. Visomis veiklomis bus siekiama bendrai pritraukti 2500 asmenų, kurie bus labiau susipažinę su pirmos pagalbos teikimu ir onkologinių ligų rizikos veiksniais, bei bus siekiama sumažinti neįgalumą ir mirtingumą nuo išorinių priežasčių. Atsižvelgus į situaciją, bus tenkinami Kėdainių rajone gyvenančių vaikų ir suaugusiųjų, vyresnio amžiaus asmenų, neįgaliųjų ir kitų gyventojų poreikiai.</t>
  </si>
  <si>
    <t>Projekto metu bus siekiama padidinti tikslinių grupių asmenų sveikatos raštingumo lygį bei suformuoti pozityvius jų sveikatos elgsenos pokyčius organizuojant kompleksiškas veiklas ir renginius tiek mokiniams, tiek vyresnio amžiaus žmonėms. Projekto tikslinės grupės – Prienų r. 10–11 klasių ar 2–3 gimnazinių klasių mokiniai ir vyresnio amžiaus gyventojai (55 m. ir vyresni). Projekto metu bus gerinamos mokinių skubios pagalbos teikimo žinios ir ugdomi praktiniai įgūdžiai, bus apmokyta 300 Prienų r. mokinių. Vyresnio amžiaus gyventojams bus organizuojamos praktinės ir teorinės fizinio aktyvumo veiklos, į kurias planuojama įtraukti ir mankštas baseine kartu su treneriu ar kitu kvalifikuotu specialistu. Taip pat bus organizuojamos paskaitos mitybos ir psichikos sveikatos tematika. Projekto metu planuojama į veiklas įtraukti 500 vyresnio amžiaus gyventojų. Įgyvendinus projektą, pagerės Prienų r. gyventojų sveikata, sveikos gyvensenos įgūdžiai, sveikatos raštingumo lygis ir sumažės sveikatos netolygumai</t>
  </si>
  <si>
    <t>Atsižvelgiant į vaikų iki 18 metų kiekvienais metais pastebimą sveikatos būklės blogėjimą ir problemas, Birštono savivaldybės administracija kartu su partneriu Kauno rajono visuomenės sveikatos biuru įgyvendins projektą "Sveikos gyvensenos skatinimas Birštono savivaldybėje"  , kurio tikslas - padidinti Birštono savivaldybės ugdymo įstaigas lankančių vaikų iki 18 metų sveikatos raštingumo lygį bei suformuoti pozityvius jų sveikatos elgsenos pokyčius.  Ankstyvas sveikatos ugdymas ir sveikos gyvensenos mokymas turi didelę reikšmę vaiko sveikatai, kuri priklauso nuo gyvensenos. Įgyvendinant projektą bus siekiama motyvuoti Birštono savivaldybės ugdymo įstaigas lankančius vaikus iki  18 metų rūpintis sveikata, didinti jų fizinį aktyvumą - bus vykdomi fizinio aktyvumo užsiėmimai baseine, sporto aikštynuose, organizuojami šviečiamieji ir mokomieji sveikatinimosi renginiai. Kasmet bus rengiama savaitės sporto stovykla "Sveikos gyvensenos savaitė Birštone" Birštono savivaldybės viešosiose erdvėse. Projekto įgyvendinimo laikotarpis - 24 mėnesiai.</t>
  </si>
  <si>
    <t>Organizuoti fizinio aktyvumo skatinimo veiklas, užsiėmimus, renginius Jonavos r. gyventojams; įsigyti transporto priemonę projekto veikloms įgyvendinti; įsigyti numatytą įrangą.</t>
  </si>
  <si>
    <t>1.1. Jonavos  pirminės sveikatos priežiūros centro modernizavimas                 1.2.Tiesiogiai stebimo gydymo kurso kabineto įrengimas                                1.3. Priklausomybės nuo opiodų pakaitinio gydymo kabineto įrengimas      1.4. Įrangos ir baldų įsigijimas.</t>
  </si>
  <si>
    <t>Projekte dalyvaujančių gydymo įstaigų infrastruktūros modernizavimas (patalpų remontas ir pritaikymas neįgaliesiems, lifto įrengimas), automobilių įsigijimas, kompiuterinės įrangos įsigijimas, odontologinės įrangos įsigijimas, kitos medicininės įrangos įsigijimas, priklausomybės nuo opioidų pakaitinio gydymo kabineto įrengimas.</t>
  </si>
  <si>
    <t>infrastruktūros modernizavimas: statinių ir (ar) patalpų rekonstrukcija ir (ar) remontas, reikalingos įrangos įsigijimas.</t>
  </si>
  <si>
    <t>infrastruktūros modernizavimas: reikalingos įrangos įsigijimas.</t>
  </si>
  <si>
    <t>Savivaldybė patenka tarp tikslinių teritorijų sav., kur gyventojų mirtingumas dėl smegenų kraujotakos ligų viršija vidurkį 20 ir daugiau %, bei tarp sav., kur gyventojų mirtingumas nuo onkologinių ligų viršija vidurkį 8 ir daugiau %. Projektas yra nukreiptas į kraujotakos, galvos smegenų kraujotakos, onkologinių ligų sričių problemų sprendimą. Bus siekiama pagerinti pirminės asmens sveikatos priežiūros paslaugų prieinamumą ir kokybę. Bus modernizuoti 5 PSPC: patalpų remontas, baldų, medicininės įrangos įsigijimas. Savivaldybėje nėra priklausomybės nuo opioidų pakaitinio gydymo kabineto, todėl projekte numatytas kabineto įrengimas.</t>
  </si>
  <si>
    <t xml:space="preserve">Savivaldybė patenka tarp tikslinių teritorijų sav., kur gyventojų mirtingumas dėl smegenų kraujotakos ligų viršija vidurkį 20 ir daugiau %, bei tarp sav., kur gyventojų mirtingumas nuo onkologinių ligų viršija vidurkį 8 ir daugiau %. Projektas nukreiptas į kraujotakos, onkologinių ligų sričių problemų sprendimą. Turima medicininė įranga, automobilis ligonių lankymui jų namuose yra nusidėvėjusi, todėl siekiant teikti kokybiškas pirmines ambulatorines asmens sveikatos priežiūros paslaugas, didinti paslaugų prieinamumą, reikalingas med. įrangos atnaujinimas – įsigijimas. </t>
  </si>
  <si>
    <t>Projekto tikslas: pagerinti pirminės asmens sveikatos priežiūros paslaugų prieinamumą ir kokybę Kaišiadorių šeimos medicinos centre. Numatomos veiklos: Asmens sveikatos priežiūros įstaigos, teikiančios pirminės ambulatorinės asmens sveikatos priežiūros paslaugas tikslinėje teritorijoje, infrastruktūros modernizavimas; Onkologinių ligų ir sveiko senėjimo srityje slaugos, slaugos ir palaikomojo gydymo, paliatyviosios pagalbos paslaugų vystymas asmens sveikatos priežiūros įstaigoje ir pacientų namuose.</t>
  </si>
  <si>
    <t>Projektu numatoma asmens sveikatos priežiūros įstaigos, teikiančios pirminės ambulatorinės asmens sveikatos priežiūros paslaugas, infrastruktūros remontas bei reikalingos įrangos įsigijimas. Planuojama atlikti remonto darbus siekiant užtikrinti dauomenų apsaugą registratūros patalpoje bei įrengti priklausomybės nuo opioidų pakaitinio gydymo bei tiesiogiai stebimo gydymo kuros (DOTS) kabinetus. Taip pat planuojama įsigyti kabinetų baldus, kompiuterius, viziografą, įvairius analizatorius, kitą įrangą, reikalingą paslaugoms teikti.</t>
  </si>
  <si>
    <t xml:space="preserve">Projekto metu planuojama pagerinti pirminės sveikatos priežiūros paslaugų kokybę ir padidinti šių paslaugų prieinamumą atliekant paprastojo remonto darbus  ir įsigyjant  įrangą, reikalingą vaikų ligų ir vyresnio amžiaus asmenų ligų profilaktikai, prevencijai ir ankstyvajai diagnostikai. Taip pat projekto įgyvendinimo metu numatoma įrengti pritaikymą neįgaliųjų poreikiams ir atnaujinti DOTS kabinetą. Planuojamos veiklos atitinka Aprašo 12.1, 12.3 ir 12.4 veiklas. </t>
  </si>
  <si>
    <t>Asmens sveikatos priežiūros įstaigų infrastruktūros modernizavimas: patalpų remontas, reikalingos įrangos įsigijimas, aparūpinimas tikslininėmis transporto priemonėmis, skirtomis pacientams lankyti bei paslaugas teikti namuose. Šios veiklos numatytos pagal aprašo 12.1.  punktą "Vaikų ligų bei sveiko senėjimo srityse bei vyresnio amžiaus šalies gyventojų ligų profikaltikos, prevencijos ir aknstvosios diagnostikos srityse " .  Taip pat veiklos numatytos Aprašo punkte 12.4. asmens sveikatos priežiūros įstaigų fizinės ir inforamcinės infrastruktūros pritaikymas specialiems neįgaliųjų poreikiams.</t>
  </si>
  <si>
    <t>Planuojama įsigyti odontologinę ir kitą medicininę įrangą, atnaujinti fizinę paslaugų teikimo aplinką, įsigyti kompiuterinę įrangą.</t>
  </si>
  <si>
    <t xml:space="preserve">Pasinaudojant projekto lėšomis, planuojame atnaujinti trijų odontologinių kabinetų, ginekologo kabineto, šešių šeimos gydytojų kabinetų, procedūrinio kabineto įrangą bei baldus. Numatyta investuoti ir į kitos įrangos, reikalingos pirminių asmens sveikatos priežiūros paslaugų teikimui įsigyjimą. Šių dienų poreikiai bei ženkliai išaugę pacientų srautai verčia keisti darbo organizavimą. Taip pat įsigysime: šlapimo analizatorių, defibriliatorių, autoklavą, kraujo analizatorių ir kt. pagal priemonę numatytą įrangą. </t>
  </si>
  <si>
    <t xml:space="preserve">Projekto metu planuojama pagerinti pirminės sveikatos priežiūros paslaugų kokybę ir padidinti šių paslaugų prieinamumą atliekant paprastojo remonto darbus Babtų šeimos medicinos centre ir įsigyjant  įrangą, reikalingą vaikų ligų ir vyresnio amžiaus asmenų ligų profilaktikai, prevencijai ir ankstyvajai diagnostikai. Planuojamos veiklos atitinka Aprašo 12.1 ir 12.4 veiklas. </t>
  </si>
  <si>
    <t>Projekto metu numatomas VŠĮ Vilkijos PSPC vidaus patalpų remontas. Numatoma  įrengti kopiklį laiptinėje iš pirmo aukšto į antrą. Planuojama įsigyti  šeimos gydytojo normai priklausančią įrangą.  Šios investicijos leis pagerinti pirminės sveikatos priežiūros paslaugų kokybę ir prieinamumą vaikams, vyresnio amžiaus asmenims, neįgaliesiems. Veikla atitinka priemonės Nr. 08.1.3-CPVA-R-609 PFSA 12.1 ir 12.4 veiklas.</t>
  </si>
  <si>
    <t>Įgyvendinant projektą numatoma atlikti fasado šiltinimo darbus bei patalpų remonto darbus, pritaikant neįgaliesiems (keltuvo įrengimas), numatoma įsigyti odontologinę įrangą, autoklavą, kraujo paėmimo kėdę, vaginalinius skėtiklius ir vaginalinius veidrodžius</t>
  </si>
  <si>
    <t>Projekto veiklos įgyvendinamos kraujotakos sistemos ligų, galvos smegenų kraujotakos ligų, onkologinių ligų srityse tikslinėse teritorijose ir vaikų ligų bei sveiko senėjimo srityse bei vyresnio amžiaus šalies gyventojų ligų profilaktikos, prevencijos ir ankstyvosios diagnostikos srityse. Taip pat bus įgyvendinama onkologinių ligų ir sveiko senėjimo srityje slaugos, slaugos ir palaikomojo gydymo, paliatyviosios pagalbos paslaugų vystymas asmens sveikatos priežiūros įstaigose ir pacientų namuose. Patalpų rekonstrukcija ir (ar) remontas, reikalingos įrangos įsigijimas, aprūpinimas tikslinėmis transporto priemonėmis, skirtomis pacientams lankyti bei paslaugas teikti namuose.</t>
  </si>
  <si>
    <t>Projekto veiklos įgyvendinamos kraujotakos sistemos ligų, galvos smegenų kraujotakos ligų, onkologinių ligų srityse tikslinėse teritorijose ir vaikų ligų bei sveiko senėjimo srityse bei vyresnio amžiaus šalies gyventojų ligų profilaktikos, prevencijos ir ankstyvosios diagnostikos srityse.  Patalpų rekonstrukcija ir (ar) remontas, reikalingos įrangos įsigijimas, aprūpinimas tikslinėmis transporto priemonėmis, skirtomis pacientams lankyti bei paslaugas teikti namuose.</t>
  </si>
  <si>
    <t>Projekto veiklos planuojamos įgyvendinti pagal Priemonės Nr. 08.1.3-CPVA-R-609 finansavimo sąlygų aprašo 12.1 punktą, tame tarpe patalpų rekonstrukcija ir (ar) remontas, reikalingos įrangos įsigijimas, aprūpinimas tikslinėmis transporto priemonėmis, skirtomis pacientams lankyti bei paslaugas teikti namuose.</t>
  </si>
  <si>
    <t>Projekto veiklos planuojamos įgyvendinti pagal Priemonės Nr. 08.1.3-CPVA-R-609 finansavimo sąlygų aprašo 12.1, 12.2, 12.3, 12.4 ir 12.5 punktus, tame tarpe patalpų rekonstrukcija ir (ar) remontas, reikalingos įrangos įsigijimas, aprūpinimas tikslinėmis transporto priemonėmis, skirtomis pacientams lankyti bei paslaugas teikti namuose.</t>
  </si>
  <si>
    <t>Projekto metu planuojama įgyvendinti šias veiklas: 1) suremontuoti dalį poliklinikos patalpų, pagerinant gydytojų darbinę ir pacientų gydymosi aplinką (12.1 veikla); 2) pritaikyti dalį patalpų neįgaliųjų poreikiams įrengiant liftus, pandusus (12.4 veikla); 3) įsigyti įrangą, baldus ir kompiuterinę techniką, reikalingą pagerinti teikiamų pirminės sveikatos priežiūros paslaugų kokybę (12.1 ir 12.5 veiklos); 4) įsigyti tikslinę transporto priemonę, reikalingą pagerinti teikiamų paslaugų prieinamumą (12.5 veiklą).  Įgyvendinus projektą bus pagerinta sveikatos priežiūros įstaigos paslaugų kokybė skirta vaikų ligų, sveiko senėjimo, vyresnio amžiaus gyventojų ligų profilaktikos, slaugos srityse.</t>
  </si>
  <si>
    <t>Numatomos investicijos į 3 klinikas. Planuojama atlikti patalpų remontą, įsigyti medicininę įrangą.</t>
  </si>
  <si>
    <t>Projekto įgyvendinimo metu planuojama įsigyti įrangą.</t>
  </si>
  <si>
    <t>Projekto įgyvendinimo metu planuojama įkurti naujus šeimos gydytojų kabinetus, įsigyti įrangą.</t>
  </si>
  <si>
    <t>Projekto įgyvendinimo metu planuojama atlikti patalpų remonta, įsigyti įrangą.</t>
  </si>
  <si>
    <t>Šio projekto įgyvendinimo metu planuojama atlikti patalpų remonto darbus, įsigyti įrangą.</t>
  </si>
  <si>
    <t>Projekto įgyvendinimo metu planuojama įsigyti pirminės asmens sveikatos priežiūros paslaugų teikimui reikalingą įrangą,  atlikti patalpų remontą.</t>
  </si>
  <si>
    <t>Įgyvendinant projektą numatoma atlikti patalpų remonto darbus, įsigyti įrangos.</t>
  </si>
  <si>
    <t>Projekto įgyvendinimo metu planuojama įsigyti pirminės asmens sveikatos priežiūros paslaugų teikimui reikalingą įrangą, atlikti patalpų remontą, pritaikyti klinikos fizinę ir informacinę infrastruktūrą specialiesiems neįgaliųjų poreikiams.</t>
  </si>
  <si>
    <t>Projekto metu planuojama įsiyti medicininės įrangos.</t>
  </si>
  <si>
    <t>Projekto įgyveninimo metu planuojamas įrangos įsigyjimas.</t>
  </si>
  <si>
    <t>Projekto metu planuojamas įrangos įsigyjimas</t>
  </si>
  <si>
    <t>Projekto įgyvendinimo metu planuojama įsigyti pirminės asmens sveikatos priežiūros paslaugų teikimui reikalingą įrangą.</t>
  </si>
  <si>
    <t>Projekto įgyvendinimo metu planuojama įsigyti pirminės asmens sveikatos priežiūros paslaugų teikimui reikalingą įrangą, atlikti patalpų remontą, pritaikyti centro infrastruktūrą neįgaliųjų poreikiams.</t>
  </si>
  <si>
    <t>Projekto įgyvendinimo metu planuojama įsigyti pirminės asmens sveikatos priežiūros paslaugų teikimui reikalingą įrangą ir pan.</t>
  </si>
  <si>
    <t>Projekto įgyvendinimo metu planuojama įsigyti reikalingą įrangą.</t>
  </si>
  <si>
    <t>Projekto metu bus siekiama sumažinti Prienų rajono gyventojų sergamumą ir mirtingumą nuo tuberkuliozės, išvengti atsparių vaistams tuberkuliozės mikrobakterijų atsiradimo ir plitimo. Tikslinė projekto asmenų grupė – asmenys, sergantys tuberkulioze, kuriems gydytojas pulmonologas paskyrė ambulatorinį tiesiogiai stebimą trumpo gydymo kursą. Projekto partneriai bus visi rajone esantys pirminės sveikatos priežiūros centrai, turintys sutartis su teritorinėmis ligonių kasomis dėl šių paslaugų apmokėjimo (ir vieši, ir privatūs). Tuberkulioze sergantiems pacientams bus suteiktos socialinės paramos priemonės (maisto talonų dalijimas) tuberkuliozės ambulatorinio gydymo metu ir užtikrintas kelionės išlaidų gydančiajam personalui apmokėjimas. Tuberkulioze sergantiems asmenims taip pat bus kompensuojamos faktiškai patirtos išlaidos centralizuotai nuperkant mėnesinius bilietus kelionei į ambulatorines sveikatos priežiūros paslaugas teikiančias sveikatos priežiūros įstaigas ir namo.</t>
  </si>
  <si>
    <t>Projekto įgyvendinimo metu planuojama suteikti socialinių priemonių paketą sergantiems tuberkulioze. 
Pagrindinis projekto tikslas - sumažinti Kaišiadorių rajono gyventojų sergamumą ir mirtingumą nuo tuberkuliozės, išvengiant atsparių vaistams tuberkuliozės mikobakterijų atsiradimo ir plitimo. 
Įgyvendinus projektą bus pagerinta sergančiųjų socialinė gerovė, bei ambulatorinio gydymo prieinamumas,  taip pat bus apsisaugota nuo tuberkuliozės mikobakterijų plitimo, kurios atsparios vaistams.
Planuojamosios projekto veiklos:
• socialinės paramos priemonių suteikimas tuberkulioze sergantiems pacientams ambulatorinio gydymo metu.
• tuberkulioze sergantiems pacientams planuojama skirti socialinę paramą, t.y. dalinti maisto talonus ar už maisto talonus nupirkti maisto paketus, kurių suma siekia 9 eurai per savaitę.
• patirti transporto išlaidas parsivežant antituberkuliozinius vaistus sergantiems turbekulioze pacientams iš Lietuvos sveikatos mokslų universiteto ligoninės VšĮ Kauno klinikų filialo Romainių tuberkuliozės ligoninės, į VšĮ Kaišiadorių pirminės sveikatos priežiūros centrą. 
• Patirti DOTS kabineto darbuotojo DU išlaidas.
Įgyvendinus minėtas veiklas bus pagerinta 26 Kaišiadorių rajono sergančiųjų tuberkulioze socialinė gerovė bei sveikatos būklė.
Projekto tikslinė grupė:
26 Kaišiadorių rajono pacientai sergantys tuberkulioze.</t>
  </si>
  <si>
    <t>Projekto tikslas - mažinti Raseinių rajono gyventojų sergamumą ir mirtingumą nuo tuberkuliozės. Projekto uždavinys - užtikrinti tinkamą sveikatos priežiūros paslaugų prieinamumą tuberkulioze sergantiems asmenims Raseinių rajone. projektas, kurio įgyvendinimo metu besigydantiems asmenims bus skiriami kuponai maisto produktams įsigyti, kompensuojamos kelionės į asmens sveikatos priežiūros įstaigą ir atgal į namus išlaidos. Nesant galimybei besigydančiam asmeniui pasiekti gydymo įstaigos bus kompensuojamos vykdančiojo personalo nuvykimo pas tuberkulioze sergančius asmenis transporto išlaidos.</t>
  </si>
  <si>
    <t>Jonavos mieste ir rajone 2015 m. tuberkulioze sirgo 25 asmenys, kas sudaro 2,64 proc. nuo sergamumo tuberkulioze Lietuvoje, iš jų pasveiko 12 asmenų; 2016 m. tuberkulioze sirgo 37 asmenys kas sudaro 3,84 proc. nuo sergamumo tuberkulioze Lietuvoje, iš jų pasveiko 19 asmenų. Jonavos PSPC DOTS kabinetas įsteigtas 2016 m. Per šį laikotarpį gydytas 21 pacientas, baigė gydymą 11 pacientų. Šiuo metu aktyviai gydoma 10 pacientų.
Projekto tikslas – mažinti Jonavos rajono gyventojų sergamumą ir mirtingumą nuo tuberkuliozės. Kad šį tikslą pasiektume inicijuotas projektas, kurio metu planuojama vykdyti priemones, gerinančias tuberkuliozės gydymo prieinamumą pacientams tuberkuliozės ambulatorinio gydymo metu: skirti maisto paketus ar kuponus maisto produktams. Visiems pacientams, kurie atvyks į Jonavos DOTS kabinetą išgerti jiems gydytojo pulmonologo priskirtų vaistų, kiekvieną savaitę bus skirtas maisto paketas ar kuponas maisto produktams, kas skatins pacientus laiku išgerti visus priskirtus vaistus. Taip pat projekto metu bus finansuojamos vykdančiojo personalo kelionių, komandiruočių (įskaitant personalo nuvykimą pas tuberkulioze sergančius asmenis, kuriems paskirtas DOTS gydymas) transporto išlaidos. Todėl tikėtina, kad pacientas, kuris reguliariai lankysis DOTS kabinete arba bus lankomas personalo, pasveiks.
Projekto uždavinys: gerinti tuberkuliozės gydymo prieinamumą pacientams tuberkuliozės ambulatorinio gydymo metu.  
Projekto veiklos:
- Priemonių, gerinančių ambulatoriniių asmens sveikatos priežiūros paslaugų teikimo prieinamumą tuberkulioze sergantiems pacientams, įgyvendinimas.
Įgyvendinus projektą bus suteiktos socialinės paramos priemonės 61 tuberkulioze sergantiems pacientams tuberkuliozės ambulatorinio gydymo metu.</t>
  </si>
  <si>
    <t>Projekto tikslas – pagerinti tuberkuliozės (TB) profilaktiką ir gydymo organizavimą Kaune. Uždavinys – padidinti socialinės paramos priemonių prieinamumą TB sergantiems asmenims. Lietuva yra tarp didžiausios TB rizikos šalių grupės Europoje. Kaune fiksuojamas didžiausias mirtingumas nuo TB, 2016 m. sirgo 90 asmenys, registruoti 75 nauji atvejai. TB daugeliu atvejų yra išgydoma, tačiau būtina griežtai laikytis gydymo režimo, laiku išgerti vaistus. Gydantis netinkamai liga plinta, gali atsirasti ir plisti atsparios vaistams TB bakterijos. TB plitimą lemia socialinės (nedarbas, skurdas, alkoholio, narkotikų vartojimas), psichologinės (nesuvokimas, nenoras gydytis ir baigti gydymo kursą, gydymo režimo pažeidimai), organizacinės (lėšų neturėjimas pasiekti gydymo įstaigą) priežastys. Maisto talonų dalijimas ir kelionės išlaidų kompensavimas ambulatorinio tiesiogiai stebimo gydymo kurso metu (DOTS gydymas) padidins suinteresuotumą gydytis, sumažins TB plitimą. Projekto metu planuojama suteikti socialinės paramos priemones 177 TB sergantiems asmenims, kuriems skirtas DOTS gydymas Romainių tuberkuliozės ligoninėje.</t>
  </si>
  <si>
    <t>Tuberkuliozė – visuomenei pavojinga infekcija, kadangi ligonių gydymas ir priežiūra užtrunka ilgai (6–24 mėn., o kartais ir ilgiau), be to reikalauja nemenkų valstybės skiriamų lėšų, nes ligoniai ilgai (apie 80 dienų) gydomi specializuotuose tuberkuliozės stacionaruose. 
Projekto tikslas – mažinti Kauno rajono gyventojų sergamumą ir mirtingumą nuo tuberkuliozės, išvengti atsparių vaistams tuberkuliozės mikobakterijų atsiradimo ir plitimo. Įgyvendinant projektą, per projekto įgyvendinimo laikotarpį (36 mėn.) maisto talonai maisto produktams bus suteikti ne mažiau kaip 66-iems tuberkulioze sergantiems pacientams (ne mažiau kaip 2508 maisto talonai), taip pat numatytos vykdančiojo personalo kelionės bei komandiruotės (įskaitant personalo nuvykimą pas tuberkulioze sergančius asmenis, kuriems paskirtas DOTS gydymas), bus įdarbinamas DOTS kabineto darbuotojas (bendrosios praktikos slaugytoja/-as). 
Projektas prisidės prie stebėsenos rodiklio pasiekimo: P.N.604 „Tuberkulioze sergantys pacientai, kuriems buvo suteiktos socialinės paramos priemonės (maisto talonų dalijimas) tuberkuliozės ambulatorinio gydymo metu“ – 66 asmenys.</t>
  </si>
  <si>
    <t>Pastaraisiais metais sergamumas ir mirtingumas TB padidėjo, ėmė vyrauti toli pažengusios ir išplitusios TB formos. Projekto metu bus vykdomos  priemonės, gerinančios TB gydymo prieinamumą pacientams TB ambulatorinio gydymo metu DOTS kabinete, išdalinant maisto paketus ir kompensuojant vykdančio personalo kelionių išlaidas, t. y. suformuojant socialinį paketą, taip pat informuojant gyventojus apie TB profilaktiką, diagnostiką ir gydymą. Tokiu būdu bus užtikrinta efektyvi prieiga prie TB profilaktikos, skatinant pažeidžiamus asmenis laiku ir pagal iškilusius sveikatos būklės poreikius pasinaudoti prieinamomis ir priimtinomis sveikatos priežiūros paslaugomis bei sudarant prielaidas jų ilgesniam ir sveikesniam gyvenimui.</t>
  </si>
  <si>
    <t>1.1. Paviršinių nuotekų baseinų sujungimas (nutiesiant naujus tinklus)  1.2. Paviršinių (lietaus) nuotekų valymo įrenginių statyba                                                                                                              1.3 Esamų paviršinių (lietaus) nuotekų tinklų rekonstrukcija                                  1.4 Specialaus hidrodinaminio automobilio įsigijimas                                           1.5 Esamų paviršinių (lietaus) nuotekų tinklų inventorizacija                                1.6 Projekto priežiūros bei vykdymo paslaugų teikimas</t>
  </si>
  <si>
    <t>UAB „Kėdainių vandenys“ įgyvendinamas projektas „Kėdainių miesto paviršinių nuotekų tinklų rekonstrukcija ir plėtra“ užtikrins socialinę atsakomybę aplinkosaugai, vartotojams bei visuomenei. Projekto įgyvendinimas derins tarpusavyje ekonomikos, socialinės plėtros, aplinkos apsaugos ir regionų vystymosi aspektus. Projektas bus įgyvendinamas, vadovaujantis Lietuvos Respublikos teisės aktais, Kėdainių rajono teisės aktais bei tarptautiniais reikalavimais.
Esamą Bendrovės paviršinių nuotekų tinklų sistemą reikia atnaujinti, išplėsti bei inventorizuoti, taip užtikrinant sistemos efektyvumą ir prisitaikymą prie klimato kaitos.
Projekto pareiškėjas – UAB „Kėdainių vandenys“ – Bendrovė, į kurios veiklą įeina ir lietaus nuotakyno priežiūros darbai. UAB „Kėdainių vandenys“ įgyvendinamas Projektas užtikrins socialinę atsakomybę Bendrovės darbuotojams, aplinkosaugai bei visuomenei.
Projekto partneris – Kėdainių rajono savivaldybė.
Projekto vieta – Kėdainių miestas.
Projekto tikslinė grupė – Kėdainių miesto gyventojai, svečiai, įmonės ir įstaigos.
Įgyvendinus projektą bus sumažinta užtvindymo paviršinėmis nuotekomis rizika, pagerinta miesto infrastruktūra tankiai apgyvendintose teritorijose, pagerinta žmonių sveikata bei visuomenės gerovė. Projektas suteiks galimybę modernizuoti ir plėtoti paviršinių nuotekų tinklus.
Projekto veiklos yra šios:
• Paviršinių nuotekų surinkimo tinklų projektavimas ir statyba bei rekonstrukcija Kėdainių mieste;
• Miesto paviršinių nuotekų tvarkymo sistemos inventorizacija.
Įgyvendinant investicinį projektą bus perkama hidrodinaminė mašina, kuri yra reikalinga tinklų eksploatacijai, nuotekų tinklų ir šulinių valymui.
Gatvės ir jų prieigos, kuriose planuojami nauji tinklai (J. Biliūno, Vasaros skv., S. Jaugelio-Telegos, Lauko, Klonio, Svirskio, Strazdelio, Daržų, Derliaus, Janušavos g., J. Basanavičiaus); rekonstruojami tinklai (Palangos, Liepų al., J. Žemaitės, Tulpių, P. Lukšio, S. Jaugelio-Telegos, Sodų, Respublikos, J. Basanavičiaus).</t>
  </si>
  <si>
    <t>Esama Ruklos miestelio infrastruktūra nesudaro prielaidų aktyviai bendruomenės veiklai, gyventojų užimtumui, kokybiškam laisvalaikio praleidimui bei verslo plėtrai. Siekiant prisidėti prie gyvenimo kokybės ir aplinkos gerinimo, projekto metu Ruklos miestelio centre bus sutvarkyta poilsio ir rekreacinė zona (teritorijoje tarp Karaliaus Mindaugo g. Nr. 1A ir 7), atnaujinant veją, įrengiant mažosios architektūros elementus, atnaujintas aktyvaus laisvalaikio aikštynas (Laumės g. 8), įrengti nauji ir atnaujinti susidėvėję pėsčiųjų takai (Karaliaus Mindaugo, Piliakalnio ir Laumės gatvių atkarpose), atnaujintos dviejų automobilių stovėjimo aikštelių dangos prie Kultūros centro (Laumės g. 4 ir Laumės g. 2), įrengtas apšvietimas ir stebėjimo kamerų tinklas naujai įrengtuose pėsčiųjų takuose, poilsio ir rekreacinėje zonoje ir aktyvaus laisvalaikio aikštyne. Tikimasi, kad įgyvendinus projektą pagerės gyvenimo kokybė, bendruomeninės laisvalaikio, rekreacijos sąlygos, bus sudarytos sąlygos kurtis prekybai, įvairioms paslaugoms (smulkiam verslui), padidės vietos gyventojų saugumas.</t>
  </si>
  <si>
    <t xml:space="preserve">Įgyvendinant projektą bus sutvarkytos miestelio viešos erdvės (įrengta miestelio aikštė prie klubo pastato, šaligatvių, takų atnaujinimas ir įrengimas Gamyklos g., Kęstučio g., Ataugos g., Dariaus ir Girėno g., Krioklės g., automobilių stovėjimo ir vaikų žaidimo aikštelės įrengimas prie Gamyklos g. 2 daugiabučio, prekyvietės įrengimas, krepšinio aikštelės įrengimas prie Gamyklos g. 1B daugiabučio, viešosios erdvės sutvarkymas prie Viduklės tvenkinio). Bus sutvarkyta ir bendruomenės veiklai (renginių organizavimas, edukaciniai užsiėmimai, jaunimo ir vaikų užimtumo organizavimas, bendruomenės mokymų organizavimas ir kt.) pritaikyta dalis neefektyviai naudojamų pastato klubo patalpų. </t>
  </si>
  <si>
    <t>Projekto metu siekiama kompleksiškai sutvarkyti Ariogalos miesto viešąsias erdves: įrengti centrinę miesto aikštę su prieigomis ir sutvarkyti Purvės parko teritoriją. Įrengiant aikštę planuojama įrengti trinkelių dangą, fontaną, teritorijos apšvietimą, aikštės funkcionavimui reikalingus inžinerinius tinklus, mažąją architektūrą, atnaujinti žaliuosius plotus. Purvės parko teritorijoje esama takelių danga bus keičiama nauja, taip pat įrengiami nauji takai, parko apšvietimas, mažoji architektūra, vaikų žaidimo ir lauko treniruoklių aikštelės, tvarkomi želdynai. Tikimasi, kad projekto metu sukurta ir atnaujinta viešoji infrastruktūra sudarys prielaidas gyventojų ir svečių socialinei veiklai, fizinio aktyvumo didinimui, smulkaus verslo skatinimui.</t>
  </si>
  <si>
    <t>Įgyvendinant projektą numatoma paviršinių nuotekų tinklų rekonstrukcija, plėtra Žaliakalnyje, paviršinių nuotekų sistemos įrengimas Aleksote, valymo įrenginių nauja statyba Aleksote ir Žaliakalnyje.</t>
  </si>
  <si>
    <t>Projekto metu bus atnaujinta Ežerėlio m. viešoji infrastruktūra, sukuriant patrauklią miesto viešąją infrastruktūrą lankytojams ir vietos bendruomenei, pagerinant gyvenimo kokybę. Bus atnaujintos Kauno ir Liepų gatvių šaligatvių atkarpos, sutvarkyti daugiabučių gyvenamųjų namų kiemai: prie Miško g. 36, 36A ir Kauno g. 31A, 31B (remontuojama esama automobilių aikštelių ir šaligatvių danga), prie daugiabučių gyvenamųjų namų Miško g. 38, 38A. remontuojama esama pravažiavimo ir šaligatvių danga. Remontuojama esama vaikų žaidimo aikštelė bei įrengiamas jos apšvietimas prie daugiabučio namo Miško g. 36, sutvarkomas sporto aikštynas Kauno g. 19 (sutvarkoma futbolo aikštė, bėgimo takai, universali žaidimų aikštelė, takas prie mokyklos, įrengiama šuoliaduobė, tinklinio aikštelė, tvora, apšvietimas, lietaus nuotekos ir vaizdo stebėjimo sistema, įrengiami lauko treniruoklių aikštelė). Tikimasi, kad kompleksiškai sutvarkius miesto viešąją infrastruktūrą, bus stiprinamas esamas traukos centras, atitinkantis vietos bendruomenės poreikius, pagerės miesto įvaizdis, atsiras galimybė turiningo laisvalaikio praleidimui, pagerės miesto gyvenamoji aplinka bei bendruomenės  gyvenimo kokybė.</t>
  </si>
  <si>
    <t>Projekto metu planuojama atnaujinti Vilkijos miestą, sukuriant patrauklią miesto viešąją infrastruktūrą lankytojams ir vietos bendruomenei, pagerinant gyvenimo kokybę, laisvalaikio erdvę. 
Projekto metu bus kompleksiškai atnaujinta miesto viešoji infrastruktūra, atnaujinant ir apšviečiant vienos iš didžiausių ir judriausių mieste esančios Čekiškės gatvės šaligatvį (pėsčiųjų taką), bus atnaujintas miesto centre esantis Šv. Luko skveras. Skvere bus įrengti mažosios architektūros elementai (lauko suoliukai, šiukšliadėžės ir pan.), pašalinti kai kurie netinkami želdynai, o vietoje jų, įrengti nauji želdynai. Nemuno žemutinėje terasoje bus įrengiama masinių renginių vieta su scena ir žiūrovinėmis vietomis, kuri papildys jau suformuotą esamo parko infrastruktūrą, įsijungs į jau esamą suformuotą takų ir aikščių sistemą. Atnaujinta esamo parko infrastruktūra bus pritaikyta bendruomenės kultūrinio laisvalaikio praleidimui, renginiams, bendruomenės susirinkimams. Miestelyje prie daugiabučių namų Tulpių g. bus įrengiama vaikų žaidimo aikštelė su įrenginiais žaidimui.</t>
  </si>
  <si>
    <t>Gudienos kaimas susiduria su pagrindine problema – prasta viešosios infrastruktūros būkle, kuri įtakoja gyvenamosios aplinkos netolygumus, stabdo socialinę ir ekonominę plėtrą, skatina emigraciją, įtakoja materialines investicijas ir darbo užmokestį. 
Projektu bus siekiama sutvarkyti viešąją infrastruktūrą Gudienos kaime. 
Projekto įgyvendinimo metu bus sutvarkyti šaligatviai ir apšvietimas pagrindinėse Gudienos kaimo gatvėse (Palomenės, Žaslių, Sodų, Tvenkinių g.), įrengti pėsčiųjų takai iki viešųjų erdvių, sutvarkytos aktyvaus poilsio zonos (prie tvenkinio, prie Instituto g ir prie Sodų g.) bei pėsčiųjų susisiekimas su jomis.
Tikimasi, kad įgyvendinus projektą pagerės sąlygos privataus verslo plėtrai, gyvenimo ir aplinkos kokybei.</t>
  </si>
  <si>
    <t>Jiezno m. gyventojai susiduria su gyvenamosios aplinkos kokybės netolygumo problema, lyginant su regionų centrų ar didžiųjų miestų gyventojais. Jiezno mieste trūksta socialinės infrastruktūros, kuri galėtų būti išnaudojama vietos gyventojų laisvalaikiui, bendruomenės veiklai, verslui. Kita vertus, Jiezno mieste yra nemažai apleistų, tikslingai neišnaudojamų viešosios paskirties teritorijų, kurias sutvarkius būtų sukurta patrauklesnė gyvenamoji aplinka. Projekto metu planuojamas Nepriklausomybės aikštės, viešosios erdvės nuo Nepriklausomybės a. iki Jiezno ežero, parko, stadiono ir pakrantės zonos, skvero (Vytauto g. 44 Jieznas) sutvarkymas ir pritaikymas bendruomenės poreikiams. Bus sukurta kokybiškesnė Jiezno miesto gyvenamoji aplinka: vietos gyventojams bus sudarytos sąlygos turiningai leisti laisvalaikį sutvarkytose viešosiose erdvėse prie Jiezno ežero, parke bei stadiono zonoje. Rekonstravus automobilių stovėjimo aikštelę, adresu Vytauto g. 44 Jieznas, ir įrengus taką link gimnazijos, bus išspręstos miestiečių, atvežančių vaikus į mokyklą, parkavimo problemos. Sutvarkius Nepriklausomybės aikštę ir nuo jos esančias prieigas iki Jiezno ežero, bus sukurtas stiprus miesto traukos centras, jame bus sukurtos sąlygos vietinei amatininkų prekybai. Įrengti nauji pėsčiųjų ir dviračių takai išspręs susisiekimo problemas. Visi šie sprendiniai prisidės prie gyvenamosios aplinkos netolygumo mažinimo.</t>
  </si>
  <si>
    <t>Šiuo metu esama viešoji infrastruktūra Pelėdnagių kaime yra nepatraukli, nusidėvėjusi, nepakankamai išvystyta bei netenkinanti šiuolaikinių bendruomenės kultūrinių, socialinių, ekonominių poreikių, todėl nesudaro prielaidų Pelėdnagių kaimo gyventojams, svečiams bei vietos verslininkams didinti socialinio ir ekonominio aktyvumo.  Įgyvendinant Projektą, bus sutvarkyta poilsio ir rekreacinė zona Pelėdnagių kaime atnaujinant veją bei įrengiant mažosios architektūros elementus, atnaujintas aktyvaus laisvalaikio aikštynas pritaikant bendruomenės poreikiams, įrengti nauji ir atnaujinti susidėvėję pėsčiųjų takai, atnaujinta automobilių stovėjimo aikštelių danga, įrengtas apšvietimas naujai įrengtuose pėsčiųjų takuose, poilsio ir rekreacinėje zonoje. Tikimasi, kad projekto metu pertvarkyta atvirų viešųjų erdvių urbanistinė infrastruktūra taps patrauklesnė ne tik kaimo gyventojams bet ir svečiams, pagerins Pelėdnagių kaimo įvaizdį ir padidins jo investicinį patrauklumą.</t>
  </si>
  <si>
    <t>Užtikrinti ir padidinti aktyvaus laisvalaikio galimybes įrengiant naują viešąją infrastruktūrą, pritaikytą  Šiluvos miestelio gyventojų poreikiams. Sutvarkyti 2 objektai (naujai įrengti bėgimo takai - 700 kv. m; naujai įrengtas 1 lauko tualetas; naujai įrengta trinkelių dangos aikštelė - 420 kv. m; naujai įrengti stalai ir suoliukai - 4 kompl.; naujai įrengtos pavėsinės - 2 vnt.; naujai įrengtas dviračių stovas -1 vnt.; naujai įrengti prekystaliai ir suolai -1 kompl.; naujai įrengtas apšvietimas – 2 vnt.; naujai įrengtos šiukšliadėžės - 3 vnt.; pastatytas žaidimų kompleksas vaikams - 1 vnt.; įrengtas viešinimo plakatas - 2 vnt.; paskelbtas  straipsnis – 1 vnt.).</t>
  </si>
  <si>
    <t>Inicijuojamu projektu „Kompleksiškas Vilainių kaimo viešųjų erdvių sutvarkymas“ siekiama sumažinti geografinių sąlygų ir demografinių procesų keliamus gyvenimo kokybės netolygumus, sutvarkant, įrengiant ir plečiant bendruomeninę infrastruktūrą. Esama bendruomenės viešųjų erdvių bei gyvenvietės infrastruktūros būklė netenkina vietos bendruomenės poreikių ir lūkesčių: nėra sudarytos sąlygos aktyviam laisvalaikio praleidimui, bendruomenės susibūrimams, šventėms, takai, vedantys į lankomus objektus, yra nusidėvėję, prastos techninės būklės. Projekto tikslas - didinti Vilainių kaimo socialinės ir ekonominės aplinkos kokybę.
Įgyvendinant projektą bus sutvarkyta sporto, poilsio ir rekreacinė zona Vilainių kaime, atnaujinant veją, įrengiant mažosios architektūros elementus (suoliukai, šiukšliadėžės ir pan.), atnaujintas aktyvaus laisvalaikio aikštynas, pritaikant bendruomenės poreikiams, įrengti nauji ir atnaujinti susidėvėję pėsčiųjų takai, atnaujinta automobilių stovėjimo aikštelių danga, įrengtas apšvietimas naujai įrengtuose pėsčiųjų takuose, poilsio ir rekreacinėje zonoje, įrengtos vaizdo stebėjimo kameros. Tikimasi, kad projekto metu pertvarkyta atvirų viešųjų erdvių urbanistinė infrastruktūra taps patrauklesnė ne tik kaimo gyventojams bet ir svečiams, pagerins Vilainių kaimo įvaizdį ir padidins jo investicinį patrauklumą.</t>
  </si>
  <si>
    <t>Užtikrinti subalansuotą teritorinę socialinę ir ekonominę plėtrą bei skatinti socialinę įtrauktį Dimšiškių, Geležūnų, Bučiūnų k., investuojant į viešosios infrastruktūros objektą – centralizuotos vandentiekio sistemos įrengimą. Įrengti naują gręžinį, nutiesti 2305,00 metrų vandentiekio tinklų, prie vandentiekio prijungti 13 naujų namų ūkių, perjungti 22 namų ūkius. Įrengus naują gręžinį užtikrinti vandens tiekimo patikimumą 72 namų ūkiams ir 3 viešojo administravimo įstaigoms, 2 ūkio subjektams.</t>
  </si>
  <si>
    <t>Sudaryti sąlygas Naujosios Ūtos kaimo gyventojams gauti kokybiškas vandens tiekimo paslaugas, įrengiant naujas geriamojo vandens tiekimo sistemas. Projekto įgyvendinimo laikotarpiu bus įrengta vandenvietė (gręžinys ir vandens gerinimo įrenginiai) ir nutiestos vandens tiekimo sistemos. Planuojama prijungti naujus 60 abonentų, iš viso 190 gyventojų.</t>
  </si>
  <si>
    <t xml:space="preserve">Įrengti Kulvos kaimo bendruomenės poreikius atitinkančią sporto infrastruktūrą, tuo prisidedant prie Kulvos bendruomenės socialinės atskirties mažinimo, verslumo skatinimo, vaikų ir jaunimo užimtumo gerinimo.Įrengta mini futbolo aikštė su vartais – 1 kompl.
Aptverta  aikštės teritorija – 1 kompl.
Įrengtos 50 vietų tribūnos iš modulių su kėdėmis – 1 kompl.
</t>
  </si>
  <si>
    <t xml:space="preserve">Padidinti gatvių apšvietimo paslaugos kokybę ir kiekybę Kaišiadorių rajono Kruonio gyvenvietėje. Įrengta 400 m nauja apšvietimo linija Gojaus g., Kruonio kaime.
Įrengta 480 m nauja apšvietimo linija Oginskių g., Kruonio kaime.
</t>
  </si>
  <si>
    <t>Užtikrinti subalansuotą ekonomikos ir bendruomenės plėtrą, skatinti socialinę įtrauktį bei skurdo mažinimą Palomenės kaime.  Atliktas kapitalinis remontas Bažnyčios g. dalies, Palomenėje – 0,200 km.</t>
  </si>
  <si>
    <t>Užtikrinti subalansuotą ekonomikos ir bendruomenės plėtrą, skatinti socialinę įtrauktį bei skurdo mažinimą Kasčiukiškių kaime. Atliktas kapitalinis remontas Mokyklos g. dalies, Kasčiukiškių – 0,208 km.</t>
  </si>
  <si>
    <t>Pagrindinė problema, kuriai spręsti inicijuotas šis projektas – nepakankamai išplėtota, neefektyvi ir nemoderni komunalinių atliekų rūšiuojamojo surinkimo infrastruktūra Jonavos rajone. Siekiant užtikrinti strateginiuose dokumentuose nustatytų valstybinių komunalinių atliekų tvarkymo užduočių vykdymą bei siekiant sumažinti vizualinę taršą ir kvapus šalia konteinerių aikštelių gyvenantiems gyventojams, Jonavos mieste ir Rukloje būtina plėtoti ir modernizuoti komunalinių atliekų rūšiuojamojo surinkimo sistemą bei esamus antžeminius konteinerius pakeisti į pusiau požeminius. Projekto metu Jonavos mieste ir Rukloje numatoma įrengti pusiau požemines konteinerių aikšteles komunalinėms atliekoms ir antrinėms žaliavoms (stiklui, popieriui, plastikui) surinkti bei įsigyti antžeminius konteinerius tekstilei. Jonavos mieste esančiose garažų bei Jonavos rajone esančiose sodų bendrijose numatoma įrengti antžemines aikšteles antrinėms žaliavoms. 
Projekto metu siekiama sumažinti sąvartynuose šalinamų komunalinių atliekų kiekį ir numatomos investicijos į atliekų surinkimo infrastruktūrą, t.y. antrinių žaliavų rūšiuojamojo surinkimo konteinerius, tekstilės atliekų konteinerius ir mišrių komunalinių atliekų konteinerius bei vykdant projektą siekiama pasiekti rezultatą – sąvartynuose šalinamų komunalinių atliekų dalis Jonavos rajono savivaldybėje 2023 m. ~ 35 procentai. Taip pat projekto metu siekiama užtikrinti kokybiškas ir prieinamas atliekų surinkimo ir pirminio rūšiavimo paslaugas; pagerinti gyvenamąją aplinką bei sumažinti vizualinę taršą ir kvapus šalia rekonstruojamų konteinerių aikštelių gyvenantiems gyventojams.</t>
  </si>
  <si>
    <t>Projekto įgyvendinimo metu bus įrengti 169 vnt. antžemininių konteinerių aikštelių atliekoms, įsigiti konteineriai ir įrengta didelių gabaritų atliekų surinkimo aikštelė (toliau - DGASA). Projekto įgyvendinimo metu įsigijamų antžeminių konteinerių skaičius- 778 vnt. (atliekoms, kurios sudaro stebėsenos rodiklio apimtį). DGASA - skirtų konteinerių skaičius - 19 vnt.  Įvertinus atliekų tankį, konteinerių skaičių, jų aptarnavimo antžeminėse aikštelėse dažnį, numatytą 2019-11-26 komunalinių atliekų tvarkymo Raseinių rajono savivaldybės paslaugų teikimo sutartyje Nr. SR-787, planuojama pasiekti Raseinių rajono savivaldybės stebėsenos rodiklio reikšmė - 3474,05 t/m.</t>
  </si>
  <si>
    <t>Kauno miesto atskiro komunalinių atliekų surinkimo infrastruktūros pagrindinė problema – nepakankamai efektyvus Kauno miesto savivaldybės atskiro rūšiuojamojo komunalinių atliekų surinkimo sistemos veikimas. Sprendžiant problemą siekiama pagerinti atliekų atskiro rūšiuojamojo surinkimo galimybes, sumažinti aplinkos taršą, pagerinti gyventojų gyvenamosios ir darbo aplinkos sąlygas. Atsižvelgiant į kylančias problemas, suformuotas konkretus projekto tikslas - atskirojo komunalinių atliekų rūšiuojamojo surinkimo sistemos efektyvumo didinimas Kauno miesto savivaldybėje. Projekto metu numatoma įrengti 466 pusiau požemines ir 101 antžeminę konteinerių aikštelę. Tikslinė projekto grupė – visi Kauno miesto gyventojai. Įgyvendinus projektą bus prisidedama prie siekiamų rūšiuojamojo surinkimo rodiklių įgyvendinimo, aplinkos taršos mažinimo, gyvenamosios ir darbo aplinkos patrauklumo didinimo, atliekų tvarkymo kaštų mažinimo. Aikštelių su konteineriais įrengimas leis sukurti atskiram rūšiuojamam surinkimui reikiamus pajėgumus.</t>
  </si>
  <si>
    <t>Kauno rajono savivaldybėje šiuo metu atskirai surenkamos mišrios komunalinės atliekos, didelių gabaritų atliekos, elektros ir elektroninės įrangos atliekos, statybos ir griovimo atliekos, buityje susidarančios pavojingos atliekos, antrinės žaliavos – popierius ir kartonas, stiklas, plastikas, metalas, įskaitant ir pakuočių atliekas, bei tekstilės atliekos.
Mišrios komunalinės ir antrinių žaliavų atliekos surenkamos antžeminėse atliekų surinkimo aikštelėse. Didžioji dauguma šių aikštelių įrengtos tarp gyvenamųjų namų, prie didžiųjų prekybos centrų, kitose žmonių susibūrimo vietose. Taip išdėstyta atliekų surinkimo infrastruktūra yra nepatogi ir sunkiai prieinama tiek gyventojams, tiek atliekų tvarkytojams. Konteineriai nuolat kenčia nuo neigiamo aplinkos poveikio, dėl nelygios dangos yra laisvai išjudinami, gadinama jų danga. Nusidėvėję konteineriai dažnai paliekami atviri ar dėl pažeidimų tampa nesandarūs ir gyvūnai, bei vėjas išnešioja juose sukauptas atliekas į aplinką.
Esama atliekų tvarkymo infrastruktūra yra nusidėvėjusi ir pilnai neatitinkanti gyventojų poreikių. Savivaldybė turimais finansiniais resursais iki šiol buvo pajėgi įsigyti tik dalį naujų konteinerių. Tuo tarpu, visos infrastruktūros modernizavimas reikalautų daug didesnių investicijų. Dėl lėšų trūkumo nėra sukurta reikiama atliekų tvarkymo infrastruktūra ir pasiekiami reikšmingi pokyčiai rūšiuojamojo atliekų surinkimo srityje. Kai kurias šiuo metu eksploatuojamas aikšteles, siekiant optimalių rezultatų, reikėtų likviduoti ir įrengti naujas, kitas – atnaujinti. Šių aikštelių išdėstymo patogumas gyventojų atžvilgiu turės tiesioginės įtakos antrinių žaliavų rūšiavimui, bei šių atliekų kiekio mažinimui sąvartynuose, nuo ko tiesiogiai priklauso komunalinių atliekų tvarkymo paslaugų kainos.
Tikimasi, kad įgyvendinus projektą sutvarkius bei atnaujinus esamas konteinerių aikšteles bus pagerintas bendras gyventojų gyvenamosios bei darbinės aplinkos patrauklumas, pagerintas atliekų rūšiavimo aikštelių pasiek</t>
  </si>
  <si>
    <t>Projektu siekiama Prienų rajono ir Birštono savivaldybėse išplėtoti komunalinių atliekų rūšiuojamojo atliekų surinkimo infrastruktūrą ir sukurti atliekų paruošimo naudoti pakartotinai infrastruktūrą, atsižvelgiant į daugiabučių, individualių valdų gyventojų, ūkio subjektų ir daiktų naudotojų (kurie yra projekto tikslinės grupės) poreikius. 
Planuojamos įgyvendinti veiklos – 
• konteinerinių aikštelių įrengimas ir konteinerių įsigijimas;
• atliekų paruošimo naudoti infrastruktūros sukūrimas;
• biologinių atliekų konteinerių individualioms valdoms plėtra.
Projektu bus: 
1. įrengtos 63 konteinerinės aikštelės su rūšiuojamajam atliekų surinkimui skirtais antžeminiais, pusiau požeminiais ir požeminiais konteineriais
Birštono sav. – 23 požeminių konteinerinių aikštelių (2 prie sodų bendrijų), 2 tekstilės atliekų konteineriai;
Prienų rajono sav. – 40 konteinerinių aikštelių, iš jų - 12 antžeminių aikštelių (5 prie sodų bendrijų), 12 pusiau požeminių (1 prie sodų bendrijų) ir 16 požeminių (1 prie sodų bendrijų), 4 tekstilės atliekų konteineriai. 
2. įrengtas daiktų punktas Alovės sen. Alytaus km., Alytaus r. (1220 m2 pastatas su  10 surinkimo konteinerių (30 m3 talpos).
3. atskiram maisto atliekų surinkimui prie individualių valdų įsigyti 1462 konteineriai (Birštono sav. 172 vnt., Prienų r. sav. 1290 vnt.).
Esamos konteinerinės komunalinių atliekų aikštelės Prienų raj. ir Birštono sav. neatitinka šioms aikštelėms keliamų reikalavimų. Taip pat siekiant pagerinti atliekų rūšiavimą yra trūkumas konteinerių atskiroms atliekų rūšims. Įgyvendinus projekte numatytas veiklas (panaudojant sutaupytas ir papildomas lėšas) bus papildomai įrengta naujų konteinerinių aikštelių, įsigyta konteinerių individualioms valdoms, taip tap įrengtos aikštelės prie kapinių, kuriose bus ir konteineriai skirti žaliosioms atliekoms surinkti.</t>
  </si>
  <si>
    <t xml:space="preserve">Siekiant prisidėti prie rūšiuojamojo atliekų surinkimo rodiklio įgyvendinimo, aplinkos taršos mažinimo, gyvenamosios ir darbo aplinkos patrauklumo didinimo, atliekų tvarkymo kaštų mažinimo, projekto metu planuojam įrengti konteinerių aikšteles, įsigyti reikiamus konteinerius ir kompostavimo priemones individualių namų valdoms. </t>
  </si>
  <si>
    <t xml:space="preserve">Vis didėjantis visuomenės vartojimas skatina didėjantį susidarančių atliekų kiekį. Šių atliekų surinkimui būtina įrengti tinkamą infrastruktūrą, kuri užtikrintų pakankamus atskiro rūšiuojamojo surinkimo pajėgumus gyvenamosiose vietose.
Projekto tikslas – mažinti sąvartynuose šalinamų atliekų kiekį, plėtojant rūšiuojamojo atliekų surinkimo sistemą Kėdainių rajono savivaldybėje. Projekto veikla - konteinerių aikštelių įrengimas bei komunalinių atliekų ir antrinių žaliavų konteinerių įsigijimas. 
Šiuo metu konteinerių, jų stovėjimo vietos infrastruktūra neatitinka teisės aktų; ne visur išlaikyti atstumo iki antrinių žaliavų konteinerių minimalūs reikalavimai; rajone, sodų/garažų bendrijose trūksta antrinių žaliavų surinkimo konteinerių; prie konteinerių stovėjimo vietos sunku privažiuoti neįgaliesiems. Įgyvendinus projektą, gyventojai galės kiekvienoje aikštelėje pasinaudoti ir komunalinių, ir antrinių žaliavų rūšiavimu; bus prisidedama prie geresnio atliekų tvarkymo sistemos efektyvumo didinimo mieste ir rajone; modernizuotos antžeminės konteinerių aikštelės bei įrengti požeminiai/ pusiau požeminiai konteineriai bus patogesni naudotis neįgaliesiems asmenims; sudarius galimybę gyventojams rūšiuoti, vykdant švietėjišką veiklą bus prisidedama prie sąvartynuose šalinamų atliekų kiekio mažinimo.
Tikimasi, kad įgyvendinus projektą sutvarkius bei atnaujinus esamas konteinerių aikšteles bus pagerintas bendras gyventojų gyvenamosios bei darbinės aplinkos patrauklumas, pagerintas atliekų rūšiavimo aikštelių pasiekiamumas.
Projekto įgyvendinimo metu vykdoma 100 antžeminių aikštelių įrengimas, kuriose pastatyta 500 konteinerių. Taip pat baigiama įrengti 37 pusiau požemines ir 2 požemineis aikštelės, kuriose stovės 158 konteineriai.  Investavus sutaupytas bei papildomas lėšas,  planuojama įrengti 35 antžemines ir 4 pusiau požemnes aikštelių, kuriose bus pastatyti 160 konteinerių. </t>
  </si>
  <si>
    <t>Investicijų projektu nustatyta problema: kokybiškų vandens tiekimo ir nuotekų tvarkymo paslaugų Raseinių rajone trūkumas dėl esamos infrastruktūros netinkamumo ar jos nebuvimo. Problemai spręsti inicijuojamas investicijų projektas, kurio tikslas „Sudaryti sąlygas Raseinių rajono gyventojams prisijungti prie centralizuotos vandens tiekimo ir nuotekų tvarkymo sistemos bei gauti kokybiškas vandens tiekimo ir nuotekų tvarkymo paslaugas Raseinių rajono  savivaldybėje“.
Pagrindinė projekto tikslinė grupė: Raseinių rajono Ramonų, Gruzdiškės, Kaulakių, Pramedžiavos ir Ražaitėlių kaimų gyventojai.
Projekto tikslui pasiekti numatomi šie uždaviniai:
Nr. 1: teikiamų paslaugų kokybės ir prieinamumo didinimas nutiesiant vandentiekio ir nuotekų tinklus Ramonų kaime, nuotekų tinklus Gruzdišių ir Kaulakių kaimuose, vandens tiekimo tinklus Ražaitėlių – Pramedžiavos kaimuose; 
Nr. 2: teikiamų paslaugų kokybės ir prieinamumo didinimas rekonstruojant  nuotekų tinklus Kaulakių kaime,  vandentiekio tinklus Ramonų kaime.  
Projekto metu bus vykdomos šios veiklos:
Vandentiekio ir nuotekų tinklų plėtra Ramonų k.
Nuotekų tinklų plėtra Gruzdiškės k.
Nuotekų tinklų plėtra Kaulakių k.
Vandentiekio tinklų plėtra Ražaitėlių – Pramedžiavos kaimuose.
Nuotekų tinklų rekonstrukcija Kaulakių k.
Vadentiekio tinklų rekonstrukcija Ramonų k. 
Projekto siekiami rezultatai:
prie nuotekų tinklų prijungtų gyventojų skaičius – 778;
prie vandentiekio tinklų prijungtų gyventojų skaičius – 338;
naujai nutiestų nuotekų tinklų ilgis, km – 14,628;
naujai nutiestų vandentiekio tinklų ilgis, km – 5,478;
rekonstruotų nuotekų tinklų ilgis, km – 2,291;
rekonstruotų vandentiekio tinklų ilgis, km – 4,096.
Projekto tikslas – sudaryti sąlygas Raseinių rajono gyventojams prisijungti prie centralizuotos vandens tiekimo ir nuotekų tvarkymo sistemos bei gauti kokybiškas vandens tiekimo ir nuotekų tvarkymo paslaugas Raseinių rajono savivaldybėje. Projekto uždaviniai: 1. teikiamų paslaugų kokybės ir prieinamumo didinimas nutiesiant vandentekio ir nuotekų tinklus Ramonų kaime, nuotekų tinklus Gruzdiškės ir Kaulakių kaimuose, vandens tiekimo tinklus Ražaitėlių–Pramedžiuvos kaimuose; 2. teikiamų paslaugų kokybės ir prieinamumo didinimas rekonstruojant nuotekų tinklus Kaulakių kaime, vandentiekio tinklus Ramonų kaime.</t>
  </si>
  <si>
    <t xml:space="preserve">Projektas įgyvendinamas Raseinių r. sav., Ariogalos m. teritorijoje, Vytauto g. (dalyje), Maironio g., Šaltinio g., Gedimino g., Pavasario g., kalnų g., Slėnio g., Vytenio g., Taurupio g., Pagrindinė projekto problema: nėra užtikrinama galimybė gyventojams jungtis prie geriamojo vandens ir nuotekų surinkimo tinklų dėl trūskstamos infrastruktūros. Projekto metu planuojama nutiesti naujus geriamojo vandens tinklus (4,44 km) bei nutiesti naujus nuoteklų surinkimo tinklus (5.34 km). </t>
  </si>
  <si>
    <t xml:space="preserve">Pagrindinės problemos kurioms spręsti yra inicijuotas projektas - Kauno raj. Ilgakiemio, Juragių, Padauguvos, Zapyškio gyvenviečių vandenvietėse išgaunamas ir gyventojams tiekiamas vanduo neatitinka geriamojo vandens saugos ir kokybės reikalavimų. </t>
  </si>
  <si>
    <t>Įgyvendinant projektą numatoma naujų vandens tiekimo ir nuotekų surinkimo tinklų statyba, vandens tiekimo ir nuotekų surinkimo tinklų bei nuotekų valymo įrenginių rekonstrucija.</t>
  </si>
  <si>
    <t xml:space="preserve">Didinti nuotekų tvarkymo paslaugų prieinamumą įrengiant / rekonstruojant nuotekų surinkimo tinklus Kaišiadoryse ir Žaslių gst.; Didinti viešai tiekiamo geriamojo vandens paslaugų prieinamumą įrengiant / rekonstruojant vandens tiekimo tinklus Kaišiadoryse ir Žaslių gst.
</t>
  </si>
  <si>
    <t xml:space="preserve">Investicijų projektu nustatyta problema: kokybiškų vandens tiekimo ir nuotekų tvarkymo paslaugų Birštono mieste trūkumas dėl esamos infrastruktūros netinkamumo ar jos nebuvimo.
Problemai spręsti inicijuojamas investicijų projektas, kurio tikslas „Sudaryti sąlygas Birštono miesto ir Viensėdžio gyventojams prisijungti prie centralizuotos vandens tiekimo ir nuotekų tvarkymo sistemos bei gauti kokybiškas vandens tiekimo ir nuotekų tvarkymo paslaugas Birštono savivaldybėje“.
Pagrindinė projekto tikslinė grupė: Birštono miesto ir viensėdžio gyventojai: pagrindinis šios tikslinės grupės poreikis – gauti aukščiausios kokybės vandens tiekimo bei nuotekų tvarkymo paslaugas.
Projekto organizacija – UAB „Birštono vandentiekis“.
Projekto tikslui pasiekti numatomi šie uždaviniai:
Nr. 1: teikiamų paslaugų kokybės ir prieinamumo didinimas nutiesiant vandentiekio ir nuotekų tinklus Birštono miesto sodų bendrijoje „Rūta“ bei Birštono viensėdyje;
Nr. 2: teikiamų paslaugų kokybės ir prieinamumo didinimas rekonstruojant Birštono miesto vandens tiekimo ir nuotekų tvarkymo tinklus bei Birštono viensėdžio nuotekų tinklus.
Projekto įgyvendinimo metu numatomos vykdyti veiklos:
Birštono viensėdžio vandens tiekimo ir nuotekų tvarkymo tinklų tiesimas;
Birštono miesto sodų bendrijos „Rūta“ naujų vandens tiekimo ir nuotekų tvarkymo tinklų tiesimas;
Birštono miesto vandens tiekimo ir nuotekų tvarkymo tinklų rekonstrukcija;
Birštono viensėdžio nuotekų tvarkymo tinklų rekonstrukcija.
Siekiamas projekto rezultatas:
Prie nuotekų tinklų prijungtų gyventojų skaičius – 114, būstų - 60;
Prie vandens tiekimo tinklų prijungtų gyventojų skaičius – 55, būstų - 29;
Naujai nutiestų vandens tiekimo tinklų ilgis, km – 0,309;
Naujai nutiestų nuotekų tvarkymo tinklų ilgis, km – 1,772;
Rekonstruotų vandens tiekimo tinklų ilgis, km – 0,288;
Rekonstruotų nuotekų tvarkymo tinklų ilgis, km – 7,34.
Birštono miesto vandens tiekimo ir buitinių nuotekų tinklų plėtra; Birštono miesto vandentiekio ir buitinių nuotekų rekonstrukcija; Nuotekų diukerio per Nemuną įrengimas.
</t>
  </si>
  <si>
    <t>Vandentiekio ir buitinių nuotekų infrastruktūros rekonstrukcija ir plėtra Šėtos ir Gudžiūnų miesteliuose, Kunionių kaime bei Kėdainių mieste, taip padidinant vandens teikimo ir nuotekų tvarkymo paslaugų prieinamumą ir sistemos efektyvumą.</t>
  </si>
  <si>
    <t>Problema - kokybiškų vandens tiekimo ir nuotekų tvarkymo paslaugų Jonavos mieste bei rajono gyvenvietėse trūkumas dėl esamos infrastruktūros netinkamumo ar jos nebuvimo. Projekto tikslas – suteikti galimybes Jonavos miesto ir rajono gyventojams prisijungti prie centralizuotos nuotekų tvarkymo sistemos bei gauti kokybiškas VNT paslaugas Jonavos mieste bei rajone.
Projekto įgyvendinimo metu planuojama: NT statyba ir rekonstrukcija Užusalių, Ragožių, Praulių ir Upninkų k.; VT ir NT tinklų rekonstrukcija Jonavoje, Rukloje, Žeimiuose, Šveicarijoje ir Kulvoje; VNT infrastruktūros inventorizacija. Papildomai Projekte planuojamos veiklos: NVĮ rekonstrukcija Šveicarijoje ir Žeimiuose.</t>
  </si>
  <si>
    <t>Veiklos:
Strielčių kaimo vandens tiekimo  ir nuotekų tvarkymo tinklų tiesimas;
Stakliškių kaimo vandens tiekimo ir nuotekų tvarkymo tinklų tiesimas;
Stakliškių kaimo nuotekų valymo įrenginių statyba;
Stakliškių kaimo vandens tiekimo tinklų rekonstrukcija;
Prienų miesto Stadiono gatvės, Pramonės gatvės iki vandenvietės vandens tiekimo tinklų rekonstrukcija;
Prienų miesto Basanavičiaus gatvės vandens tiekimo tinklų rekonstrukcija.</t>
  </si>
  <si>
    <t>Didinti nuotekų tvarkymo paslaugų prieinamumą įrengiant / rekonstruojant nuotekų surinkimo tinklus Kaišiadoryse ir Žaslių gst.; Didinti viešai tiekiamo geriamojo vandens paslaugų prieinamumą įrengiant / rekonstruojant vandens tiekimo tinklus Kaišiadoryse ir Žaslių gst</t>
  </si>
  <si>
    <t xml:space="preserve">Pravieniškių I kaime nuotekų tinklų nėra. Projektu Pravieniškių I kaime reikalinga pakloti apie 15 km tinklų, pastatyti naujus nuotekų valymo įrenginius. Nuotekos iš šalia daugiabučių esančio septiko išvežamas UAB „Kaišiadorių vandenys“ mobiliuoju transportu. Galimybę prisijungti prie naujų vandentiekio ir nuotekų tinklų turėtų apie 400 kaimo gyventojų. </t>
  </si>
  <si>
    <t>Babtų miestelyje planuojama įrengti apie 2,54 km nuotekų surinikimo tinklų</t>
  </si>
  <si>
    <t>Naujų ekologiškų Kauno miesto viešojo transporto priemonių (troleibusų) įsigijimas.</t>
  </si>
  <si>
    <t>2007 m. gruodžio 20-22 d. Raseinių rajono apylinkės teismo sprendimais buvo nuspręsta, kad Belazariškės, Burbiškių, Didvėjo, Pumpurų, Rinkšelių ir Turbinavos kaimuose esantis turtas yra pripažinamas bešeimininkiu ir perduodamas Raseinių rajono savivaldybės nuosavybėn. Atsižvelgiant į tai, kad perduotas bešeimininkis turtas (statiniai ar jų išlikusios konstrukcijų dalys) yra netinkamas naudoti, neatitinka esminių statinio reikalavimų, ko pasekoje kelia grėsmę supančiai aplinkai ir žmonėms bei yra kraštovaizdžio vizualinės taršos šaltiniai, buvo inicijuotas šio projekto įgyvendinimas. Šio projekto įgyvendinimo metu yra planuojama Belazariškės, Burbiškių, Didvėjo, Pumpurų, Rinkšelių ir Turbinavos kaimuose iš viso likviduoti 27 bešeimininkius ir aplinką žalojančius vizualinės taršos objektus (statinius ar jų išlikusias konstrukcijų dalis) Raseinių rajono savivaldybėje. Taip pat projekto įgyvendinimo metu planuojama sutvarkyti ir teritorijas (apie 11,06 ha), kuriose bus likviduoti bešeimininkiai statiniai. Tikimąsi, kad pilna apimtimi įgyvendinus projektą atkurtuose Raseinių rajono savivaldybės teritorijose bus atstatyti praeityje ūkinės veiklos pažeisti kraštovaizdžio komponentai, atkurta pažeista aplinka ir jos elementai, pašalintas neigiamas poveikis supančiai aplinkai ir reali grėsmė žmonių sveikatai ir/ar gyvybei, projekto rezultatai tiesiogiai prisidės prie Raseinių rajono savivaldybės kraštovaizdžio estetinio potencialo didinimo.</t>
  </si>
  <si>
    <t xml:space="preserve">Numatoma likviduoti 41 bešeimininkį apleistą pastatą, sutvarkyti jų teritorijas Kėdainių rajone (Rėgulių, Petraičių, Vaiškonių, Vincgalio, Šlapaberžės, Vikaičių, Vilainių k., Dotnuvos mstl.), tokiu būdu siekiant gerinti rajono kraštovaizdžio kokybę. Įgyvendinus projektą bus sutvarkytos apie 3,56 ha teritorija, siekiant kraštovaizdžio vizualinį, estetinį potencialą. </t>
  </si>
  <si>
    <t>Trijų atvirais kasiniais pažeistų teritorijų, esančių Kėdainių rajono Bakainių k., Dovydiškių k. ir Kampų k. sutvarkymo darbai.</t>
  </si>
  <si>
    <t xml:space="preserve">Sutvarkyti buvusią pesticidų sandėlio, esančio Raseinių r. sav., Ariogalos sen., Kilupių k., teritoriją, parengiant užterštos teritorijos tvarkymo planą, atliekant sutvarkymo paslaugas ir projekto techninę priežiūrą.         </t>
  </si>
  <si>
    <t xml:space="preserve">Projekto įgyvendinimo metu vykdomi 8 apleistų objektų likvidavimo darbai. Investavus papildomas lėšas  planuojama likviduoti dar 13 objektų. Iš viso bus likviduotas  21 apleistas  pastatas, sutvarkytos teritorijos, siekiant atkurti pažeistas teritorijas, sustiprinti kraštovaizdžio ekologinę pusiausvyrą, padidinti kraštovaizdžio vizualinį estetinį potencialą. </t>
  </si>
  <si>
    <t xml:space="preserve"> Projekto lėšomis planuojami likviduoti 7 bešeimininkiai pastatai ir įrenginiai, atitinkantys Projekto finansavimo sąlygų aprašo 36.1, 36.2, 36.3 punktų reikalavimus:  1) du pagalbinio ūkio paskirties statiniai tarp Turgaus g. 20 ir Turgaus g. 22, Šiluvos mstl., Raseinių r. sav.; 2) buvusios parduotuvės pastatas Molupių k., Ariogalos sen., Raseinių r. sav; 3) pastatas, skirtas žolės miltų gaminimui, esantis Dubysos g., Kaulakių k., Pagojukų sen., Raseinių r.; 4) darželio pamatai Viduklės k., Viduklės sen., Raseinių r.; 5) parduotuvės pastatas Stoties g., Aukštkelių k., Nemakščių sen., Raseinių r. ir 6) sandėlis Blinstrubiškių k., Paliepių sen., Raseinių r.</t>
  </si>
  <si>
    <t>Bendras priemonės tikslas – pagerinti Nemuno pakrančių  kraštovaizdžio arealų (teritorijų) būklę Kauno rajono savivaldybėje, stiprinant ir palaikant  kraštovaizdžio ekologinę pusiausvyrą, atkuriant pažeistas teritorijas, didinat kraštovaizdžio vizualinį estetinį potencialą, išlaikant natūralų teritorijų pobūdį ir jas pritaikant pažintinei bei poilsinei rekreacijai. Projekto įgyvendinimo metu planuojama atlikti pakrančių kraštovaizdžio teritorijos tvarkymo darbus, iškertant menkaverčius želdynus ir invazinius medžius, pagal parengtus želdinių inventorizacijos brėžinius. Taip pat planuojama įrengti inžinerinius statinius (pėsčiųjų takus, apžvalgos aikšteles, suoliukus) bei integruotas informacines lenteles, kuriuose būtų pateikiama informacija apie šiai vietai būdingą augmeniją, kraštovaizdį,  panoramų kryptis ir pan. Įgyvendinus projektą, bus padidintas kraštovaizdžio vertės potencialas, pristatant jį tiek pravažiuojančiam dviračiu, tiek ir trumpam sustojusiam žmogui. Į sukurto kraštovaizdžio modelio ilgalaikį funkcionavimą planuojama įtraukti vietinio regiono bendruomenes.</t>
  </si>
  <si>
    <t>Nemuno ir Nevėžio santakos slėnio kraštovaizdžio draustinis, esantis vakarinėje Kauno miesto dalyje - puiki vizualinė erdvė, apimanti dviejų upių – Nemuno ir Nevėžio santaką, slėnius bei dirbtinio Lampėdžio ežero pakrantes su apsauginiais pylimais. Teritorija dar nepraradusi natūralumo, nesuniokota urbanizacijos. Teritorija - labai svarbi Kauno miesto gyventojams, yra pasiekiama automobiliais ir pėsčiomis. Jos teikiamos paslaugos – kultūrinės, svarbios miestui, apimančios grožį, įkvėpimą ir poilsį. Problema - vaizdingose Nemuno slėnio pievose ir aliuvinėse, užliejamose pievose intensyviai vyksta sukcesija, pievos degraduoja. Aukštesnėse vietose, dėl didelio nesuirusių augalinių liekanų kiekio nyksta mezofitinės pievos, jų rūšinę įvairovę stelbia invazinės rūšys. Projektu siekiama išsaugoti esamą atvirų vietų augalijos bioįvairovę, o tuo pačiu ir estetinį natūralių augaviečių vaizdingumą ir įrengti infrastruktūrą pažintiniam turizmui.</t>
  </si>
  <si>
    <t>Sutvarkyti ir pritaikyti visuomenės poreikiams teritoriją įgyvendinant kraštovaizdžio formavimo priemones tuo sudarant sąlygas visuomenei pažinti kraštovaizdžio vertybes.</t>
  </si>
  <si>
    <t>Projekto įgyvendinimo metu bus įgyvendinamos kraštovaizdžio formavimo priemonės Taurostos parke Jonavoje. Projekto tikslas - atkuriant dalies Taurostos parko kraštovaizdžio būklę, sudaryti sąlygas gamtinio karkaso struktūros vientisumo ir kraštovaizdžio ekologinės pusiausvyros palaikymui. Projekto uždaviniai: didinti teritorijos patrauklumą, skatinti naturalius procesus didinančius gamtinio karkaso teritorijų regeneracines savybes ir geoekologinį potencialą, sudaryti sąlygas tipiškų ir unikalių paupiams žolinių ir sumedėjusių augalijos bendrijų išlikimui, atstatymui, didinti integruotumą tarp gamtinių ir greta esančių urbanizuotų elementų, sudaryti visuomenei galimybę pažinti ir naudoti kraštovaizdį. Projekto metu bus siekiama įgyvendinti kraštovaizdžio formavimo priemones Taurostos parke Jonavoje, išsaugoti, sutvarkyti Taurostos parko Jonavoje arealą (1 vnt.), igyvendinti kraštovaizdžio formavimo priemones 5 ha Jonavos miesto Taurostos parko teritorijoje.</t>
  </si>
  <si>
    <t>Šiuo projektu planuojama sutvarkyti apie 3 ha teritoriją  prie Statkūniškio ežero: išvalyti menkaverčius krūmus, makrofitus, įrengti pėsčiųjų takus, pastatyti apžvalgos statinį.</t>
  </si>
  <si>
    <t>Projekto tikslui pasiekti planuojamos tokios veiklos:   kraštovaizdžio formavimas ir ekologinės būklės gerinimas gamtinio karkaso teritorijoje.</t>
  </si>
  <si>
    <t xml:space="preserve">Projektu siekiama atlikti kraštovaizdžio ir ekologinės būklės pagerinimą, želdinių tvarkymą bei įrengti mažuosius architektūros statinius.  </t>
  </si>
  <si>
    <t>Birštono savivaldybė yra apsupta išskirtinio gamtinio kraštovaizdžio – didžiųjų Nemuno kilpų, kurios yra įtrauktos į Natura 2000 teritorijų registrą, Nemuno kilpų hidrografinį draustinį, didžioji savivaldybės teritorijos dalis patenka į Nemuno kilpų regioninio parko teritoriją, o visa teritorija – į buferinę zoną. Atsižvelgiant į tai, Birštono savivaldybės teritorijoje galioja skirtingi planavimo ir reglamentavimo lygmens dokumentai, o dažni teisės aktų pokyčiai sudaro situaciją, kai savivaldybės lygmens bendrieji planai dažnai tampa prieštaraujantys kitiems teritorijų planavimo dokumentams bei reglamentams. Siekiant įvertinti visus esamus teisės aktų pasikeitimus ir sudaryti sąlygas tvariam savivaldybės vystymui, nuolatiniam ir ilgalaikiam socialiniais, ekonominiais ir ekologiniais motyvais pagrįstam gyvenimo kokybės augimui išsaugant, tobulinant bei atkuriant kraštovaizdį, tapo būtina pakeisti Birštono savivaldybės teritorijos ir kurorto bendrųjų planų sprendinius.</t>
  </si>
  <si>
    <t>koreguoti Prienų rajono savivaldybės teritorijos ir Prienų miesto bendrųjų planus kraštovaizdžio ir gamtinio karkaso formavimo aspektais</t>
  </si>
  <si>
    <t>Kaišiadorių rajono savivaldybės administracija siekianti išsaugoti įvairaus teritorinio lygmens kraštovaizdžio arealus ir jų ekologinį potencialą, užtikrinant tinkamą jų planavimą, tvarkymą, naudojimą ir darnų vystymąsi bei užtikrinti kryptingą ir darnų kraštovaizdžio formavimą, Projektu sieks įgyvendinti Kraštovaizdžio ir biologinės įvairovės išsaugojimo 2015–2020 metų veiksmų plano viena iš uždavinių - gerinti kraštovaizdžio planavimo kokybę, todėl Projektu bus siekiama pakeisti ar koreguoti savivaldybių ar jų dalių bendruosius, specialiuosius planus siekiant gerinti kraštovaizdžio apsaugą, tvarkymą, naudojimą ir užtikrinti gamtinio karkaso formavimą.
Siekant palaikyti ir stiprinti kraštovaizdžio ekologinį stabilumą bus parengta metodinių dokumentų, rekomendacijų susijusiu su gamtinio karkaso formavimu ir veiklos jame vykdymu 3 vnt. Kaišiadorių rajono savivaldybės teritorijos, Kaišiadorių miesto teritorijos, Žiežmarių miesto teritorijos bendrųjų planų kraštovaizdžio tvarkymo dalys.</t>
  </si>
  <si>
    <t>* Projektų aprašymai, charakterizuojantys planuojamas vykdyti veiklas, jų įgyvendinimo vietas, pertvarkomus objektus ir kitas specifines projekto charakteristikas (iki 700 spaudos ženklų).</t>
  </si>
  <si>
    <t>34 366,00</t>
  </si>
  <si>
    <t>19409</t>
  </si>
  <si>
    <t>1,35</t>
  </si>
  <si>
    <t>0,16</t>
  </si>
  <si>
    <t>0,23</t>
  </si>
  <si>
    <t>40</t>
  </si>
  <si>
    <t>2024</t>
  </si>
  <si>
    <t>2.3.1.3.1</t>
  </si>
  <si>
    <t>UAB Romainių šeimos klinikos Kauno mieste veiklos efektyvumo didinimas</t>
  </si>
  <si>
    <t>3.1.2.1.3</t>
  </si>
  <si>
    <t>P.S.336</t>
  </si>
  <si>
    <t>P.N.074</t>
  </si>
  <si>
    <t>Pastatyti ir / ar atnaujinti aplinkosauginiai- rekreaciniai objektai</t>
  </si>
  <si>
    <t>Įgyvendintos visuomenės informavimo apie aplinką priemonės</t>
  </si>
  <si>
    <t>Šiuo metu Raseinių mieste vykdomų kultūros veiklų/paslaugų bei kartu kultūrinio gyvenimo kokybė nukenčia dėl pasenusios Raseinių
 kultūros centro pagrindinės žiūrovų salės įrangos, baldų.Projekto metu ketinama pagerinti Raseinių rajono kultūros centro teikiamų kultūros paslaugų kokybę ir padidinti jų įvairovę, taip išlaikant esamus bei skatinant papildomus lankytojų srautus, planuojama pritraukti papildomai 9320 lankytojų per metus. Įgyvendinus projektą bus atnaujinta Raseinių rajono kultūros centro pagrindinės žiūrovų salės įranga, baldai.Sukurta infrastruktūra bus pritaikyta neįgaliųjų poreikiams. Atnaujinus pagrindinės žiūrovų salės įrangą, baldus, teikiamos kultūrinės paslaugos bus kokybiškesnės, bus sudaryta galimybė teikti kokybiškesnę kino filmų demonstravimo paslaugą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</si>
</sst>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 _L_t_-;\-* #,##0.00\ _L_t_-;_-* &quot;-&quot;??\ _L_t_-;_-@_-"/>
    <numFmt numFmtId="166" formatCode="#,##0.00_ ;\-#,##0.00\ "/>
  </numFmts>
  <fonts count="43"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indexed="8"/>
      <name val="Calibri"/>
      <family val="2"/>
      <charset val="186"/>
    </font>
    <font>
      <b/>
      <sz val="9"/>
      <name val="Times New Roman"/>
      <family val="1"/>
      <charset val="186"/>
    </font>
    <font>
      <sz val="8"/>
      <name val="Calibri"/>
      <family val="2"/>
    </font>
    <font>
      <sz val="11"/>
      <color indexed="8"/>
      <name val="Calibri"/>
      <family val="2"/>
    </font>
    <font>
      <sz val="9"/>
      <name val="Times New Roman"/>
      <family val="1"/>
      <charset val="186"/>
    </font>
    <font>
      <sz val="10"/>
      <name val="Times New Roman"/>
      <family val="1"/>
      <charset val="186"/>
    </font>
    <font>
      <b/>
      <sz val="11"/>
      <color indexed="8"/>
      <name val="Calibri"/>
      <family val="2"/>
    </font>
    <font>
      <sz val="10"/>
      <name val="Arial"/>
      <family val="2"/>
    </font>
    <font>
      <sz val="11"/>
      <name val="Calibri"/>
      <family val="2"/>
    </font>
    <font>
      <sz val="9"/>
      <name val="Calibri"/>
      <family val="2"/>
    </font>
    <font>
      <sz val="10"/>
      <name val="Calibri"/>
      <family val="2"/>
    </font>
    <font>
      <b/>
      <sz val="9"/>
      <color indexed="10"/>
      <name val="Times New Roman"/>
      <family val="1"/>
      <charset val="186"/>
    </font>
    <font>
      <b/>
      <sz val="12"/>
      <color indexed="8"/>
      <name val="Times New Roman"/>
      <family val="1"/>
      <charset val="186"/>
    </font>
    <font>
      <sz val="12"/>
      <color indexed="8"/>
      <name val="Times New Roman"/>
      <family val="1"/>
      <charset val="186"/>
    </font>
    <font>
      <b/>
      <sz val="11"/>
      <color indexed="8"/>
      <name val="Times New Roman"/>
      <family val="1"/>
      <charset val="186"/>
    </font>
    <font>
      <sz val="9"/>
      <color indexed="8"/>
      <name val="Times New Roman"/>
      <family val="1"/>
      <charset val="186"/>
    </font>
    <font>
      <b/>
      <strike/>
      <sz val="9"/>
      <color indexed="10"/>
      <name val="Times New Roman"/>
      <family val="1"/>
      <charset val="186"/>
    </font>
    <font>
      <vertAlign val="superscript"/>
      <sz val="9"/>
      <name val="Times New Roman"/>
      <family val="1"/>
      <charset val="186"/>
    </font>
    <font>
      <sz val="9"/>
      <color indexed="8"/>
      <name val="Calibri"/>
      <family val="2"/>
    </font>
    <font>
      <vertAlign val="superscript"/>
      <sz val="9"/>
      <color indexed="8"/>
      <name val="Times New Roman"/>
      <family val="1"/>
      <charset val="186"/>
    </font>
    <font>
      <b/>
      <sz val="9"/>
      <color indexed="8"/>
      <name val="Times New Roman"/>
      <family val="1"/>
      <charset val="186"/>
    </font>
    <font>
      <sz val="9"/>
      <color indexed="8"/>
      <name val="Calibri"/>
      <family val="2"/>
      <charset val="186"/>
    </font>
    <font>
      <sz val="11"/>
      <color theme="1"/>
      <name val="Calibri"/>
      <family val="2"/>
      <charset val="186"/>
      <scheme val="minor"/>
    </font>
    <font>
      <sz val="9"/>
      <color theme="1"/>
      <name val="Calibri"/>
      <family val="2"/>
      <scheme val="minor"/>
    </font>
    <font>
      <b/>
      <sz val="9"/>
      <color rgb="FFFF0000"/>
      <name val="Times New Roman"/>
      <family val="1"/>
      <charset val="186"/>
    </font>
    <font>
      <sz val="11"/>
      <color theme="1"/>
      <name val="Times New Roman"/>
      <family val="1"/>
      <charset val="186"/>
    </font>
    <font>
      <sz val="12"/>
      <color theme="1"/>
      <name val="Times New Roman"/>
      <family val="1"/>
      <charset val="186"/>
    </font>
    <font>
      <b/>
      <sz val="12"/>
      <color theme="1"/>
      <name val="Times New Roman"/>
      <family val="1"/>
      <charset val="186"/>
    </font>
    <font>
      <sz val="9"/>
      <color theme="1"/>
      <name val="Times New Roman"/>
      <family val="1"/>
      <charset val="186"/>
    </font>
    <font>
      <u/>
      <sz val="11"/>
      <color theme="10"/>
      <name val="Calibri"/>
      <family val="2"/>
      <charset val="186"/>
      <scheme val="minor"/>
    </font>
    <font>
      <b/>
      <sz val="12"/>
      <name val="Times New Roman"/>
      <family val="1"/>
      <charset val="186"/>
    </font>
    <font>
      <sz val="11"/>
      <name val="Calibri"/>
      <family val="2"/>
      <charset val="186"/>
      <scheme val="minor"/>
    </font>
    <font>
      <sz val="12"/>
      <name val="Times New Roman"/>
      <family val="1"/>
      <charset val="186"/>
    </font>
    <font>
      <sz val="10"/>
      <name val="Arial"/>
      <family val="2"/>
      <charset val="186"/>
    </font>
    <font>
      <sz val="11"/>
      <name val="Times New Roman"/>
      <family val="1"/>
      <charset val="186"/>
    </font>
    <font>
      <sz val="11"/>
      <color theme="1"/>
      <name val="Calibri"/>
      <family val="2"/>
    </font>
    <font>
      <i/>
      <sz val="12"/>
      <color theme="1"/>
      <name val="Times New Roman"/>
      <family val="1"/>
      <charset val="186"/>
    </font>
    <font>
      <b/>
      <strike/>
      <sz val="9"/>
      <name val="Times New Roman"/>
      <family val="1"/>
      <charset val="186"/>
    </font>
  </fonts>
  <fills count="1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7"/>
        <bgColor indexed="64"/>
      </patternFill>
    </fill>
    <fill>
      <patternFill patternType="solid">
        <fgColor rgb="FFFFCC99"/>
        <bgColor indexed="64"/>
      </patternFill>
    </fill>
    <fill>
      <patternFill patternType="solid">
        <fgColor theme="4" tint="0.39997558519241921"/>
        <bgColor indexed="64"/>
      </patternFill>
    </fill>
    <fill>
      <patternFill patternType="solid">
        <fgColor rgb="FFFF99CC"/>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7">
    <xf numFmtId="0" fontId="0" fillId="0" borderId="0"/>
    <xf numFmtId="164" fontId="8"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5" fillId="0" borderId="0"/>
    <xf numFmtId="0" fontId="27" fillId="0" borderId="0"/>
    <xf numFmtId="0" fontId="27" fillId="0" borderId="0"/>
    <xf numFmtId="0" fontId="27" fillId="0" borderId="0"/>
    <xf numFmtId="0" fontId="27" fillId="0" borderId="0"/>
    <xf numFmtId="0" fontId="5"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27" fillId="0" borderId="0"/>
    <xf numFmtId="0" fontId="12" fillId="0" borderId="0"/>
    <xf numFmtId="0" fontId="27" fillId="0" borderId="0"/>
    <xf numFmtId="0" fontId="27" fillId="0" borderId="0"/>
    <xf numFmtId="0" fontId="27" fillId="0" borderId="0"/>
    <xf numFmtId="0" fontId="5" fillId="0" borderId="0"/>
    <xf numFmtId="0" fontId="27" fillId="0" borderId="0"/>
    <xf numFmtId="0" fontId="27" fillId="0" borderId="0"/>
    <xf numFmtId="0" fontId="27" fillId="0" borderId="0"/>
    <xf numFmtId="0" fontId="27" fillId="0" borderId="0"/>
    <xf numFmtId="0" fontId="5" fillId="0" borderId="0"/>
    <xf numFmtId="0" fontId="11" fillId="0" borderId="1" applyNumberFormat="0" applyFill="0" applyAlignment="0" applyProtection="0"/>
    <xf numFmtId="0" fontId="34" fillId="0" borderId="0" applyNumberFormat="0" applyFill="0" applyBorder="0" applyAlignment="0" applyProtection="0"/>
    <xf numFmtId="0" fontId="4" fillId="0" borderId="0"/>
    <xf numFmtId="0" fontId="38" fillId="0" borderId="0"/>
    <xf numFmtId="165" fontId="4" fillId="0" borderId="0" applyFont="0" applyFill="0" applyBorder="0" applyAlignment="0" applyProtection="0"/>
    <xf numFmtId="0" fontId="4" fillId="0" borderId="0"/>
    <xf numFmtId="0" fontId="4" fillId="0" borderId="0"/>
    <xf numFmtId="0" fontId="4" fillId="0" borderId="0"/>
    <xf numFmtId="0" fontId="3" fillId="0" borderId="0"/>
    <xf numFmtId="0" fontId="38" fillId="0" borderId="0"/>
    <xf numFmtId="0" fontId="2" fillId="0" borderId="0"/>
    <xf numFmtId="0" fontId="38" fillId="0" borderId="0"/>
    <xf numFmtId="0" fontId="2" fillId="0" borderId="0"/>
    <xf numFmtId="165" fontId="2" fillId="0" borderId="0" applyFont="0" applyFill="0" applyBorder="0" applyAlignment="0" applyProtection="0"/>
    <xf numFmtId="0" fontId="38" fillId="0" borderId="0"/>
    <xf numFmtId="0" fontId="1" fillId="0" borderId="0"/>
  </cellStyleXfs>
  <cellXfs count="300">
    <xf numFmtId="0" fontId="0" fillId="0" borderId="0" xfId="0"/>
    <xf numFmtId="49" fontId="0" fillId="0" borderId="0" xfId="0" applyNumberFormat="1" applyAlignment="1">
      <alignment horizontal="left" vertical="top" wrapText="1"/>
    </xf>
    <xf numFmtId="49" fontId="0" fillId="0" borderId="0" xfId="0" applyNumberFormat="1" applyAlignment="1">
      <alignment horizontal="right" vertical="top"/>
    </xf>
    <xf numFmtId="49" fontId="13" fillId="0" borderId="0" xfId="0" applyNumberFormat="1" applyFont="1" applyAlignment="1">
      <alignment horizontal="right" vertical="top"/>
    </xf>
    <xf numFmtId="0" fontId="13" fillId="0" borderId="0" xfId="0" applyFont="1" applyAlignment="1">
      <alignment horizontal="left" vertical="top"/>
    </xf>
    <xf numFmtId="0" fontId="13" fillId="0" borderId="0" xfId="0" applyFont="1" applyAlignment="1">
      <alignment horizontal="center"/>
    </xf>
    <xf numFmtId="0" fontId="13" fillId="0" borderId="0" xfId="0" applyFont="1" applyAlignment="1">
      <alignment horizontal="left"/>
    </xf>
    <xf numFmtId="0" fontId="13" fillId="0" borderId="0" xfId="0" applyFont="1"/>
    <xf numFmtId="49" fontId="9" fillId="0" borderId="2" xfId="0" applyNumberFormat="1" applyFont="1" applyBorder="1" applyAlignment="1">
      <alignment horizontal="center" vertical="top" wrapText="1"/>
    </xf>
    <xf numFmtId="0" fontId="9" fillId="0" borderId="2" xfId="0" applyFont="1" applyBorder="1" applyAlignment="1">
      <alignment horizontal="center" vertical="top" wrapText="1"/>
    </xf>
    <xf numFmtId="0" fontId="9" fillId="0" borderId="2" xfId="0" applyFont="1" applyBorder="1" applyAlignment="1">
      <alignment horizontal="center" vertical="center" wrapText="1"/>
    </xf>
    <xf numFmtId="0" fontId="9" fillId="0" borderId="2" xfId="20" applyFont="1" applyBorder="1" applyAlignment="1">
      <alignment horizontal="center" vertical="center" wrapText="1"/>
    </xf>
    <xf numFmtId="0" fontId="9" fillId="0" borderId="2" xfId="20" applyFont="1" applyBorder="1" applyAlignment="1">
      <alignment horizontal="center" vertical="top" wrapText="1"/>
    </xf>
    <xf numFmtId="49" fontId="9" fillId="0" borderId="2" xfId="0" applyNumberFormat="1" applyFont="1" applyBorder="1" applyAlignment="1">
      <alignment horizontal="center" vertical="center" wrapText="1"/>
    </xf>
    <xf numFmtId="0" fontId="9" fillId="0" borderId="2" xfId="20" applyFont="1" applyBorder="1" applyAlignment="1">
      <alignment horizontal="center" vertical="top"/>
    </xf>
    <xf numFmtId="0" fontId="9" fillId="0" borderId="2" xfId="20" applyFont="1" applyBorder="1" applyAlignment="1">
      <alignment horizontal="center" vertical="center"/>
    </xf>
    <xf numFmtId="0" fontId="9" fillId="0" borderId="2" xfId="20" applyFont="1" applyBorder="1" applyAlignment="1">
      <alignment horizontal="left" vertical="top" wrapText="1"/>
    </xf>
    <xf numFmtId="49" fontId="9" fillId="0" borderId="2" xfId="0" applyNumberFormat="1"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left" vertical="top" wrapText="1"/>
    </xf>
    <xf numFmtId="0" fontId="9" fillId="0" borderId="2" xfId="0" applyFont="1" applyBorder="1" applyAlignment="1">
      <alignment horizontal="center" vertical="top"/>
    </xf>
    <xf numFmtId="0" fontId="9" fillId="0" borderId="2" xfId="0" applyFont="1" applyBorder="1" applyAlignment="1">
      <alignment horizontal="left" vertical="top"/>
    </xf>
    <xf numFmtId="49" fontId="9" fillId="0" borderId="2" xfId="0" applyNumberFormat="1" applyFont="1" applyBorder="1" applyAlignment="1">
      <alignment horizontal="center" vertical="top"/>
    </xf>
    <xf numFmtId="0" fontId="9" fillId="2" borderId="2" xfId="0" applyFont="1" applyFill="1" applyBorder="1" applyAlignment="1">
      <alignment horizontal="left" vertical="top" wrapText="1"/>
    </xf>
    <xf numFmtId="0" fontId="9" fillId="2" borderId="2" xfId="0" applyFont="1" applyFill="1" applyBorder="1" applyAlignment="1">
      <alignment horizontal="center" vertical="top" wrapText="1"/>
    </xf>
    <xf numFmtId="0" fontId="9" fillId="2" borderId="2" xfId="0" applyFont="1" applyFill="1" applyBorder="1" applyAlignment="1">
      <alignment horizontal="center" vertical="center" wrapText="1"/>
    </xf>
    <xf numFmtId="0" fontId="9" fillId="2" borderId="2" xfId="20" applyFont="1" applyFill="1" applyBorder="1" applyAlignment="1">
      <alignment horizontal="center" vertical="top" wrapText="1"/>
    </xf>
    <xf numFmtId="0" fontId="9" fillId="2" borderId="2" xfId="20" applyFont="1" applyFill="1" applyBorder="1" applyAlignment="1">
      <alignment horizontal="center" vertical="center" wrapText="1"/>
    </xf>
    <xf numFmtId="49" fontId="9" fillId="0" borderId="2" xfId="0" applyNumberFormat="1" applyFont="1" applyBorder="1" applyAlignment="1">
      <alignment horizontal="left" vertical="top" wrapText="1"/>
    </xf>
    <xf numFmtId="49" fontId="9" fillId="0" borderId="2" xfId="21" applyNumberFormat="1" applyFont="1" applyBorder="1" applyAlignment="1">
      <alignment horizontal="left" vertical="top" wrapText="1"/>
    </xf>
    <xf numFmtId="0" fontId="9" fillId="0" borderId="2" xfId="2" applyFont="1" applyBorder="1" applyAlignment="1">
      <alignment horizontal="left" vertical="top" wrapText="1"/>
    </xf>
    <xf numFmtId="0" fontId="9" fillId="0" borderId="2" xfId="2" applyFont="1" applyBorder="1" applyAlignment="1">
      <alignment horizontal="center" vertical="top" wrapText="1"/>
    </xf>
    <xf numFmtId="4" fontId="9" fillId="0" borderId="2" xfId="0" applyNumberFormat="1" applyFont="1" applyBorder="1" applyAlignment="1">
      <alignment horizontal="center" vertical="top"/>
    </xf>
    <xf numFmtId="0" fontId="9" fillId="0" borderId="2" xfId="31" applyFont="1" applyFill="1" applyBorder="1" applyAlignment="1">
      <alignment horizontal="left" vertical="top"/>
    </xf>
    <xf numFmtId="0" fontId="9" fillId="0" borderId="2" xfId="20" applyFont="1" applyBorder="1" applyAlignment="1">
      <alignment horizontal="left" vertical="top"/>
    </xf>
    <xf numFmtId="49" fontId="10" fillId="0" borderId="0" xfId="0" applyNumberFormat="1" applyFont="1" applyAlignment="1">
      <alignment horizontal="left" vertical="top" wrapText="1"/>
    </xf>
    <xf numFmtId="49" fontId="15" fillId="0" borderId="0" xfId="0" applyNumberFormat="1" applyFont="1" applyAlignment="1">
      <alignment horizontal="right" vertical="top"/>
    </xf>
    <xf numFmtId="0" fontId="13" fillId="0" borderId="0" xfId="0" applyFont="1" applyAlignment="1">
      <alignment horizontal="center" vertical="top"/>
    </xf>
    <xf numFmtId="0" fontId="9" fillId="0" borderId="2" xfId="0" applyFont="1" applyBorder="1" applyAlignment="1">
      <alignment vertical="top" wrapText="1"/>
    </xf>
    <xf numFmtId="2" fontId="9" fillId="0" borderId="2" xfId="0" applyNumberFormat="1" applyFont="1" applyBorder="1" applyAlignment="1">
      <alignment horizontal="left" vertical="top" wrapText="1"/>
    </xf>
    <xf numFmtId="49" fontId="0" fillId="0" borderId="0" xfId="0" applyNumberFormat="1"/>
    <xf numFmtId="49" fontId="13" fillId="0" borderId="0" xfId="0" applyNumberFormat="1" applyFont="1" applyAlignment="1">
      <alignment horizontal="left" vertical="top" wrapText="1"/>
    </xf>
    <xf numFmtId="0" fontId="9" fillId="0" borderId="2" xfId="20" applyFont="1" applyBorder="1" applyAlignment="1">
      <alignment vertical="top" wrapText="1"/>
    </xf>
    <xf numFmtId="49" fontId="13" fillId="0" borderId="0" xfId="0" applyNumberFormat="1" applyFont="1" applyAlignment="1">
      <alignment horizontal="left" vertical="top"/>
    </xf>
    <xf numFmtId="49" fontId="0" fillId="0" borderId="0" xfId="0" applyNumberFormat="1" applyAlignment="1">
      <alignment horizontal="left" vertical="top"/>
    </xf>
    <xf numFmtId="49" fontId="13" fillId="0" borderId="0" xfId="0" applyNumberFormat="1" applyFont="1" applyAlignment="1">
      <alignment horizontal="center" vertical="center"/>
    </xf>
    <xf numFmtId="49" fontId="0" fillId="0" borderId="0" xfId="0" applyNumberFormat="1" applyAlignment="1">
      <alignment horizontal="center" vertical="center"/>
    </xf>
    <xf numFmtId="49" fontId="9" fillId="0" borderId="2" xfId="0" applyNumberFormat="1" applyFont="1" applyBorder="1" applyAlignment="1">
      <alignment horizontal="center" vertical="center" wrapText="1" shrinkToFit="1"/>
    </xf>
    <xf numFmtId="49" fontId="9" fillId="0" borderId="2" xfId="20" applyNumberFormat="1" applyFont="1" applyBorder="1" applyAlignment="1">
      <alignment horizontal="center" vertical="center" wrapText="1"/>
    </xf>
    <xf numFmtId="0" fontId="9" fillId="0" borderId="2" xfId="22" applyFont="1" applyBorder="1" applyAlignment="1">
      <alignment horizontal="center" vertical="center" wrapText="1"/>
    </xf>
    <xf numFmtId="49" fontId="6" fillId="3" borderId="2" xfId="0" applyNumberFormat="1" applyFont="1" applyFill="1" applyBorder="1" applyAlignment="1">
      <alignment horizontal="center" vertical="top" wrapText="1"/>
    </xf>
    <xf numFmtId="0" fontId="9" fillId="3" borderId="2" xfId="0" applyFont="1" applyFill="1" applyBorder="1" applyAlignment="1">
      <alignment horizontal="center" vertical="top" wrapText="1"/>
    </xf>
    <xf numFmtId="0" fontId="9" fillId="3" borderId="2" xfId="0" applyFont="1" applyFill="1" applyBorder="1" applyAlignment="1">
      <alignment horizontal="left" vertical="top" wrapText="1"/>
    </xf>
    <xf numFmtId="0" fontId="9" fillId="4" borderId="2" xfId="0" applyFont="1" applyFill="1" applyBorder="1" applyAlignment="1">
      <alignment horizontal="center" vertical="top" wrapText="1"/>
    </xf>
    <xf numFmtId="0" fontId="9" fillId="4" borderId="2" xfId="0" applyFont="1" applyFill="1" applyBorder="1" applyAlignment="1">
      <alignment horizontal="left" vertical="top" wrapText="1"/>
    </xf>
    <xf numFmtId="0" fontId="9" fillId="3" borderId="2" xfId="0" applyFont="1" applyFill="1" applyBorder="1" applyAlignment="1">
      <alignment horizontal="center" vertical="top"/>
    </xf>
    <xf numFmtId="0" fontId="9" fillId="3" borderId="2" xfId="0" applyFont="1" applyFill="1" applyBorder="1" applyAlignment="1">
      <alignment horizontal="left" vertical="top"/>
    </xf>
    <xf numFmtId="49" fontId="9" fillId="4" borderId="2" xfId="0" applyNumberFormat="1" applyFont="1" applyFill="1" applyBorder="1" applyAlignment="1">
      <alignment horizontal="center" vertical="top" wrapText="1"/>
    </xf>
    <xf numFmtId="0" fontId="9" fillId="4" borderId="2" xfId="0" applyFont="1" applyFill="1" applyBorder="1" applyAlignment="1">
      <alignment horizontal="center" vertical="top"/>
    </xf>
    <xf numFmtId="0" fontId="9" fillId="4" borderId="2" xfId="0" applyFont="1" applyFill="1" applyBorder="1" applyAlignment="1">
      <alignment horizontal="left" vertical="top"/>
    </xf>
    <xf numFmtId="0" fontId="9" fillId="2" borderId="2" xfId="27" applyFont="1" applyFill="1" applyBorder="1" applyAlignment="1">
      <alignment horizontal="center" vertical="top" wrapText="1"/>
    </xf>
    <xf numFmtId="49" fontId="10" fillId="0" borderId="0" xfId="0" applyNumberFormat="1" applyFont="1"/>
    <xf numFmtId="49" fontId="13" fillId="0" borderId="0" xfId="0" applyNumberFormat="1" applyFont="1"/>
    <xf numFmtId="0" fontId="16" fillId="0" borderId="2" xfId="0" applyFont="1" applyBorder="1" applyAlignment="1">
      <alignment horizontal="left" vertical="top" wrapText="1"/>
    </xf>
    <xf numFmtId="0" fontId="16" fillId="0" borderId="2" xfId="0" applyFont="1" applyBorder="1" applyAlignment="1">
      <alignment horizontal="center" vertical="top"/>
    </xf>
    <xf numFmtId="0" fontId="16" fillId="0" borderId="2" xfId="0" applyFont="1" applyBorder="1" applyAlignment="1">
      <alignment horizontal="left" vertical="top"/>
    </xf>
    <xf numFmtId="4" fontId="9" fillId="2" borderId="2" xfId="0" applyNumberFormat="1" applyFont="1" applyFill="1" applyBorder="1" applyAlignment="1">
      <alignment horizontal="right" vertical="top" wrapText="1"/>
    </xf>
    <xf numFmtId="4" fontId="9" fillId="2" borderId="2" xfId="0" applyNumberFormat="1" applyFont="1" applyFill="1" applyBorder="1" applyAlignment="1">
      <alignment horizontal="right" vertical="top"/>
    </xf>
    <xf numFmtId="4" fontId="20" fillId="0" borderId="2" xfId="0" applyNumberFormat="1" applyFont="1" applyBorder="1" applyAlignment="1">
      <alignment horizontal="right" vertical="top" wrapText="1"/>
    </xf>
    <xf numFmtId="0" fontId="17" fillId="0" borderId="0" xfId="0" applyFont="1" applyAlignment="1">
      <alignment vertical="center"/>
    </xf>
    <xf numFmtId="166" fontId="9" fillId="0" borderId="2" xfId="1" applyNumberFormat="1" applyFont="1" applyFill="1" applyBorder="1" applyAlignment="1">
      <alignment horizontal="right" vertical="top"/>
    </xf>
    <xf numFmtId="0" fontId="9" fillId="0" borderId="2" xfId="0" applyFont="1" applyBorder="1" applyAlignment="1">
      <alignment horizontal="right" vertical="top" wrapText="1"/>
    </xf>
    <xf numFmtId="0" fontId="9" fillId="0" borderId="2" xfId="0" applyFont="1" applyBorder="1" applyAlignment="1">
      <alignment horizontal="right" vertical="top"/>
    </xf>
    <xf numFmtId="166" fontId="9" fillId="0" borderId="2" xfId="1" applyNumberFormat="1" applyFont="1" applyFill="1" applyBorder="1" applyAlignment="1">
      <alignment horizontal="right" vertical="top" wrapText="1"/>
    </xf>
    <xf numFmtId="49" fontId="9" fillId="0" borderId="2" xfId="0" applyNumberFormat="1" applyFont="1" applyBorder="1" applyAlignment="1">
      <alignment horizontal="right" vertical="top" wrapText="1"/>
    </xf>
    <xf numFmtId="4" fontId="9" fillId="0" borderId="2" xfId="0" applyNumberFormat="1" applyFont="1" applyBorder="1" applyAlignment="1">
      <alignment horizontal="right" vertical="top"/>
    </xf>
    <xf numFmtId="4" fontId="9" fillId="0" borderId="2" xfId="0" applyNumberFormat="1" applyFont="1" applyBorder="1" applyAlignment="1">
      <alignment horizontal="right" vertical="top" wrapText="1"/>
    </xf>
    <xf numFmtId="4" fontId="9" fillId="0" borderId="2" xfId="1" applyNumberFormat="1" applyFont="1" applyFill="1" applyBorder="1" applyAlignment="1">
      <alignment horizontal="right" vertical="top" wrapText="1"/>
    </xf>
    <xf numFmtId="1" fontId="9" fillId="0" borderId="2" xfId="0" applyNumberFormat="1" applyFont="1" applyBorder="1" applyAlignment="1">
      <alignment horizontal="right" vertical="top"/>
    </xf>
    <xf numFmtId="1" fontId="9" fillId="0" borderId="2" xfId="0" applyNumberFormat="1" applyFont="1" applyBorder="1" applyAlignment="1">
      <alignment horizontal="right" vertical="top" wrapText="1"/>
    </xf>
    <xf numFmtId="4" fontId="9" fillId="0" borderId="2" xfId="20" applyNumberFormat="1" applyFont="1" applyBorder="1" applyAlignment="1">
      <alignment horizontal="right" vertical="top" wrapText="1"/>
    </xf>
    <xf numFmtId="0" fontId="9" fillId="0" borderId="2" xfId="20" applyFont="1" applyBorder="1" applyAlignment="1">
      <alignment horizontal="right" vertical="top" wrapText="1"/>
    </xf>
    <xf numFmtId="0" fontId="9" fillId="2" borderId="2" xfId="0" applyFont="1" applyFill="1" applyBorder="1" applyAlignment="1">
      <alignment horizontal="right" vertical="top" wrapText="1"/>
    </xf>
    <xf numFmtId="4" fontId="9" fillId="0" borderId="2" xfId="0" applyNumberFormat="1" applyFont="1" applyBorder="1" applyAlignment="1">
      <alignment horizontal="center" vertical="center"/>
    </xf>
    <xf numFmtId="4" fontId="9" fillId="0" borderId="2" xfId="20" applyNumberFormat="1" applyFont="1" applyBorder="1" applyAlignment="1">
      <alignment horizontal="right" vertical="top"/>
    </xf>
    <xf numFmtId="4" fontId="9" fillId="0" borderId="2" xfId="1" applyNumberFormat="1" applyFont="1" applyBorder="1" applyAlignment="1">
      <alignment horizontal="right" vertical="top"/>
    </xf>
    <xf numFmtId="4" fontId="9" fillId="2" borderId="2" xfId="20" applyNumberFormat="1" applyFont="1" applyFill="1" applyBorder="1" applyAlignment="1">
      <alignment horizontal="right" vertical="top"/>
    </xf>
    <xf numFmtId="0" fontId="9" fillId="2" borderId="2" xfId="20" applyFont="1" applyFill="1" applyBorder="1" applyAlignment="1">
      <alignment horizontal="right" vertical="top" wrapText="1"/>
    </xf>
    <xf numFmtId="4" fontId="9" fillId="0" borderId="2" xfId="1" applyNumberFormat="1" applyFont="1" applyFill="1" applyBorder="1" applyAlignment="1">
      <alignment horizontal="right" vertical="top"/>
    </xf>
    <xf numFmtId="0" fontId="9" fillId="2" borderId="2" xfId="27" applyFont="1" applyFill="1" applyBorder="1" applyAlignment="1">
      <alignment horizontal="center" vertical="top"/>
    </xf>
    <xf numFmtId="4" fontId="9" fillId="2" borderId="2" xfId="27" applyNumberFormat="1" applyFont="1" applyFill="1" applyBorder="1" applyAlignment="1">
      <alignment horizontal="right" vertical="top"/>
    </xf>
    <xf numFmtId="0" fontId="9" fillId="0" borderId="2" xfId="20" applyFont="1" applyBorder="1" applyAlignment="1">
      <alignment horizontal="right" vertical="top"/>
    </xf>
    <xf numFmtId="0" fontId="9" fillId="0" borderId="2" xfId="22" applyFont="1" applyBorder="1" applyAlignment="1">
      <alignment horizontal="center" vertical="center"/>
    </xf>
    <xf numFmtId="49" fontId="9" fillId="0" borderId="2" xfId="0" applyNumberFormat="1" applyFont="1" applyBorder="1" applyAlignment="1">
      <alignment horizontal="left" vertical="top"/>
    </xf>
    <xf numFmtId="49" fontId="9" fillId="0" borderId="2" xfId="0" applyNumberFormat="1" applyFont="1" applyBorder="1" applyAlignment="1">
      <alignment vertical="top" wrapText="1"/>
    </xf>
    <xf numFmtId="4" fontId="9" fillId="0" borderId="4" xfId="0" applyNumberFormat="1" applyFont="1" applyBorder="1" applyAlignment="1">
      <alignment horizontal="right" vertical="top" wrapText="1"/>
    </xf>
    <xf numFmtId="2" fontId="9" fillId="0" borderId="2" xfId="0" applyNumberFormat="1" applyFont="1" applyBorder="1" applyAlignment="1">
      <alignment horizontal="left" vertical="top"/>
    </xf>
    <xf numFmtId="2" fontId="9" fillId="0" borderId="2" xfId="0" applyNumberFormat="1" applyFont="1" applyBorder="1" applyAlignment="1">
      <alignment horizontal="left" vertical="center" wrapText="1"/>
    </xf>
    <xf numFmtId="2" fontId="9" fillId="0" borderId="2" xfId="0" applyNumberFormat="1" applyFont="1" applyBorder="1" applyAlignment="1">
      <alignment horizontal="center" vertical="center"/>
    </xf>
    <xf numFmtId="2" fontId="9" fillId="0" borderId="2" xfId="0" applyNumberFormat="1" applyFont="1" applyBorder="1" applyAlignment="1">
      <alignment horizontal="center" vertical="center" wrapText="1"/>
    </xf>
    <xf numFmtId="0" fontId="9" fillId="0" borderId="0" xfId="0" applyFont="1" applyAlignment="1">
      <alignment vertical="top" wrapText="1"/>
    </xf>
    <xf numFmtId="0" fontId="9" fillId="0" borderId="2" xfId="3" applyFont="1" applyBorder="1" applyAlignment="1">
      <alignment horizontal="left" vertical="top" wrapText="1"/>
    </xf>
    <xf numFmtId="0" fontId="9" fillId="0" borderId="2" xfId="3" applyFont="1" applyBorder="1" applyAlignment="1">
      <alignment horizontal="center" vertical="top" wrapText="1"/>
    </xf>
    <xf numFmtId="0" fontId="14" fillId="0" borderId="2" xfId="0" applyFont="1" applyBorder="1"/>
    <xf numFmtId="0" fontId="14" fillId="0" borderId="2" xfId="0" applyFont="1" applyBorder="1" applyAlignment="1">
      <alignment horizontal="center" vertical="top"/>
    </xf>
    <xf numFmtId="49" fontId="14" fillId="0" borderId="2" xfId="0" applyNumberFormat="1" applyFont="1" applyBorder="1" applyAlignment="1">
      <alignment horizontal="left" vertical="top" wrapText="1"/>
    </xf>
    <xf numFmtId="49" fontId="14" fillId="0" borderId="2" xfId="0" applyNumberFormat="1" applyFont="1" applyBorder="1" applyAlignment="1">
      <alignment horizontal="center" vertical="top" wrapText="1"/>
    </xf>
    <xf numFmtId="0" fontId="14" fillId="0" borderId="2" xfId="0" applyFont="1" applyBorder="1" applyAlignment="1">
      <alignment vertical="top"/>
    </xf>
    <xf numFmtId="3" fontId="9" fillId="0" borderId="2" xfId="0" applyNumberFormat="1" applyFont="1" applyBorder="1" applyAlignment="1">
      <alignment horizontal="center" vertical="top"/>
    </xf>
    <xf numFmtId="3" fontId="9" fillId="0" borderId="2" xfId="0" applyNumberFormat="1" applyFont="1" applyBorder="1" applyAlignment="1">
      <alignment horizontal="left" vertical="top"/>
    </xf>
    <xf numFmtId="0" fontId="20" fillId="0" borderId="2" xfId="0" applyFont="1" applyBorder="1" applyAlignment="1">
      <alignment vertical="center" wrapText="1"/>
    </xf>
    <xf numFmtId="0" fontId="9" fillId="2" borderId="2" xfId="20" applyFont="1" applyFill="1" applyBorder="1" applyAlignment="1">
      <alignment horizontal="left" vertical="top" wrapText="1"/>
    </xf>
    <xf numFmtId="0" fontId="9" fillId="2" borderId="2" xfId="3" applyFont="1" applyFill="1" applyBorder="1" applyAlignment="1">
      <alignment horizontal="left" vertical="top" wrapText="1"/>
    </xf>
    <xf numFmtId="0" fontId="9" fillId="2" borderId="2" xfId="0" applyFont="1" applyFill="1" applyBorder="1" applyAlignment="1">
      <alignment horizontal="left" vertical="top"/>
    </xf>
    <xf numFmtId="0" fontId="9" fillId="2" borderId="2" xfId="0" applyFont="1" applyFill="1" applyBorder="1" applyAlignment="1">
      <alignment horizontal="right" vertical="top"/>
    </xf>
    <xf numFmtId="49" fontId="9" fillId="2" borderId="2" xfId="0" applyNumberFormat="1" applyFont="1" applyFill="1" applyBorder="1" applyAlignment="1">
      <alignment horizontal="center" vertical="top" wrapText="1"/>
    </xf>
    <xf numFmtId="4" fontId="16" fillId="2" borderId="0" xfId="20" applyNumberFormat="1" applyFont="1" applyFill="1" applyAlignment="1">
      <alignment horizontal="right" vertical="top"/>
    </xf>
    <xf numFmtId="49" fontId="9" fillId="2" borderId="2" xfId="0" applyNumberFormat="1" applyFont="1" applyFill="1" applyBorder="1" applyAlignment="1">
      <alignment horizontal="left" vertical="top" wrapText="1"/>
    </xf>
    <xf numFmtId="4" fontId="9" fillId="0" borderId="2" xfId="27" applyNumberFormat="1" applyFont="1" applyBorder="1" applyAlignment="1">
      <alignment horizontal="right" vertical="top"/>
    </xf>
    <xf numFmtId="0" fontId="9" fillId="2" borderId="2" xfId="0" applyFont="1" applyFill="1" applyBorder="1" applyAlignment="1">
      <alignment horizontal="left" vertical="top" wrapText="1" shrinkToFit="1"/>
    </xf>
    <xf numFmtId="0" fontId="9" fillId="0" borderId="2" xfId="0" applyFont="1" applyBorder="1" applyAlignment="1">
      <alignment horizontal="left" vertical="top" wrapText="1" shrinkToFit="1"/>
    </xf>
    <xf numFmtId="0" fontId="9" fillId="0" borderId="5" xfId="0" applyFont="1" applyBorder="1" applyAlignment="1">
      <alignment horizontal="center" vertical="top"/>
    </xf>
    <xf numFmtId="0" fontId="23" fillId="2" borderId="2" xfId="0" applyFont="1" applyFill="1" applyBorder="1" applyAlignment="1">
      <alignment horizontal="center" vertical="top"/>
    </xf>
    <xf numFmtId="0" fontId="20" fillId="0" borderId="2" xfId="0" applyFont="1" applyBorder="1" applyAlignment="1">
      <alignment horizontal="right" vertical="top" wrapText="1"/>
    </xf>
    <xf numFmtId="0" fontId="20" fillId="2" borderId="2" xfId="0" applyFont="1" applyFill="1" applyBorder="1" applyAlignment="1">
      <alignment horizontal="right" vertical="top" wrapText="1"/>
    </xf>
    <xf numFmtId="0" fontId="20" fillId="0" borderId="2" xfId="0" applyFont="1" applyBorder="1" applyAlignment="1">
      <alignment horizontal="left" vertical="top" wrapText="1"/>
    </xf>
    <xf numFmtId="0" fontId="20" fillId="0" borderId="2" xfId="0" applyFont="1" applyBorder="1" applyAlignment="1">
      <alignment horizontal="center" vertical="center" wrapText="1"/>
    </xf>
    <xf numFmtId="0" fontId="20" fillId="0" borderId="2" xfId="0" applyFont="1" applyBorder="1" applyAlignment="1">
      <alignment horizontal="center" vertical="top" wrapText="1"/>
    </xf>
    <xf numFmtId="0" fontId="20" fillId="0" borderId="2" xfId="0" applyFont="1" applyBorder="1" applyAlignment="1">
      <alignment horizontal="center" vertical="center"/>
    </xf>
    <xf numFmtId="4" fontId="20" fillId="0" borderId="2" xfId="0" applyNumberFormat="1" applyFont="1" applyBorder="1" applyAlignment="1">
      <alignment horizontal="right" vertical="top"/>
    </xf>
    <xf numFmtId="0" fontId="20" fillId="0" borderId="2" xfId="20" applyFont="1" applyBorder="1" applyAlignment="1">
      <alignment horizontal="center" vertical="center"/>
    </xf>
    <xf numFmtId="4" fontId="20" fillId="0" borderId="2" xfId="20" applyNumberFormat="1" applyFont="1" applyBorder="1" applyAlignment="1">
      <alignment horizontal="right" vertical="top"/>
    </xf>
    <xf numFmtId="49" fontId="20" fillId="0" borderId="2" xfId="0" applyNumberFormat="1" applyFont="1" applyBorder="1" applyAlignment="1">
      <alignment horizontal="center" vertical="center" wrapText="1"/>
    </xf>
    <xf numFmtId="0" fontId="20" fillId="2" borderId="2" xfId="0" applyFont="1" applyFill="1" applyBorder="1" applyAlignment="1">
      <alignment horizontal="left" vertical="top"/>
    </xf>
    <xf numFmtId="0" fontId="20" fillId="2" borderId="2" xfId="0" applyFont="1" applyFill="1" applyBorder="1" applyAlignment="1">
      <alignment horizontal="left" vertical="top" wrapText="1"/>
    </xf>
    <xf numFmtId="0" fontId="20" fillId="2" borderId="2" xfId="0" applyFont="1" applyFill="1" applyBorder="1" applyAlignment="1">
      <alignment horizontal="center" vertical="top" wrapText="1"/>
    </xf>
    <xf numFmtId="0" fontId="20" fillId="0" borderId="2" xfId="0" applyFont="1" applyBorder="1" applyAlignment="1">
      <alignment horizontal="left" vertical="top"/>
    </xf>
    <xf numFmtId="0" fontId="20" fillId="0" borderId="2" xfId="0" applyFont="1" applyBorder="1" applyAlignment="1">
      <alignment horizontal="center" vertical="top"/>
    </xf>
    <xf numFmtId="0" fontId="20" fillId="0" borderId="2" xfId="0" applyFont="1" applyBorder="1" applyAlignment="1">
      <alignment horizontal="right" vertical="top"/>
    </xf>
    <xf numFmtId="0" fontId="20" fillId="0" borderId="2" xfId="22" applyFont="1" applyBorder="1" applyAlignment="1">
      <alignment horizontal="center" vertical="center" wrapText="1"/>
    </xf>
    <xf numFmtId="0" fontId="20" fillId="0" borderId="2" xfId="22" applyFont="1" applyBorder="1" applyAlignment="1">
      <alignment horizontal="center" vertical="center"/>
    </xf>
    <xf numFmtId="0" fontId="20" fillId="0" borderId="2" xfId="3" applyFont="1" applyBorder="1" applyAlignment="1">
      <alignment horizontal="left" vertical="top" wrapText="1"/>
    </xf>
    <xf numFmtId="49" fontId="6" fillId="5" borderId="2" xfId="0" applyNumberFormat="1" applyFont="1" applyFill="1" applyBorder="1" applyAlignment="1">
      <alignment horizontal="left" vertical="top" wrapText="1"/>
    </xf>
    <xf numFmtId="49" fontId="9" fillId="5" borderId="2" xfId="0" applyNumberFormat="1" applyFont="1" applyFill="1" applyBorder="1" applyAlignment="1">
      <alignment horizontal="center" vertical="center" wrapText="1"/>
    </xf>
    <xf numFmtId="0" fontId="9" fillId="5" borderId="2" xfId="0" applyFont="1" applyFill="1" applyBorder="1" applyAlignment="1">
      <alignment horizontal="left" vertical="top"/>
    </xf>
    <xf numFmtId="0" fontId="9" fillId="5" borderId="2" xfId="0" applyFont="1" applyFill="1" applyBorder="1" applyAlignment="1">
      <alignment horizontal="center" vertical="top"/>
    </xf>
    <xf numFmtId="49" fontId="6" fillId="6" borderId="2" xfId="0" applyNumberFormat="1" applyFont="1" applyFill="1" applyBorder="1" applyAlignment="1">
      <alignment horizontal="left" vertical="top" wrapText="1"/>
    </xf>
    <xf numFmtId="49" fontId="6" fillId="6" borderId="2" xfId="0" applyNumberFormat="1" applyFont="1" applyFill="1" applyBorder="1" applyAlignment="1">
      <alignment horizontal="right" vertical="top" wrapText="1"/>
    </xf>
    <xf numFmtId="49" fontId="6" fillId="6" borderId="2" xfId="0" applyNumberFormat="1" applyFont="1" applyFill="1" applyBorder="1" applyAlignment="1">
      <alignment horizontal="center" vertical="center" wrapText="1"/>
    </xf>
    <xf numFmtId="166" fontId="9" fillId="6" borderId="2" xfId="1" applyNumberFormat="1" applyFont="1" applyFill="1" applyBorder="1" applyAlignment="1">
      <alignment horizontal="right" vertical="top"/>
    </xf>
    <xf numFmtId="49" fontId="9" fillId="6" borderId="2" xfId="0" applyNumberFormat="1" applyFont="1" applyFill="1" applyBorder="1" applyAlignment="1">
      <alignment horizontal="center" vertical="center" wrapText="1"/>
    </xf>
    <xf numFmtId="49" fontId="9" fillId="6" borderId="2" xfId="0" applyNumberFormat="1" applyFont="1" applyFill="1" applyBorder="1" applyAlignment="1">
      <alignment horizontal="right" vertical="top" wrapText="1"/>
    </xf>
    <xf numFmtId="49" fontId="6" fillId="7" borderId="2" xfId="0" applyNumberFormat="1" applyFont="1" applyFill="1" applyBorder="1" applyAlignment="1">
      <alignment horizontal="left" vertical="top" wrapText="1"/>
    </xf>
    <xf numFmtId="49" fontId="6" fillId="7" borderId="2" xfId="0" applyNumberFormat="1" applyFont="1" applyFill="1" applyBorder="1" applyAlignment="1">
      <alignment horizontal="center" vertical="center" wrapText="1"/>
    </xf>
    <xf numFmtId="49" fontId="20" fillId="7" borderId="2" xfId="0" applyNumberFormat="1" applyFont="1" applyFill="1" applyBorder="1" applyAlignment="1">
      <alignment horizontal="center" vertical="center" wrapText="1"/>
    </xf>
    <xf numFmtId="166" fontId="9" fillId="7" borderId="2" xfId="1" applyNumberFormat="1" applyFont="1" applyFill="1" applyBorder="1" applyAlignment="1">
      <alignment horizontal="right" vertical="top"/>
    </xf>
    <xf numFmtId="49" fontId="6" fillId="7" borderId="2" xfId="0" applyNumberFormat="1" applyFont="1" applyFill="1" applyBorder="1" applyAlignment="1">
      <alignment horizontal="right" vertical="top" wrapText="1"/>
    </xf>
    <xf numFmtId="49" fontId="9" fillId="7" borderId="2" xfId="0" applyNumberFormat="1" applyFont="1" applyFill="1" applyBorder="1" applyAlignment="1">
      <alignment horizontal="right" vertical="top" wrapText="1"/>
    </xf>
    <xf numFmtId="49" fontId="9" fillId="7" borderId="2" xfId="0" applyNumberFormat="1" applyFont="1" applyFill="1" applyBorder="1" applyAlignment="1">
      <alignment horizontal="center" vertical="center" wrapText="1"/>
    </xf>
    <xf numFmtId="49" fontId="9" fillId="7" borderId="2" xfId="0" applyNumberFormat="1" applyFont="1" applyFill="1" applyBorder="1" applyAlignment="1">
      <alignment horizontal="left" vertical="top" wrapText="1"/>
    </xf>
    <xf numFmtId="0" fontId="6" fillId="7" borderId="2" xfId="0" applyFont="1" applyFill="1" applyBorder="1" applyAlignment="1">
      <alignment horizontal="left" vertical="top" wrapText="1"/>
    </xf>
    <xf numFmtId="49" fontId="6" fillId="7" borderId="2" xfId="0" applyNumberFormat="1" applyFont="1" applyFill="1" applyBorder="1" applyAlignment="1">
      <alignment horizontal="left" vertical="top"/>
    </xf>
    <xf numFmtId="49" fontId="6" fillId="5" borderId="2" xfId="0" applyNumberFormat="1" applyFont="1" applyFill="1" applyBorder="1" applyAlignment="1">
      <alignment horizontal="center" vertical="center" wrapText="1"/>
    </xf>
    <xf numFmtId="0" fontId="6" fillId="5" borderId="2" xfId="0" applyFont="1" applyFill="1" applyBorder="1" applyAlignment="1">
      <alignment horizontal="left" vertical="top" wrapText="1"/>
    </xf>
    <xf numFmtId="166" fontId="9" fillId="5" borderId="2" xfId="1" applyNumberFormat="1" applyFont="1" applyFill="1" applyBorder="1" applyAlignment="1">
      <alignment horizontal="right" vertical="top"/>
    </xf>
    <xf numFmtId="49" fontId="6" fillId="5" borderId="2" xfId="0" applyNumberFormat="1" applyFont="1" applyFill="1" applyBorder="1" applyAlignment="1">
      <alignment horizontal="right" vertical="top" wrapText="1"/>
    </xf>
    <xf numFmtId="49" fontId="9" fillId="5" borderId="2" xfId="0" applyNumberFormat="1" applyFont="1" applyFill="1" applyBorder="1" applyAlignment="1">
      <alignment horizontal="right" vertical="top" wrapText="1"/>
    </xf>
    <xf numFmtId="0" fontId="9" fillId="5" borderId="2" xfId="1" applyNumberFormat="1" applyFont="1" applyFill="1" applyBorder="1" applyAlignment="1">
      <alignment horizontal="right" vertical="top"/>
    </xf>
    <xf numFmtId="2" fontId="9" fillId="5" borderId="2" xfId="1" applyNumberFormat="1" applyFont="1" applyFill="1" applyBorder="1" applyAlignment="1">
      <alignment horizontal="right" vertical="top"/>
    </xf>
    <xf numFmtId="49" fontId="9" fillId="5" borderId="2" xfId="0" applyNumberFormat="1"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2" xfId="0" applyFont="1" applyFill="1" applyBorder="1" applyAlignment="1">
      <alignment horizontal="right" vertical="top" wrapText="1"/>
    </xf>
    <xf numFmtId="0" fontId="9" fillId="5" borderId="2" xfId="0" applyFont="1" applyFill="1" applyBorder="1" applyAlignment="1">
      <alignment horizontal="right" vertical="top"/>
    </xf>
    <xf numFmtId="0" fontId="6" fillId="8" borderId="2" xfId="0" applyFont="1" applyFill="1" applyBorder="1" applyAlignment="1">
      <alignment horizontal="left" vertical="top" wrapText="1"/>
    </xf>
    <xf numFmtId="49" fontId="6" fillId="8" borderId="2" xfId="0" applyNumberFormat="1" applyFont="1" applyFill="1" applyBorder="1" applyAlignment="1">
      <alignment horizontal="center" vertical="center" wrapText="1"/>
    </xf>
    <xf numFmtId="4" fontId="9" fillId="8" borderId="2" xfId="0" applyNumberFormat="1" applyFont="1" applyFill="1" applyBorder="1" applyAlignment="1">
      <alignment horizontal="right" vertical="top" wrapText="1"/>
    </xf>
    <xf numFmtId="49" fontId="6" fillId="8" borderId="2" xfId="0" applyNumberFormat="1" applyFont="1" applyFill="1" applyBorder="1" applyAlignment="1">
      <alignment horizontal="right" vertical="top" wrapText="1"/>
    </xf>
    <xf numFmtId="49" fontId="20" fillId="8" borderId="2" xfId="0" applyNumberFormat="1" applyFont="1" applyFill="1" applyBorder="1" applyAlignment="1">
      <alignment horizontal="center" vertical="center" wrapText="1"/>
    </xf>
    <xf numFmtId="166" fontId="9" fillId="8" borderId="2" xfId="1" applyNumberFormat="1" applyFont="1" applyFill="1" applyBorder="1" applyAlignment="1">
      <alignment horizontal="right" vertical="top"/>
    </xf>
    <xf numFmtId="49" fontId="6" fillId="8" borderId="2" xfId="0" applyNumberFormat="1" applyFont="1" applyFill="1" applyBorder="1" applyAlignment="1">
      <alignment horizontal="left" vertical="top" wrapText="1"/>
    </xf>
    <xf numFmtId="49" fontId="9" fillId="8" borderId="2" xfId="0" applyNumberFormat="1" applyFont="1" applyFill="1" applyBorder="1" applyAlignment="1">
      <alignment horizontal="right" vertical="top" wrapText="1"/>
    </xf>
    <xf numFmtId="49" fontId="9" fillId="8" borderId="2" xfId="0" applyNumberFormat="1" applyFont="1" applyFill="1" applyBorder="1" applyAlignment="1">
      <alignment horizontal="center" vertical="center" wrapText="1"/>
    </xf>
    <xf numFmtId="49" fontId="9" fillId="8" borderId="2" xfId="0" applyNumberFormat="1" applyFont="1" applyFill="1" applyBorder="1" applyAlignment="1">
      <alignment horizontal="center" vertical="center"/>
    </xf>
    <xf numFmtId="4" fontId="9" fillId="8" borderId="2" xfId="20" applyNumberFormat="1" applyFont="1" applyFill="1" applyBorder="1" applyAlignment="1">
      <alignment horizontal="right" vertical="top" wrapText="1"/>
    </xf>
    <xf numFmtId="2" fontId="6" fillId="8" borderId="2" xfId="0" applyNumberFormat="1" applyFont="1" applyFill="1" applyBorder="1" applyAlignment="1">
      <alignment horizontal="left" vertical="top" wrapText="1"/>
    </xf>
    <xf numFmtId="4" fontId="9" fillId="8" borderId="2" xfId="1" applyNumberFormat="1" applyFont="1" applyFill="1" applyBorder="1" applyAlignment="1">
      <alignment horizontal="right" vertical="top"/>
    </xf>
    <xf numFmtId="166" fontId="9" fillId="8" borderId="2" xfId="1" applyNumberFormat="1" applyFont="1" applyFill="1" applyBorder="1" applyAlignment="1">
      <alignment horizontal="right" vertical="top" wrapText="1"/>
    </xf>
    <xf numFmtId="0" fontId="9" fillId="6" borderId="2" xfId="0" applyFont="1" applyFill="1" applyBorder="1" applyAlignment="1">
      <alignment horizontal="left" vertical="top" wrapText="1"/>
    </xf>
    <xf numFmtId="0" fontId="9" fillId="6" borderId="2" xfId="0" applyFont="1" applyFill="1" applyBorder="1" applyAlignment="1">
      <alignment horizontal="center" vertical="top" wrapText="1"/>
    </xf>
    <xf numFmtId="0" fontId="9" fillId="6" borderId="2" xfId="0" applyFont="1" applyFill="1" applyBorder="1" applyAlignment="1">
      <alignment horizontal="left" vertical="top"/>
    </xf>
    <xf numFmtId="0" fontId="9" fillId="6" borderId="2" xfId="0" applyFont="1" applyFill="1" applyBorder="1" applyAlignment="1">
      <alignment horizontal="center" vertical="top"/>
    </xf>
    <xf numFmtId="0" fontId="9" fillId="8" borderId="2" xfId="0" applyFont="1" applyFill="1" applyBorder="1" applyAlignment="1">
      <alignment horizontal="left" vertical="top" wrapText="1"/>
    </xf>
    <xf numFmtId="0" fontId="9" fillId="8" borderId="2" xfId="0" applyFont="1" applyFill="1" applyBorder="1" applyAlignment="1">
      <alignment horizontal="center" vertical="top" wrapText="1"/>
    </xf>
    <xf numFmtId="0" fontId="9" fillId="8" borderId="2" xfId="0" applyFont="1" applyFill="1" applyBorder="1" applyAlignment="1">
      <alignment horizontal="left" vertical="top"/>
    </xf>
    <xf numFmtId="0" fontId="9" fillId="8" borderId="2" xfId="0" applyFont="1" applyFill="1" applyBorder="1" applyAlignment="1">
      <alignment horizontal="center" vertical="top"/>
    </xf>
    <xf numFmtId="49" fontId="9" fillId="8" borderId="2" xfId="0" applyNumberFormat="1" applyFont="1" applyFill="1" applyBorder="1" applyAlignment="1">
      <alignment horizontal="center" vertical="top" wrapText="1"/>
    </xf>
    <xf numFmtId="0" fontId="9" fillId="0" borderId="2" xfId="0" applyFont="1" applyBorder="1" applyAlignment="1">
      <alignment vertical="center" wrapText="1"/>
    </xf>
    <xf numFmtId="0" fontId="28" fillId="0" borderId="0" xfId="0" applyFont="1"/>
    <xf numFmtId="0" fontId="25" fillId="0" borderId="0" xfId="0" applyFont="1" applyAlignment="1">
      <alignment vertical="center"/>
    </xf>
    <xf numFmtId="0" fontId="26" fillId="8" borderId="2" xfId="0" applyFont="1" applyFill="1" applyBorder="1" applyAlignment="1">
      <alignment wrapText="1"/>
    </xf>
    <xf numFmtId="0" fontId="13" fillId="0" borderId="2" xfId="0" applyFont="1" applyBorder="1"/>
    <xf numFmtId="0" fontId="13" fillId="0" borderId="2" xfId="0" applyFont="1" applyBorder="1" applyAlignment="1">
      <alignment horizontal="center"/>
    </xf>
    <xf numFmtId="0" fontId="13" fillId="0" borderId="2" xfId="0" applyFont="1" applyBorder="1" applyAlignment="1">
      <alignment horizontal="left"/>
    </xf>
    <xf numFmtId="0" fontId="30" fillId="0" borderId="0" xfId="0" applyFont="1" applyAlignment="1">
      <alignment vertical="center"/>
    </xf>
    <xf numFmtId="0" fontId="33" fillId="0" borderId="0" xfId="0" applyFont="1" applyAlignment="1">
      <alignment vertical="center" wrapText="1"/>
    </xf>
    <xf numFmtId="0" fontId="31" fillId="0" borderId="0" xfId="0" applyFont="1" applyAlignment="1">
      <alignment vertical="top" wrapText="1"/>
    </xf>
    <xf numFmtId="0" fontId="34" fillId="0" borderId="0" xfId="32" quotePrefix="1" applyBorder="1" applyAlignment="1">
      <alignment vertical="top" wrapText="1"/>
    </xf>
    <xf numFmtId="0" fontId="19" fillId="0" borderId="0" xfId="0" applyFont="1" applyAlignment="1">
      <alignment vertical="center"/>
    </xf>
    <xf numFmtId="0" fontId="31" fillId="0" borderId="0" xfId="0" applyFont="1" applyAlignment="1">
      <alignment horizontal="left" vertical="center"/>
    </xf>
    <xf numFmtId="0" fontId="31" fillId="0" borderId="0" xfId="0" applyFont="1" applyAlignment="1">
      <alignment vertical="center"/>
    </xf>
    <xf numFmtId="49" fontId="6" fillId="0" borderId="2" xfId="0" applyNumberFormat="1" applyFont="1" applyBorder="1" applyAlignment="1">
      <alignment horizontal="center" vertical="center" wrapText="1"/>
    </xf>
    <xf numFmtId="166" fontId="6" fillId="6" borderId="2" xfId="1" applyNumberFormat="1" applyFont="1" applyFill="1" applyBorder="1" applyAlignment="1">
      <alignment horizontal="right" vertical="top"/>
    </xf>
    <xf numFmtId="0" fontId="35" fillId="0" borderId="0" xfId="0" applyFont="1"/>
    <xf numFmtId="0" fontId="36" fillId="0" borderId="0" xfId="0" applyFont="1"/>
    <xf numFmtId="0" fontId="37" fillId="0" borderId="0" xfId="0" applyFont="1" applyAlignment="1">
      <alignment vertical="center"/>
    </xf>
    <xf numFmtId="0" fontId="29" fillId="0" borderId="2" xfId="0" applyFont="1" applyBorder="1" applyAlignment="1">
      <alignment horizontal="left" vertical="top" wrapText="1"/>
    </xf>
    <xf numFmtId="0" fontId="9" fillId="0" borderId="2" xfId="33" applyFont="1" applyBorder="1" applyAlignment="1">
      <alignment horizontal="center" vertical="center" wrapText="1"/>
    </xf>
    <xf numFmtId="166" fontId="9" fillId="0" borderId="2" xfId="35" applyNumberFormat="1" applyFont="1" applyFill="1" applyBorder="1" applyAlignment="1">
      <alignment horizontal="right" vertical="top"/>
    </xf>
    <xf numFmtId="49" fontId="9" fillId="0" borderId="2" xfId="33" applyNumberFormat="1" applyFont="1" applyBorder="1" applyAlignment="1">
      <alignment horizontal="center" vertical="center" wrapText="1"/>
    </xf>
    <xf numFmtId="166" fontId="9" fillId="0" borderId="2" xfId="35" applyNumberFormat="1" applyFont="1" applyFill="1" applyBorder="1" applyAlignment="1">
      <alignment horizontal="right" vertical="top" wrapText="1"/>
    </xf>
    <xf numFmtId="4" fontId="9" fillId="0" borderId="2" xfId="33" applyNumberFormat="1" applyFont="1" applyBorder="1" applyAlignment="1">
      <alignment horizontal="right" vertical="top"/>
    </xf>
    <xf numFmtId="4" fontId="9" fillId="0" borderId="2" xfId="33" applyNumberFormat="1" applyFont="1" applyBorder="1" applyAlignment="1">
      <alignment horizontal="right" vertical="top" wrapText="1"/>
    </xf>
    <xf numFmtId="4" fontId="9" fillId="0" borderId="2" xfId="35" applyNumberFormat="1" applyFont="1" applyFill="1" applyBorder="1" applyAlignment="1">
      <alignment horizontal="right" vertical="top" wrapText="1"/>
    </xf>
    <xf numFmtId="0" fontId="9" fillId="0" borderId="2" xfId="33" applyFont="1" applyBorder="1" applyAlignment="1">
      <alignment horizontal="right" vertical="top"/>
    </xf>
    <xf numFmtId="4" fontId="9" fillId="0" borderId="2" xfId="36" applyNumberFormat="1" applyFont="1" applyBorder="1" applyAlignment="1">
      <alignment horizontal="right" vertical="top" wrapText="1"/>
    </xf>
    <xf numFmtId="4" fontId="9" fillId="2" borderId="2" xfId="33" applyNumberFormat="1" applyFont="1" applyFill="1" applyBorder="1" applyAlignment="1">
      <alignment horizontal="right" vertical="top" wrapText="1"/>
    </xf>
    <xf numFmtId="4" fontId="9" fillId="2" borderId="2" xfId="36" applyNumberFormat="1" applyFont="1" applyFill="1" applyBorder="1" applyAlignment="1">
      <alignment horizontal="right" vertical="top"/>
    </xf>
    <xf numFmtId="4" fontId="9" fillId="0" borderId="2" xfId="36" applyNumberFormat="1" applyFont="1" applyBorder="1" applyAlignment="1">
      <alignment horizontal="right" vertical="top"/>
    </xf>
    <xf numFmtId="4" fontId="9" fillId="0" borderId="2" xfId="35" applyNumberFormat="1" applyFont="1" applyBorder="1" applyAlignment="1">
      <alignment horizontal="right" vertical="top"/>
    </xf>
    <xf numFmtId="4" fontId="9" fillId="0" borderId="2" xfId="37" applyNumberFormat="1" applyFont="1" applyBorder="1" applyAlignment="1">
      <alignment horizontal="right" vertical="top"/>
    </xf>
    <xf numFmtId="4" fontId="9" fillId="2" borderId="2" xfId="37" applyNumberFormat="1" applyFont="1" applyFill="1" applyBorder="1" applyAlignment="1">
      <alignment horizontal="right" vertical="top"/>
    </xf>
    <xf numFmtId="4" fontId="20" fillId="0" borderId="2" xfId="33" applyNumberFormat="1" applyFont="1" applyBorder="1" applyAlignment="1">
      <alignment horizontal="right" vertical="top" wrapText="1"/>
    </xf>
    <xf numFmtId="4" fontId="20" fillId="0" borderId="2" xfId="33" applyNumberFormat="1" applyFont="1" applyBorder="1" applyAlignment="1">
      <alignment horizontal="right" vertical="top"/>
    </xf>
    <xf numFmtId="0" fontId="33" fillId="0" borderId="2" xfId="0" applyFont="1" applyBorder="1" applyAlignment="1">
      <alignment horizontal="center" vertical="top"/>
    </xf>
    <xf numFmtId="0" fontId="33" fillId="0" borderId="2" xfId="0" applyFont="1" applyBorder="1" applyAlignment="1">
      <alignment horizontal="center" vertical="top" wrapText="1"/>
    </xf>
    <xf numFmtId="0" fontId="33" fillId="2" borderId="2" xfId="0" applyFont="1" applyFill="1" applyBorder="1" applyAlignment="1">
      <alignment horizontal="left" vertical="top"/>
    </xf>
    <xf numFmtId="0" fontId="33" fillId="0" borderId="2" xfId="0" applyFont="1" applyBorder="1" applyAlignment="1">
      <alignment horizontal="left" vertical="top"/>
    </xf>
    <xf numFmtId="49" fontId="33" fillId="0" borderId="2" xfId="0" applyNumberFormat="1" applyFont="1" applyBorder="1" applyAlignment="1">
      <alignment horizontal="center" vertical="top" wrapText="1"/>
    </xf>
    <xf numFmtId="0" fontId="33" fillId="0" borderId="2" xfId="0" applyFont="1" applyBorder="1" applyAlignment="1">
      <alignment horizontal="left" vertical="top" wrapText="1"/>
    </xf>
    <xf numFmtId="49" fontId="33" fillId="0" borderId="2" xfId="0" applyNumberFormat="1" applyFont="1" applyBorder="1" applyAlignment="1">
      <alignment horizontal="left" vertical="top" wrapText="1"/>
    </xf>
    <xf numFmtId="0" fontId="33" fillId="0" borderId="2" xfId="0" applyFont="1" applyBorder="1" applyAlignment="1">
      <alignment vertical="center" wrapText="1"/>
    </xf>
    <xf numFmtId="0" fontId="33" fillId="0" borderId="2" xfId="0" applyFont="1" applyBorder="1" applyAlignment="1">
      <alignment horizontal="right" vertical="top" wrapText="1"/>
    </xf>
    <xf numFmtId="0" fontId="33" fillId="0" borderId="2" xfId="0" applyFont="1" applyBorder="1" applyAlignment="1">
      <alignment horizontal="right" vertical="top"/>
    </xf>
    <xf numFmtId="4" fontId="33" fillId="0" borderId="2" xfId="0" applyNumberFormat="1" applyFont="1" applyBorder="1" applyAlignment="1">
      <alignment horizontal="right" vertical="top"/>
    </xf>
    <xf numFmtId="4" fontId="33" fillId="0" borderId="2" xfId="0" applyNumberFormat="1" applyFont="1" applyBorder="1" applyAlignment="1">
      <alignment horizontal="right" vertical="top" wrapText="1"/>
    </xf>
    <xf numFmtId="0" fontId="33" fillId="0" borderId="2" xfId="3" applyFont="1" applyBorder="1" applyAlignment="1">
      <alignment horizontal="left" vertical="top" wrapText="1"/>
    </xf>
    <xf numFmtId="0" fontId="40" fillId="0" borderId="0" xfId="0" applyFont="1"/>
    <xf numFmtId="0" fontId="33" fillId="2" borderId="2" xfId="0" applyFont="1" applyFill="1" applyBorder="1" applyAlignment="1">
      <alignment horizontal="right" vertical="top" wrapText="1"/>
    </xf>
    <xf numFmtId="4" fontId="33" fillId="2" borderId="2" xfId="0" applyNumberFormat="1" applyFont="1" applyFill="1" applyBorder="1" applyAlignment="1">
      <alignment horizontal="right" vertical="top" wrapText="1"/>
    </xf>
    <xf numFmtId="4" fontId="33" fillId="0" borderId="2" xfId="1" applyNumberFormat="1" applyFont="1" applyFill="1" applyBorder="1" applyAlignment="1">
      <alignment horizontal="right" vertical="top" wrapText="1"/>
    </xf>
    <xf numFmtId="49" fontId="33" fillId="2" borderId="2" xfId="0" applyNumberFormat="1" applyFont="1" applyFill="1" applyBorder="1" applyAlignment="1">
      <alignment horizontal="center" vertical="top" wrapText="1"/>
    </xf>
    <xf numFmtId="0" fontId="33" fillId="2" borderId="2" xfId="0" applyFont="1" applyFill="1" applyBorder="1" applyAlignment="1">
      <alignment horizontal="center" vertical="top" wrapText="1"/>
    </xf>
    <xf numFmtId="0" fontId="33" fillId="2" borderId="2" xfId="20" applyFont="1" applyFill="1" applyBorder="1" applyAlignment="1">
      <alignment horizontal="center" vertical="top" wrapText="1"/>
    </xf>
    <xf numFmtId="0" fontId="33" fillId="2" borderId="2" xfId="20" applyFont="1" applyFill="1" applyBorder="1" applyAlignment="1">
      <alignment horizontal="left" vertical="top" wrapText="1"/>
    </xf>
    <xf numFmtId="4" fontId="33" fillId="2" borderId="2" xfId="0" applyNumberFormat="1" applyFont="1" applyFill="1" applyBorder="1" applyAlignment="1">
      <alignment horizontal="right" vertical="top"/>
    </xf>
    <xf numFmtId="4" fontId="33" fillId="2" borderId="2" xfId="20" applyNumberFormat="1" applyFont="1" applyFill="1" applyBorder="1" applyAlignment="1">
      <alignment horizontal="right" vertical="top"/>
    </xf>
    <xf numFmtId="2" fontId="33" fillId="0" borderId="2" xfId="0" applyNumberFormat="1" applyFont="1" applyBorder="1" applyAlignment="1">
      <alignment horizontal="left" vertical="top" wrapText="1"/>
    </xf>
    <xf numFmtId="0" fontId="33" fillId="2" borderId="2" xfId="20" applyFont="1" applyFill="1" applyBorder="1" applyAlignment="1">
      <alignment horizontal="right" vertical="top" wrapText="1"/>
    </xf>
    <xf numFmtId="0" fontId="33" fillId="0" borderId="2" xfId="0" applyFont="1" applyBorder="1" applyAlignment="1">
      <alignment horizontal="center" vertical="center" wrapText="1"/>
    </xf>
    <xf numFmtId="0" fontId="33" fillId="2" borderId="2" xfId="3" applyFont="1" applyFill="1" applyBorder="1" applyAlignment="1">
      <alignment horizontal="left" vertical="top" wrapText="1"/>
    </xf>
    <xf numFmtId="0" fontId="33" fillId="2" borderId="2" xfId="0" applyFont="1" applyFill="1" applyBorder="1" applyAlignment="1">
      <alignment horizontal="left" vertical="top" wrapText="1" shrinkToFit="1"/>
    </xf>
    <xf numFmtId="0" fontId="33" fillId="2" borderId="2" xfId="0" applyFont="1" applyFill="1" applyBorder="1" applyAlignment="1">
      <alignment horizontal="left" vertical="top" wrapText="1"/>
    </xf>
    <xf numFmtId="0" fontId="21" fillId="0" borderId="2" xfId="0" applyFont="1" applyBorder="1" applyAlignment="1">
      <alignment horizontal="center" vertical="top"/>
    </xf>
    <xf numFmtId="0" fontId="21" fillId="0" borderId="2" xfId="0" applyFont="1" applyBorder="1" applyAlignment="1">
      <alignment horizontal="left" vertical="top"/>
    </xf>
    <xf numFmtId="49" fontId="6" fillId="0" borderId="2" xfId="0" applyNumberFormat="1" applyFont="1" applyBorder="1" applyAlignment="1">
      <alignment horizontal="center" vertical="center"/>
    </xf>
    <xf numFmtId="0" fontId="42" fillId="0" borderId="2" xfId="0" applyFont="1" applyBorder="1" applyAlignment="1">
      <alignment horizontal="center" vertical="top" wrapText="1"/>
    </xf>
    <xf numFmtId="4" fontId="9" fillId="2" borderId="2" xfId="0" applyNumberFormat="1" applyFont="1" applyFill="1" applyBorder="1" applyAlignment="1">
      <alignment horizontal="left" vertical="top"/>
    </xf>
    <xf numFmtId="0" fontId="9" fillId="2" borderId="2" xfId="0" applyFont="1" applyFill="1" applyBorder="1" applyAlignment="1">
      <alignment horizontal="center" vertical="top"/>
    </xf>
    <xf numFmtId="49" fontId="33" fillId="0" borderId="2" xfId="0" applyNumberFormat="1" applyFont="1" applyBorder="1" applyAlignment="1">
      <alignment horizontal="center" vertical="center" wrapText="1"/>
    </xf>
    <xf numFmtId="0" fontId="33" fillId="0" borderId="2" xfId="20" applyFont="1" applyBorder="1" applyAlignment="1">
      <alignment horizontal="center" vertical="top" wrapText="1"/>
    </xf>
    <xf numFmtId="4" fontId="34" fillId="0" borderId="0" xfId="32" quotePrefix="1" applyNumberFormat="1" applyBorder="1" applyAlignment="1">
      <alignment vertical="top" wrapText="1"/>
    </xf>
    <xf numFmtId="0" fontId="20" fillId="0" borderId="2" xfId="0" applyFont="1" applyBorder="1" applyAlignment="1">
      <alignment vertical="top" wrapText="1"/>
    </xf>
    <xf numFmtId="4" fontId="9" fillId="0" borderId="2" xfId="35" applyNumberFormat="1" applyFont="1" applyFill="1" applyBorder="1" applyAlignment="1">
      <alignment horizontal="right" vertical="top"/>
    </xf>
    <xf numFmtId="49" fontId="14" fillId="0" borderId="2" xfId="0" applyNumberFormat="1" applyFont="1" applyBorder="1" applyAlignment="1">
      <alignment horizontal="center" vertical="center"/>
    </xf>
    <xf numFmtId="0" fontId="9" fillId="0" borderId="2" xfId="22" applyFont="1" applyBorder="1" applyAlignment="1">
      <alignment horizontal="right" vertical="top" wrapText="1"/>
    </xf>
    <xf numFmtId="4" fontId="33" fillId="0" borderId="2" xfId="20" applyNumberFormat="1" applyFont="1" applyBorder="1" applyAlignment="1">
      <alignment horizontal="right" vertical="top"/>
    </xf>
    <xf numFmtId="4" fontId="33" fillId="0" borderId="2" xfId="20" applyNumberFormat="1" applyFont="1" applyBorder="1" applyAlignment="1">
      <alignment horizontal="right" vertical="top" wrapText="1"/>
    </xf>
    <xf numFmtId="166" fontId="33" fillId="0" borderId="2" xfId="1" applyNumberFormat="1" applyFont="1" applyFill="1" applyBorder="1" applyAlignment="1">
      <alignment horizontal="right" vertical="top"/>
    </xf>
    <xf numFmtId="164" fontId="39" fillId="9" borderId="2" xfId="1" applyFont="1" applyFill="1" applyBorder="1" applyAlignment="1" applyProtection="1">
      <alignment vertical="top" wrapText="1"/>
      <protection locked="0"/>
    </xf>
    <xf numFmtId="0" fontId="0" fillId="0" borderId="0" xfId="0" applyAlignment="1">
      <alignment wrapText="1"/>
    </xf>
    <xf numFmtId="0" fontId="25" fillId="0" borderId="2"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vertical="center"/>
    </xf>
    <xf numFmtId="4" fontId="9" fillId="0" borderId="2" xfId="0" applyNumberFormat="1" applyFont="1" applyBorder="1" applyAlignment="1">
      <alignment horizontal="center" vertical="top" wrapText="1"/>
    </xf>
    <xf numFmtId="0" fontId="30" fillId="0" borderId="0" xfId="0" applyFont="1" applyAlignment="1">
      <alignment vertical="center" wrapText="1"/>
    </xf>
    <xf numFmtId="0" fontId="0" fillId="0" borderId="0" xfId="0" applyAlignment="1">
      <alignment wrapText="1"/>
    </xf>
    <xf numFmtId="49" fontId="32" fillId="0" borderId="0" xfId="0" applyNumberFormat="1" applyFont="1" applyAlignment="1">
      <alignment horizontal="right" vertical="top"/>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2" xfId="0" applyFont="1" applyBorder="1" applyAlignment="1">
      <alignment horizontal="center" vertical="center" wrapText="1"/>
    </xf>
    <xf numFmtId="49" fontId="41" fillId="0" borderId="0" xfId="0" applyNumberFormat="1" applyFont="1" applyAlignment="1">
      <alignment horizontal="left" vertical="top" wrapText="1"/>
    </xf>
    <xf numFmtId="49" fontId="41" fillId="0" borderId="0" xfId="0" applyNumberFormat="1" applyFont="1" applyAlignment="1">
      <alignment horizontal="left" vertical="top"/>
    </xf>
    <xf numFmtId="0" fontId="18" fillId="0" borderId="0" xfId="0" applyFont="1" applyAlignment="1">
      <alignment horizontal="left" vertical="center"/>
    </xf>
    <xf numFmtId="0" fontId="18" fillId="0" borderId="0" xfId="0" applyFont="1" applyAlignment="1">
      <alignment vertical="center"/>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8" xfId="0" applyFont="1" applyBorder="1" applyAlignment="1">
      <alignment horizontal="center" vertical="center" wrapText="1"/>
    </xf>
    <xf numFmtId="0" fontId="31" fillId="0" borderId="10" xfId="0" applyFont="1" applyBorder="1" applyAlignment="1">
      <alignment vertical="center" wrapText="1"/>
    </xf>
    <xf numFmtId="0" fontId="0" fillId="0" borderId="10" xfId="0" applyBorder="1" applyAlignment="1">
      <alignment wrapText="1"/>
    </xf>
  </cellXfs>
  <cellStyles count="47">
    <cellStyle name="Comma" xfId="1" builtinId="3"/>
    <cellStyle name="Hyperlink" xfId="32" builtinId="8"/>
    <cellStyle name="Įprastas 2" xfId="2" xr:uid="{00000000-0005-0000-0000-000002000000}"/>
    <cellStyle name="Įprastas 2 10" xfId="45" xr:uid="{00000000-0005-0000-0000-000003000000}"/>
    <cellStyle name="Įprastas 2 2" xfId="3" xr:uid="{00000000-0005-0000-0000-000004000000}"/>
    <cellStyle name="Įprastas 2 2 2" xfId="4" xr:uid="{00000000-0005-0000-0000-000005000000}"/>
    <cellStyle name="Įprastas 2 2 3" xfId="5" xr:uid="{00000000-0005-0000-0000-000006000000}"/>
    <cellStyle name="Įprastas 2 2 4" xfId="6" xr:uid="{00000000-0005-0000-0000-000007000000}"/>
    <cellStyle name="Įprastas 2 2 5" xfId="38" xr:uid="{00000000-0005-0000-0000-000008000000}"/>
    <cellStyle name="Įprastas 2 2 5 2" xfId="46" xr:uid="{297F7F6D-5949-4FA8-A856-589ADF0B8039}"/>
    <cellStyle name="Įprastas 2 2_KRPP aktuali redakcija nuo 2018-01-09 projektas" xfId="7" xr:uid="{00000000-0005-0000-0000-000009000000}"/>
    <cellStyle name="Įprastas 2 3" xfId="8" xr:uid="{00000000-0005-0000-0000-00000A000000}"/>
    <cellStyle name="Įprastas 2 4" xfId="9" xr:uid="{00000000-0005-0000-0000-00000B000000}"/>
    <cellStyle name="Įprastas 2 5" xfId="10" xr:uid="{00000000-0005-0000-0000-00000C000000}"/>
    <cellStyle name="Įprastas 2 6" xfId="11" xr:uid="{00000000-0005-0000-0000-00000D000000}"/>
    <cellStyle name="Įprastas 2 7" xfId="34" xr:uid="{00000000-0005-0000-0000-00000E000000}"/>
    <cellStyle name="Įprastas 2 8" xfId="40" xr:uid="{00000000-0005-0000-0000-00000F000000}"/>
    <cellStyle name="Įprastas 2 9" xfId="42" xr:uid="{00000000-0005-0000-0000-000010000000}"/>
    <cellStyle name="Įprastas 2_KRPP aktuali redakcija nuo 2018-01-09 projektas" xfId="12" xr:uid="{00000000-0005-0000-0000-000011000000}"/>
    <cellStyle name="Įprastas 3" xfId="33" xr:uid="{00000000-0005-0000-0000-000012000000}"/>
    <cellStyle name="Įprastas 3 2" xfId="43" xr:uid="{00000000-0005-0000-0000-000013000000}"/>
    <cellStyle name="Kablelis 2" xfId="13" xr:uid="{00000000-0005-0000-0000-000014000000}"/>
    <cellStyle name="Kablelis 2 2" xfId="14" xr:uid="{00000000-0005-0000-0000-000015000000}"/>
    <cellStyle name="Kablelis 2 3" xfId="15" xr:uid="{00000000-0005-0000-0000-000016000000}"/>
    <cellStyle name="Kablelis 3" xfId="16" xr:uid="{00000000-0005-0000-0000-000017000000}"/>
    <cellStyle name="Kablelis 4" xfId="17" xr:uid="{00000000-0005-0000-0000-000018000000}"/>
    <cellStyle name="Kablelis 5" xfId="18" xr:uid="{00000000-0005-0000-0000-000019000000}"/>
    <cellStyle name="Kablelis 6" xfId="19" xr:uid="{00000000-0005-0000-0000-00001A000000}"/>
    <cellStyle name="Kablelis 7" xfId="35" xr:uid="{00000000-0005-0000-0000-00001B000000}"/>
    <cellStyle name="Kablelis 7 2" xfId="44" xr:uid="{00000000-0005-0000-0000-00001C000000}"/>
    <cellStyle name="Normal" xfId="0" builtinId="0"/>
    <cellStyle name="Normal 2" xfId="39" xr:uid="{00000000-0005-0000-0000-00001E000000}"/>
    <cellStyle name="Normal 3" xfId="41" xr:uid="{00000000-0005-0000-0000-00001F000000}"/>
    <cellStyle name="Paprastas 2" xfId="20" xr:uid="{00000000-0005-0000-0000-000020000000}"/>
    <cellStyle name="Paprastas 2 2" xfId="21" xr:uid="{00000000-0005-0000-0000-000021000000}"/>
    <cellStyle name="Paprastas 2 3" xfId="22" xr:uid="{00000000-0005-0000-0000-000022000000}"/>
    <cellStyle name="Paprastas 2 3 2" xfId="23" xr:uid="{00000000-0005-0000-0000-000023000000}"/>
    <cellStyle name="Paprastas 2 3 3" xfId="24" xr:uid="{00000000-0005-0000-0000-000024000000}"/>
    <cellStyle name="Paprastas 2 3_KRPP aktuali redakcija nuo 2018-01-09 projektas" xfId="25" xr:uid="{00000000-0005-0000-0000-000025000000}"/>
    <cellStyle name="Paprastas 2 4" xfId="26" xr:uid="{00000000-0005-0000-0000-000026000000}"/>
    <cellStyle name="Paprastas 2 5" xfId="27" xr:uid="{00000000-0005-0000-0000-000027000000}"/>
    <cellStyle name="Paprastas 2 5 2" xfId="37" xr:uid="{00000000-0005-0000-0000-000028000000}"/>
    <cellStyle name="Paprastas 2 6" xfId="28" xr:uid="{00000000-0005-0000-0000-000029000000}"/>
    <cellStyle name="Paprastas 2 7" xfId="29" xr:uid="{00000000-0005-0000-0000-00002A000000}"/>
    <cellStyle name="Paprastas 2 8" xfId="36" xr:uid="{00000000-0005-0000-0000-00002B000000}"/>
    <cellStyle name="Paprastas 2_KRPP aktuali redakcija nuo 2018-01-09 projektas" xfId="30" xr:uid="{00000000-0005-0000-0000-00002C000000}"/>
    <cellStyle name="Suma 2" xfId="31" xr:uid="{00000000-0005-0000-0000-00002D000000}"/>
  </cellStyles>
  <dxfs count="0"/>
  <tableStyles count="0" defaultTableStyle="TableStyleMedium2" defaultPivotStyle="PivotStyleLight16"/>
  <colors>
    <mruColors>
      <color rgb="FF0000CC"/>
      <color rgb="FFFFCCFF"/>
      <color rgb="FFCC66FF"/>
      <color rgb="FFFF3399"/>
      <color rgb="FFFF99FF"/>
      <color rgb="FF9999FF"/>
      <color rgb="FF9966FF"/>
      <color rgb="FFFFCC99"/>
      <color rgb="FF00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08"/>
  <sheetViews>
    <sheetView tabSelected="1" view="pageLayout" zoomScale="85" zoomScaleNormal="70" zoomScalePageLayoutView="85" workbookViewId="0">
      <selection activeCell="R4" sqref="R4"/>
    </sheetView>
  </sheetViews>
  <sheetFormatPr defaultColWidth="9.109375" defaultRowHeight="16.5" customHeight="1" x14ac:dyDescent="0.3"/>
  <cols>
    <col min="1" max="1" width="9.109375" style="44"/>
    <col min="2" max="2" width="9.109375" style="44" customWidth="1"/>
    <col min="3" max="3" width="36.5546875" style="1" customWidth="1"/>
    <col min="4" max="5" width="10.88671875" style="46" customWidth="1"/>
    <col min="6" max="6" width="11.109375" style="46" customWidth="1"/>
    <col min="7" max="7" width="11.44140625" style="46" customWidth="1"/>
    <col min="8" max="8" width="6.33203125" style="46" customWidth="1"/>
    <col min="9" max="11" width="6" style="46" customWidth="1"/>
    <col min="12" max="12" width="6.109375" style="46" customWidth="1"/>
    <col min="13" max="14" width="8.109375" style="46" customWidth="1"/>
    <col min="15" max="15" width="14.33203125" style="2" customWidth="1"/>
    <col min="16" max="16" width="15.6640625" style="2" customWidth="1"/>
    <col min="17" max="18" width="13.33203125" style="2" customWidth="1"/>
    <col min="19" max="16384" width="9.109375" style="40"/>
  </cols>
  <sheetData>
    <row r="1" spans="1:18" ht="16.5" customHeight="1" x14ac:dyDescent="0.3">
      <c r="A1" s="290"/>
      <c r="B1" s="291"/>
      <c r="C1" s="291"/>
      <c r="P1" s="286"/>
      <c r="Q1" s="286"/>
      <c r="R1" s="286"/>
    </row>
    <row r="2" spans="1:18" ht="16.5" customHeight="1" x14ac:dyDescent="0.3">
      <c r="A2" s="197"/>
      <c r="B2" s="197"/>
      <c r="C2" s="197"/>
      <c r="D2" s="197"/>
      <c r="E2" s="197"/>
      <c r="F2" s="197"/>
      <c r="G2" s="197"/>
      <c r="H2" s="197"/>
      <c r="I2" s="197"/>
      <c r="J2" s="197"/>
      <c r="K2" s="197"/>
      <c r="L2" s="197"/>
      <c r="M2" s="197"/>
      <c r="N2" s="197"/>
      <c r="O2" s="197"/>
      <c r="P2" s="208" t="s">
        <v>0</v>
      </c>
      <c r="Q2" s="197"/>
      <c r="R2" s="197"/>
    </row>
    <row r="3" spans="1:18" ht="16.5" customHeight="1" x14ac:dyDescent="0.3">
      <c r="A3" s="197"/>
      <c r="B3" s="197"/>
      <c r="C3" s="197"/>
      <c r="D3" s="197"/>
      <c r="E3" s="197"/>
      <c r="F3" s="197"/>
      <c r="G3" s="197"/>
      <c r="H3" s="197"/>
      <c r="I3" s="197"/>
      <c r="J3" s="197"/>
      <c r="K3" s="197"/>
      <c r="L3" s="197"/>
      <c r="M3" s="197"/>
      <c r="N3" s="197"/>
      <c r="O3" s="197"/>
      <c r="P3" s="209" t="s">
        <v>1</v>
      </c>
      <c r="Q3" s="197"/>
      <c r="R3" s="197"/>
    </row>
    <row r="4" spans="1:18" ht="16.5" customHeight="1" x14ac:dyDescent="0.3">
      <c r="A4" s="197"/>
      <c r="B4" s="197"/>
      <c r="C4" s="197"/>
      <c r="D4" s="197"/>
      <c r="E4" s="197"/>
      <c r="F4" s="197"/>
      <c r="G4" s="197"/>
      <c r="H4" s="197"/>
      <c r="I4" s="197"/>
      <c r="J4" s="197"/>
      <c r="K4" s="197"/>
      <c r="L4" s="197"/>
      <c r="M4" s="197"/>
      <c r="N4" s="197"/>
      <c r="O4" s="197"/>
      <c r="P4" s="209" t="s">
        <v>2</v>
      </c>
      <c r="Q4" s="197"/>
      <c r="R4" s="197"/>
    </row>
    <row r="5" spans="1:18" customFormat="1" ht="15.6" x14ac:dyDescent="0.3">
      <c r="A5" s="212" t="s">
        <v>3</v>
      </c>
      <c r="B5" s="44"/>
      <c r="C5" s="213"/>
      <c r="D5" s="213"/>
      <c r="E5" s="213"/>
      <c r="F5" s="213"/>
      <c r="G5" s="213"/>
      <c r="H5" s="213"/>
      <c r="J5" s="214"/>
      <c r="K5" s="214"/>
      <c r="L5" s="214"/>
      <c r="N5" s="214"/>
      <c r="O5" s="214"/>
      <c r="P5" s="214"/>
      <c r="Q5" s="214"/>
      <c r="R5" s="214"/>
    </row>
    <row r="6" spans="1:18" ht="16.5" customHeight="1" x14ac:dyDescent="0.3">
      <c r="A6" s="207" t="s">
        <v>4</v>
      </c>
      <c r="B6" s="198"/>
      <c r="C6" s="197"/>
      <c r="D6" s="197"/>
      <c r="E6" s="197"/>
      <c r="F6" s="197"/>
      <c r="G6" s="197"/>
      <c r="H6" s="197"/>
      <c r="I6" s="197"/>
      <c r="J6" s="197"/>
      <c r="K6" s="197"/>
      <c r="L6" s="197"/>
      <c r="M6" s="197"/>
      <c r="N6" s="197"/>
      <c r="O6" s="197"/>
      <c r="P6" s="197"/>
      <c r="Q6" s="197"/>
      <c r="R6" s="197"/>
    </row>
    <row r="7" spans="1:18" ht="39" customHeight="1" x14ac:dyDescent="0.3">
      <c r="A7" s="289" t="s">
        <v>5</v>
      </c>
      <c r="B7" s="289"/>
      <c r="C7" s="289"/>
      <c r="D7" s="289"/>
      <c r="E7" s="289"/>
      <c r="F7" s="289"/>
      <c r="G7" s="289"/>
      <c r="H7" s="289"/>
      <c r="I7" s="289"/>
      <c r="J7" s="289"/>
      <c r="K7" s="289"/>
      <c r="L7" s="289"/>
      <c r="M7" s="287" t="s">
        <v>6</v>
      </c>
      <c r="N7" s="288"/>
      <c r="O7" s="289" t="s">
        <v>7</v>
      </c>
      <c r="P7" s="289"/>
      <c r="Q7" s="289"/>
      <c r="R7" s="289"/>
    </row>
    <row r="8" spans="1:18" ht="84" customHeight="1" x14ac:dyDescent="0.3">
      <c r="A8" s="280" t="s">
        <v>8</v>
      </c>
      <c r="B8" s="280" t="s">
        <v>9</v>
      </c>
      <c r="C8" s="280" t="s">
        <v>10</v>
      </c>
      <c r="D8" s="280" t="s">
        <v>11</v>
      </c>
      <c r="E8" s="280" t="s">
        <v>12</v>
      </c>
      <c r="F8" s="280" t="s">
        <v>13</v>
      </c>
      <c r="G8" s="280" t="s">
        <v>14</v>
      </c>
      <c r="H8" s="280" t="s">
        <v>15</v>
      </c>
      <c r="I8" s="280" t="s">
        <v>16</v>
      </c>
      <c r="J8" s="280" t="s">
        <v>17</v>
      </c>
      <c r="K8" s="280" t="s">
        <v>18</v>
      </c>
      <c r="L8" s="280" t="s">
        <v>19</v>
      </c>
      <c r="M8" s="280" t="s">
        <v>20</v>
      </c>
      <c r="N8" s="280" t="s">
        <v>21</v>
      </c>
      <c r="O8" s="280" t="s">
        <v>22</v>
      </c>
      <c r="P8" s="280" t="s">
        <v>23</v>
      </c>
      <c r="Q8" s="280" t="s">
        <v>24</v>
      </c>
      <c r="R8" s="280" t="s">
        <v>25</v>
      </c>
    </row>
    <row r="9" spans="1:18" ht="17.25" customHeight="1" x14ac:dyDescent="0.3">
      <c r="A9" s="280">
        <v>1</v>
      </c>
      <c r="B9" s="280">
        <v>2</v>
      </c>
      <c r="C9" s="280">
        <v>3</v>
      </c>
      <c r="D9" s="280">
        <v>4</v>
      </c>
      <c r="E9" s="280">
        <v>5</v>
      </c>
      <c r="F9" s="280">
        <v>6</v>
      </c>
      <c r="G9" s="280">
        <v>7</v>
      </c>
      <c r="H9" s="280">
        <v>8</v>
      </c>
      <c r="I9" s="280">
        <v>9</v>
      </c>
      <c r="J9" s="280">
        <v>10</v>
      </c>
      <c r="K9" s="280">
        <v>11</v>
      </c>
      <c r="L9" s="280">
        <v>12</v>
      </c>
      <c r="M9" s="280">
        <v>13</v>
      </c>
      <c r="N9" s="280">
        <v>14</v>
      </c>
      <c r="O9" s="280">
        <v>15</v>
      </c>
      <c r="P9" s="280">
        <v>16</v>
      </c>
      <c r="Q9" s="280">
        <v>17</v>
      </c>
      <c r="R9" s="280">
        <v>18</v>
      </c>
    </row>
    <row r="10" spans="1:18" ht="39" customHeight="1" x14ac:dyDescent="0.3">
      <c r="A10" s="146" t="s">
        <v>26</v>
      </c>
      <c r="B10" s="147"/>
      <c r="C10" s="146" t="s">
        <v>27</v>
      </c>
      <c r="D10" s="148"/>
      <c r="E10" s="148"/>
      <c r="F10" s="148"/>
      <c r="G10" s="148"/>
      <c r="H10" s="148"/>
      <c r="I10" s="148"/>
      <c r="J10" s="148"/>
      <c r="K10" s="148"/>
      <c r="L10" s="148"/>
      <c r="M10" s="148"/>
      <c r="N10" s="148"/>
      <c r="O10" s="149">
        <f>O11+O23+O59+O115</f>
        <v>220569995.46000001</v>
      </c>
      <c r="P10" s="149">
        <f>P11+P23+P59+P115</f>
        <v>106730600.08</v>
      </c>
      <c r="Q10" s="149">
        <f>Q11+Q23+Q59+Q115</f>
        <v>8780817.0200000014</v>
      </c>
      <c r="R10" s="149">
        <f>R11+R23+R59+R115</f>
        <v>105058578.36000001</v>
      </c>
    </row>
    <row r="11" spans="1:18" ht="39" customHeight="1" x14ac:dyDescent="0.3">
      <c r="A11" s="152" t="s">
        <v>28</v>
      </c>
      <c r="B11" s="153"/>
      <c r="C11" s="152" t="s">
        <v>29</v>
      </c>
      <c r="D11" s="153"/>
      <c r="E11" s="153"/>
      <c r="F11" s="153"/>
      <c r="G11" s="153"/>
      <c r="H11" s="154"/>
      <c r="I11" s="153"/>
      <c r="J11" s="153"/>
      <c r="K11" s="153"/>
      <c r="L11" s="153"/>
      <c r="M11" s="153"/>
      <c r="N11" s="153"/>
      <c r="O11" s="155">
        <f t="shared" ref="O11:R11" si="0">O12+O16</f>
        <v>44139631.270000003</v>
      </c>
      <c r="P11" s="155">
        <f t="shared" ref="P11:Q11" si="1">P12+P16</f>
        <v>4490367.41</v>
      </c>
      <c r="Q11" s="155">
        <f t="shared" si="1"/>
        <v>396208.9</v>
      </c>
      <c r="R11" s="155">
        <f t="shared" si="0"/>
        <v>39253054.960000001</v>
      </c>
    </row>
    <row r="12" spans="1:18" ht="39" customHeight="1" x14ac:dyDescent="0.3">
      <c r="A12" s="142" t="s">
        <v>30</v>
      </c>
      <c r="B12" s="162"/>
      <c r="C12" s="163" t="s">
        <v>31</v>
      </c>
      <c r="D12" s="162"/>
      <c r="E12" s="162"/>
      <c r="F12" s="162"/>
      <c r="G12" s="162"/>
      <c r="H12" s="162"/>
      <c r="I12" s="162"/>
      <c r="J12" s="162"/>
      <c r="K12" s="162"/>
      <c r="L12" s="162"/>
      <c r="M12" s="162"/>
      <c r="N12" s="162"/>
      <c r="O12" s="164">
        <f t="shared" ref="O12:R12" si="2">O13+O14+O15</f>
        <v>0</v>
      </c>
      <c r="P12" s="164">
        <f t="shared" ref="P12:Q12" si="3">P13+P14+P15</f>
        <v>0</v>
      </c>
      <c r="Q12" s="164">
        <f t="shared" si="3"/>
        <v>0</v>
      </c>
      <c r="R12" s="164">
        <f t="shared" si="2"/>
        <v>0</v>
      </c>
    </row>
    <row r="13" spans="1:18" ht="39" customHeight="1" x14ac:dyDescent="0.3">
      <c r="A13" s="173" t="s">
        <v>32</v>
      </c>
      <c r="B13" s="174"/>
      <c r="C13" s="173" t="s">
        <v>33</v>
      </c>
      <c r="D13" s="174"/>
      <c r="E13" s="174"/>
      <c r="F13" s="174"/>
      <c r="G13" s="174"/>
      <c r="H13" s="174"/>
      <c r="I13" s="174"/>
      <c r="J13" s="174"/>
      <c r="K13" s="174"/>
      <c r="L13" s="174"/>
      <c r="M13" s="174"/>
      <c r="N13" s="174"/>
      <c r="O13" s="175">
        <v>0</v>
      </c>
      <c r="P13" s="175">
        <v>0</v>
      </c>
      <c r="Q13" s="175">
        <v>0</v>
      </c>
      <c r="R13" s="175">
        <v>0</v>
      </c>
    </row>
    <row r="14" spans="1:18" ht="39" customHeight="1" x14ac:dyDescent="0.3">
      <c r="A14" s="173" t="s">
        <v>34</v>
      </c>
      <c r="B14" s="174"/>
      <c r="C14" s="173" t="s">
        <v>35</v>
      </c>
      <c r="D14" s="174"/>
      <c r="E14" s="174"/>
      <c r="F14" s="174"/>
      <c r="G14" s="174"/>
      <c r="H14" s="174"/>
      <c r="I14" s="174"/>
      <c r="J14" s="174"/>
      <c r="K14" s="174"/>
      <c r="L14" s="174"/>
      <c r="M14" s="174"/>
      <c r="N14" s="174"/>
      <c r="O14" s="175">
        <v>0</v>
      </c>
      <c r="P14" s="175">
        <v>0</v>
      </c>
      <c r="Q14" s="175">
        <v>0</v>
      </c>
      <c r="R14" s="175">
        <v>0</v>
      </c>
    </row>
    <row r="15" spans="1:18" ht="39" customHeight="1" x14ac:dyDescent="0.3">
      <c r="A15" s="173" t="s">
        <v>36</v>
      </c>
      <c r="B15" s="174"/>
      <c r="C15" s="173" t="s">
        <v>37</v>
      </c>
      <c r="D15" s="174"/>
      <c r="E15" s="174"/>
      <c r="F15" s="174"/>
      <c r="G15" s="174"/>
      <c r="H15" s="174"/>
      <c r="I15" s="174"/>
      <c r="J15" s="174"/>
      <c r="K15" s="174"/>
      <c r="L15" s="174"/>
      <c r="M15" s="174"/>
      <c r="N15" s="174"/>
      <c r="O15" s="175">
        <v>0</v>
      </c>
      <c r="P15" s="175">
        <v>0</v>
      </c>
      <c r="Q15" s="175">
        <v>0</v>
      </c>
      <c r="R15" s="175">
        <v>0</v>
      </c>
    </row>
    <row r="16" spans="1:18" ht="74.25" customHeight="1" x14ac:dyDescent="0.3">
      <c r="A16" s="142" t="s">
        <v>38</v>
      </c>
      <c r="B16" s="162"/>
      <c r="C16" s="163" t="s">
        <v>39</v>
      </c>
      <c r="D16" s="162"/>
      <c r="E16" s="162"/>
      <c r="F16" s="162"/>
      <c r="G16" s="162"/>
      <c r="H16" s="162"/>
      <c r="I16" s="162"/>
      <c r="J16" s="162"/>
      <c r="K16" s="162"/>
      <c r="L16" s="162"/>
      <c r="M16" s="162"/>
      <c r="N16" s="162"/>
      <c r="O16" s="164">
        <f t="shared" ref="O16:R16" si="4">O17+O20+O21+O22</f>
        <v>44139631.270000003</v>
      </c>
      <c r="P16" s="164">
        <f t="shared" ref="P16:Q16" si="5">P17+P20+P21+P22</f>
        <v>4490367.41</v>
      </c>
      <c r="Q16" s="164">
        <f t="shared" si="5"/>
        <v>396208.9</v>
      </c>
      <c r="R16" s="164">
        <f t="shared" si="4"/>
        <v>39253054.960000001</v>
      </c>
    </row>
    <row r="17" spans="1:18" ht="39" customHeight="1" x14ac:dyDescent="0.3">
      <c r="A17" s="173" t="s">
        <v>40</v>
      </c>
      <c r="B17" s="174"/>
      <c r="C17" s="173" t="s">
        <v>41</v>
      </c>
      <c r="D17" s="174"/>
      <c r="E17" s="174"/>
      <c r="F17" s="174"/>
      <c r="G17" s="174"/>
      <c r="H17" s="174"/>
      <c r="I17" s="177"/>
      <c r="J17" s="177"/>
      <c r="K17" s="177"/>
      <c r="L17" s="174"/>
      <c r="M17" s="174"/>
      <c r="N17" s="174"/>
      <c r="O17" s="178">
        <f>O18+O19</f>
        <v>44139631.270000003</v>
      </c>
      <c r="P17" s="178">
        <f t="shared" ref="P17:R17" si="6">P18+P19</f>
        <v>4490367.41</v>
      </c>
      <c r="Q17" s="178">
        <f t="shared" si="6"/>
        <v>396208.9</v>
      </c>
      <c r="R17" s="178">
        <f t="shared" si="6"/>
        <v>39253054.960000001</v>
      </c>
    </row>
    <row r="18" spans="1:18" ht="57.75" customHeight="1" x14ac:dyDescent="0.3">
      <c r="A18" s="28" t="s">
        <v>42</v>
      </c>
      <c r="B18" s="196" t="s">
        <v>43</v>
      </c>
      <c r="C18" s="19" t="s">
        <v>44</v>
      </c>
      <c r="D18" s="9" t="s">
        <v>45</v>
      </c>
      <c r="E18" s="9" t="s">
        <v>46</v>
      </c>
      <c r="F18" s="9" t="s">
        <v>47</v>
      </c>
      <c r="G18" s="8" t="s">
        <v>48</v>
      </c>
      <c r="H18" s="9" t="s">
        <v>49</v>
      </c>
      <c r="I18" s="9" t="s">
        <v>50</v>
      </c>
      <c r="J18" s="9"/>
      <c r="K18" s="9"/>
      <c r="L18" s="10"/>
      <c r="M18" s="71">
        <v>2019</v>
      </c>
      <c r="N18" s="72">
        <v>2022</v>
      </c>
      <c r="O18" s="70">
        <f>P18+Q18+R18</f>
        <v>5282785.2100000009</v>
      </c>
      <c r="P18" s="70">
        <v>4490367.41</v>
      </c>
      <c r="Q18" s="70">
        <v>396208.9</v>
      </c>
      <c r="R18" s="70">
        <v>396208.9</v>
      </c>
    </row>
    <row r="19" spans="1:18" ht="57.75" customHeight="1" x14ac:dyDescent="0.3">
      <c r="A19" s="28" t="s">
        <v>51</v>
      </c>
      <c r="B19" s="196" t="s">
        <v>52</v>
      </c>
      <c r="C19" s="19" t="s">
        <v>53</v>
      </c>
      <c r="D19" s="9" t="s">
        <v>45</v>
      </c>
      <c r="E19" s="9" t="s">
        <v>54</v>
      </c>
      <c r="F19" s="9" t="s">
        <v>47</v>
      </c>
      <c r="G19" s="8" t="s">
        <v>54</v>
      </c>
      <c r="H19" s="9" t="s">
        <v>54</v>
      </c>
      <c r="I19" s="9" t="s">
        <v>50</v>
      </c>
      <c r="J19" s="9"/>
      <c r="K19" s="9"/>
      <c r="L19" s="10"/>
      <c r="M19" s="71">
        <v>2017</v>
      </c>
      <c r="N19" s="72">
        <v>2022</v>
      </c>
      <c r="O19" s="70">
        <f>P19+Q19+R19</f>
        <v>38856846.060000002</v>
      </c>
      <c r="P19" s="70">
        <v>0</v>
      </c>
      <c r="Q19" s="70">
        <v>0</v>
      </c>
      <c r="R19" s="70">
        <v>38856846.060000002</v>
      </c>
    </row>
    <row r="20" spans="1:18" ht="55.5" customHeight="1" x14ac:dyDescent="0.3">
      <c r="A20" s="173" t="s">
        <v>55</v>
      </c>
      <c r="B20" s="174"/>
      <c r="C20" s="173" t="s">
        <v>56</v>
      </c>
      <c r="D20" s="174"/>
      <c r="E20" s="174"/>
      <c r="F20" s="174"/>
      <c r="G20" s="174"/>
      <c r="H20" s="174"/>
      <c r="I20" s="174"/>
      <c r="J20" s="174"/>
      <c r="K20" s="174"/>
      <c r="L20" s="174"/>
      <c r="M20" s="176"/>
      <c r="N20" s="176"/>
      <c r="O20" s="175">
        <v>0</v>
      </c>
      <c r="P20" s="175">
        <v>0</v>
      </c>
      <c r="Q20" s="175">
        <v>0</v>
      </c>
      <c r="R20" s="175">
        <v>0</v>
      </c>
    </row>
    <row r="21" spans="1:18" ht="39" customHeight="1" x14ac:dyDescent="0.3">
      <c r="A21" s="173" t="s">
        <v>57</v>
      </c>
      <c r="B21" s="174"/>
      <c r="C21" s="173" t="s">
        <v>58</v>
      </c>
      <c r="D21" s="174"/>
      <c r="E21" s="174"/>
      <c r="F21" s="174"/>
      <c r="G21" s="174"/>
      <c r="H21" s="174"/>
      <c r="I21" s="174"/>
      <c r="J21" s="174"/>
      <c r="K21" s="174"/>
      <c r="L21" s="174"/>
      <c r="M21" s="176"/>
      <c r="N21" s="176"/>
      <c r="O21" s="175">
        <v>0</v>
      </c>
      <c r="P21" s="175">
        <v>0</v>
      </c>
      <c r="Q21" s="175">
        <v>0</v>
      </c>
      <c r="R21" s="175">
        <v>0</v>
      </c>
    </row>
    <row r="22" spans="1:18" ht="39" customHeight="1" x14ac:dyDescent="0.3">
      <c r="A22" s="173" t="s">
        <v>59</v>
      </c>
      <c r="B22" s="174"/>
      <c r="C22" s="173" t="s">
        <v>60</v>
      </c>
      <c r="D22" s="174"/>
      <c r="E22" s="174"/>
      <c r="F22" s="174"/>
      <c r="G22" s="174"/>
      <c r="H22" s="174"/>
      <c r="I22" s="174"/>
      <c r="J22" s="174"/>
      <c r="K22" s="174"/>
      <c r="L22" s="174"/>
      <c r="M22" s="176"/>
      <c r="N22" s="176"/>
      <c r="O22" s="175">
        <v>0</v>
      </c>
      <c r="P22" s="175">
        <v>0</v>
      </c>
      <c r="Q22" s="175">
        <v>0</v>
      </c>
      <c r="R22" s="175">
        <v>0</v>
      </c>
    </row>
    <row r="23" spans="1:18" ht="59.25" customHeight="1" x14ac:dyDescent="0.3">
      <c r="A23" s="152" t="s">
        <v>61</v>
      </c>
      <c r="B23" s="157"/>
      <c r="C23" s="152" t="s">
        <v>62</v>
      </c>
      <c r="D23" s="158"/>
      <c r="E23" s="158"/>
      <c r="F23" s="158"/>
      <c r="G23" s="158"/>
      <c r="H23" s="158"/>
      <c r="I23" s="158"/>
      <c r="J23" s="158"/>
      <c r="K23" s="158"/>
      <c r="L23" s="158"/>
      <c r="M23" s="157"/>
      <c r="N23" s="157"/>
      <c r="O23" s="155">
        <f t="shared" ref="O23:R23" si="7">O24+O37</f>
        <v>52374446.659999996</v>
      </c>
      <c r="P23" s="155">
        <f t="shared" ref="P23:Q23" si="8">P24+P37</f>
        <v>33171993.359999999</v>
      </c>
      <c r="Q23" s="155">
        <f t="shared" si="8"/>
        <v>3267298.7300000004</v>
      </c>
      <c r="R23" s="155">
        <f t="shared" si="7"/>
        <v>15935154.57</v>
      </c>
    </row>
    <row r="24" spans="1:18" ht="39" customHeight="1" x14ac:dyDescent="0.3">
      <c r="A24" s="142" t="s">
        <v>63</v>
      </c>
      <c r="B24" s="166"/>
      <c r="C24" s="142" t="s">
        <v>64</v>
      </c>
      <c r="D24" s="143"/>
      <c r="E24" s="143"/>
      <c r="F24" s="143"/>
      <c r="G24" s="143"/>
      <c r="H24" s="143"/>
      <c r="I24" s="143"/>
      <c r="J24" s="143"/>
      <c r="K24" s="143"/>
      <c r="L24" s="143"/>
      <c r="M24" s="166"/>
      <c r="N24" s="166"/>
      <c r="O24" s="167">
        <f t="shared" ref="O24:R24" si="9">O25+O36</f>
        <v>4110486.4</v>
      </c>
      <c r="P24" s="167">
        <f t="shared" ref="P24:Q24" si="10">P25+P36</f>
        <v>2536899.5300000003</v>
      </c>
      <c r="Q24" s="167">
        <f t="shared" si="10"/>
        <v>798402.76</v>
      </c>
      <c r="R24" s="167">
        <f t="shared" si="9"/>
        <v>775184.11</v>
      </c>
    </row>
    <row r="25" spans="1:18" ht="39" customHeight="1" x14ac:dyDescent="0.3">
      <c r="A25" s="179" t="s">
        <v>65</v>
      </c>
      <c r="B25" s="180"/>
      <c r="C25" s="179" t="s">
        <v>66</v>
      </c>
      <c r="D25" s="181"/>
      <c r="E25" s="181"/>
      <c r="F25" s="181"/>
      <c r="G25" s="181"/>
      <c r="H25" s="181"/>
      <c r="I25" s="181"/>
      <c r="J25" s="181"/>
      <c r="K25" s="181"/>
      <c r="L25" s="181"/>
      <c r="M25" s="180"/>
      <c r="N25" s="180"/>
      <c r="O25" s="178">
        <f>SUM(O26:O35)</f>
        <v>4110486.4</v>
      </c>
      <c r="P25" s="178">
        <f t="shared" ref="P25:R25" si="11">SUM(P26:P35)</f>
        <v>2536899.5300000003</v>
      </c>
      <c r="Q25" s="178">
        <f t="shared" si="11"/>
        <v>798402.76</v>
      </c>
      <c r="R25" s="178">
        <f t="shared" si="11"/>
        <v>775184.11</v>
      </c>
    </row>
    <row r="26" spans="1:18" ht="39" customHeight="1" x14ac:dyDescent="0.3">
      <c r="A26" s="28" t="s">
        <v>67</v>
      </c>
      <c r="B26" s="110" t="s">
        <v>68</v>
      </c>
      <c r="C26" s="28" t="s">
        <v>69</v>
      </c>
      <c r="D26" s="13" t="s">
        <v>70</v>
      </c>
      <c r="E26" s="13" t="s">
        <v>71</v>
      </c>
      <c r="F26" s="13" t="s">
        <v>72</v>
      </c>
      <c r="G26" s="13" t="s">
        <v>73</v>
      </c>
      <c r="H26" s="13" t="s">
        <v>74</v>
      </c>
      <c r="I26" s="13"/>
      <c r="J26" s="13"/>
      <c r="K26" s="13"/>
      <c r="L26" s="13"/>
      <c r="M26" s="71">
        <v>2014</v>
      </c>
      <c r="N26" s="72">
        <v>2015</v>
      </c>
      <c r="O26" s="73">
        <f>P26+Q26+R26</f>
        <v>260658</v>
      </c>
      <c r="P26" s="73">
        <v>0</v>
      </c>
      <c r="Q26" s="73">
        <v>231696</v>
      </c>
      <c r="R26" s="73">
        <v>28962</v>
      </c>
    </row>
    <row r="27" spans="1:18" ht="39" customHeight="1" x14ac:dyDescent="0.3">
      <c r="A27" s="28" t="s">
        <v>75</v>
      </c>
      <c r="B27" s="110" t="s">
        <v>76</v>
      </c>
      <c r="C27" s="28" t="s">
        <v>77</v>
      </c>
      <c r="D27" s="13" t="s">
        <v>78</v>
      </c>
      <c r="E27" s="13" t="s">
        <v>46</v>
      </c>
      <c r="F27" s="13" t="s">
        <v>79</v>
      </c>
      <c r="G27" s="13" t="s">
        <v>80</v>
      </c>
      <c r="H27" s="17" t="s">
        <v>49</v>
      </c>
      <c r="I27" s="13" t="s">
        <v>50</v>
      </c>
      <c r="J27" s="13"/>
      <c r="K27" s="13"/>
      <c r="L27" s="13"/>
      <c r="M27" s="71">
        <v>2018</v>
      </c>
      <c r="N27" s="71">
        <v>2022</v>
      </c>
      <c r="O27" s="77">
        <f t="shared" ref="O27:O35" si="12">P27+Q27+R27</f>
        <v>334937.24999999994</v>
      </c>
      <c r="P27" s="77">
        <v>284696.65999999997</v>
      </c>
      <c r="Q27" s="77">
        <v>25120.29</v>
      </c>
      <c r="R27" s="77">
        <v>25120.3</v>
      </c>
    </row>
    <row r="28" spans="1:18" ht="39" customHeight="1" x14ac:dyDescent="0.3">
      <c r="A28" s="28" t="s">
        <v>81</v>
      </c>
      <c r="B28" s="110" t="s">
        <v>82</v>
      </c>
      <c r="C28" s="28" t="s">
        <v>83</v>
      </c>
      <c r="D28" s="13" t="s">
        <v>84</v>
      </c>
      <c r="E28" s="13" t="s">
        <v>85</v>
      </c>
      <c r="F28" s="13" t="s">
        <v>86</v>
      </c>
      <c r="G28" s="13" t="s">
        <v>87</v>
      </c>
      <c r="H28" s="17" t="s">
        <v>49</v>
      </c>
      <c r="I28" s="13" t="s">
        <v>50</v>
      </c>
      <c r="J28" s="13"/>
      <c r="K28" s="13"/>
      <c r="L28" s="13"/>
      <c r="M28" s="71">
        <v>2017</v>
      </c>
      <c r="N28" s="72">
        <v>2019</v>
      </c>
      <c r="O28" s="73">
        <f t="shared" si="12"/>
        <v>668820.19999999995</v>
      </c>
      <c r="P28" s="219">
        <v>260963.69</v>
      </c>
      <c r="Q28" s="219">
        <v>307533.45</v>
      </c>
      <c r="R28" s="219">
        <v>100323.06</v>
      </c>
    </row>
    <row r="29" spans="1:18" ht="39" customHeight="1" x14ac:dyDescent="0.3">
      <c r="A29" s="28" t="s">
        <v>88</v>
      </c>
      <c r="B29" s="110" t="s">
        <v>89</v>
      </c>
      <c r="C29" s="28" t="s">
        <v>90</v>
      </c>
      <c r="D29" s="13" t="s">
        <v>70</v>
      </c>
      <c r="E29" s="13" t="s">
        <v>46</v>
      </c>
      <c r="F29" s="13" t="s">
        <v>72</v>
      </c>
      <c r="G29" s="13" t="s">
        <v>80</v>
      </c>
      <c r="H29" s="17" t="s">
        <v>49</v>
      </c>
      <c r="I29" s="13" t="s">
        <v>50</v>
      </c>
      <c r="J29" s="13"/>
      <c r="K29" s="13"/>
      <c r="L29" s="13"/>
      <c r="M29" s="71">
        <v>2018</v>
      </c>
      <c r="N29" s="71">
        <v>2022</v>
      </c>
      <c r="O29" s="77">
        <f t="shared" si="12"/>
        <v>939614.99</v>
      </c>
      <c r="P29" s="77">
        <v>792439.34</v>
      </c>
      <c r="Q29" s="77">
        <v>69921.119999999995</v>
      </c>
      <c r="R29" s="77">
        <v>77254.53</v>
      </c>
    </row>
    <row r="30" spans="1:18" ht="58.5" customHeight="1" x14ac:dyDescent="0.3">
      <c r="A30" s="28" t="s">
        <v>91</v>
      </c>
      <c r="B30" s="110" t="s">
        <v>92</v>
      </c>
      <c r="C30" s="28" t="s">
        <v>93</v>
      </c>
      <c r="D30" s="13" t="s">
        <v>70</v>
      </c>
      <c r="E30" s="13" t="s">
        <v>85</v>
      </c>
      <c r="F30" s="13" t="s">
        <v>72</v>
      </c>
      <c r="G30" s="13" t="s">
        <v>87</v>
      </c>
      <c r="H30" s="17" t="s">
        <v>49</v>
      </c>
      <c r="I30" s="13" t="s">
        <v>50</v>
      </c>
      <c r="J30" s="13"/>
      <c r="K30" s="13"/>
      <c r="L30" s="13"/>
      <c r="M30" s="71">
        <v>2017</v>
      </c>
      <c r="N30" s="71">
        <v>2019</v>
      </c>
      <c r="O30" s="73">
        <f t="shared" si="12"/>
        <v>169609.86</v>
      </c>
      <c r="P30" s="73">
        <v>131748.24</v>
      </c>
      <c r="Q30" s="73">
        <v>0</v>
      </c>
      <c r="R30" s="73">
        <v>37861.620000000003</v>
      </c>
    </row>
    <row r="31" spans="1:18" ht="39" customHeight="1" x14ac:dyDescent="0.3">
      <c r="A31" s="28" t="s">
        <v>94</v>
      </c>
      <c r="B31" s="110" t="s">
        <v>95</v>
      </c>
      <c r="C31" s="38" t="s">
        <v>96</v>
      </c>
      <c r="D31" s="10" t="s">
        <v>97</v>
      </c>
      <c r="E31" s="10" t="s">
        <v>85</v>
      </c>
      <c r="F31" s="10" t="s">
        <v>98</v>
      </c>
      <c r="G31" s="13" t="s">
        <v>87</v>
      </c>
      <c r="H31" s="18" t="s">
        <v>49</v>
      </c>
      <c r="I31" s="10" t="s">
        <v>50</v>
      </c>
      <c r="J31" s="10"/>
      <c r="K31" s="10"/>
      <c r="L31" s="10"/>
      <c r="M31" s="71">
        <v>2017</v>
      </c>
      <c r="N31" s="71">
        <v>2019</v>
      </c>
      <c r="O31" s="73">
        <f t="shared" si="12"/>
        <v>261966.28999999998</v>
      </c>
      <c r="P31" s="73">
        <v>222671.34</v>
      </c>
      <c r="Q31" s="73">
        <v>0</v>
      </c>
      <c r="R31" s="73">
        <v>39294.949999999997</v>
      </c>
    </row>
    <row r="32" spans="1:18" ht="39" customHeight="1" x14ac:dyDescent="0.3">
      <c r="A32" s="28" t="s">
        <v>99</v>
      </c>
      <c r="B32" s="110" t="s">
        <v>100</v>
      </c>
      <c r="C32" s="28" t="s">
        <v>101</v>
      </c>
      <c r="D32" s="13" t="s">
        <v>78</v>
      </c>
      <c r="E32" s="13" t="s">
        <v>46</v>
      </c>
      <c r="F32" s="13" t="s">
        <v>79</v>
      </c>
      <c r="G32" s="13" t="s">
        <v>80</v>
      </c>
      <c r="H32" s="17" t="s">
        <v>49</v>
      </c>
      <c r="I32" s="13" t="s">
        <v>50</v>
      </c>
      <c r="J32" s="13"/>
      <c r="K32" s="13"/>
      <c r="L32" s="13"/>
      <c r="M32" s="71">
        <v>2018</v>
      </c>
      <c r="N32" s="71">
        <v>2023</v>
      </c>
      <c r="O32" s="77">
        <f t="shared" si="12"/>
        <v>529040.23</v>
      </c>
      <c r="P32" s="77">
        <v>449684.19</v>
      </c>
      <c r="Q32" s="77">
        <v>13226.01</v>
      </c>
      <c r="R32" s="77">
        <v>66130.03</v>
      </c>
    </row>
    <row r="33" spans="1:18" ht="39" customHeight="1" x14ac:dyDescent="0.3">
      <c r="A33" s="28" t="s">
        <v>102</v>
      </c>
      <c r="B33" s="110" t="s">
        <v>103</v>
      </c>
      <c r="C33" s="28" t="s">
        <v>104</v>
      </c>
      <c r="D33" s="13" t="s">
        <v>78</v>
      </c>
      <c r="E33" s="13" t="s">
        <v>85</v>
      </c>
      <c r="F33" s="13" t="s">
        <v>79</v>
      </c>
      <c r="G33" s="13" t="s">
        <v>87</v>
      </c>
      <c r="H33" s="17" t="s">
        <v>49</v>
      </c>
      <c r="I33" s="13" t="s">
        <v>50</v>
      </c>
      <c r="J33" s="13"/>
      <c r="K33" s="13"/>
      <c r="L33" s="13"/>
      <c r="M33" s="71">
        <v>2017</v>
      </c>
      <c r="N33" s="71">
        <v>2019</v>
      </c>
      <c r="O33" s="73">
        <f t="shared" si="12"/>
        <v>80276.37</v>
      </c>
      <c r="P33" s="73">
        <v>68234.91</v>
      </c>
      <c r="Q33" s="73">
        <v>0</v>
      </c>
      <c r="R33" s="73">
        <v>12041.46</v>
      </c>
    </row>
    <row r="34" spans="1:18" ht="39" customHeight="1" x14ac:dyDescent="0.3">
      <c r="A34" s="28" t="s">
        <v>105</v>
      </c>
      <c r="B34" s="110" t="s">
        <v>106</v>
      </c>
      <c r="C34" s="28" t="s">
        <v>107</v>
      </c>
      <c r="D34" s="13" t="s">
        <v>78</v>
      </c>
      <c r="E34" s="13" t="s">
        <v>85</v>
      </c>
      <c r="F34" s="13" t="s">
        <v>79</v>
      </c>
      <c r="G34" s="13" t="s">
        <v>87</v>
      </c>
      <c r="H34" s="17" t="s">
        <v>49</v>
      </c>
      <c r="I34" s="13" t="s">
        <v>50</v>
      </c>
      <c r="J34" s="13"/>
      <c r="K34" s="13"/>
      <c r="L34" s="13"/>
      <c r="M34" s="71">
        <v>2017</v>
      </c>
      <c r="N34" s="71">
        <v>2019</v>
      </c>
      <c r="O34" s="73">
        <f t="shared" si="12"/>
        <v>596831.36</v>
      </c>
      <c r="P34" s="73">
        <v>243370.95</v>
      </c>
      <c r="Q34" s="73">
        <v>0</v>
      </c>
      <c r="R34" s="73">
        <v>353460.41</v>
      </c>
    </row>
    <row r="35" spans="1:18" ht="39" customHeight="1" x14ac:dyDescent="0.3">
      <c r="A35" s="28" t="s">
        <v>108</v>
      </c>
      <c r="B35" s="110" t="s">
        <v>109</v>
      </c>
      <c r="C35" s="28" t="s">
        <v>110</v>
      </c>
      <c r="D35" s="13" t="s">
        <v>111</v>
      </c>
      <c r="E35" s="13" t="s">
        <v>85</v>
      </c>
      <c r="F35" s="13" t="s">
        <v>112</v>
      </c>
      <c r="G35" s="13" t="s">
        <v>87</v>
      </c>
      <c r="H35" s="17" t="s">
        <v>49</v>
      </c>
      <c r="I35" s="13" t="s">
        <v>50</v>
      </c>
      <c r="J35" s="13"/>
      <c r="K35" s="13"/>
      <c r="L35" s="13"/>
      <c r="M35" s="71">
        <v>2017</v>
      </c>
      <c r="N35" s="71">
        <v>2024</v>
      </c>
      <c r="O35" s="73">
        <f t="shared" si="12"/>
        <v>268731.85000000003</v>
      </c>
      <c r="P35" s="73">
        <v>83090.210000000006</v>
      </c>
      <c r="Q35" s="73">
        <v>150905.89000000001</v>
      </c>
      <c r="R35" s="73">
        <v>34735.75</v>
      </c>
    </row>
    <row r="36" spans="1:18" ht="39" customHeight="1" x14ac:dyDescent="0.3">
      <c r="A36" s="179" t="s">
        <v>113</v>
      </c>
      <c r="B36" s="181"/>
      <c r="C36" s="179" t="s">
        <v>114</v>
      </c>
      <c r="D36" s="181"/>
      <c r="E36" s="181"/>
      <c r="F36" s="181"/>
      <c r="G36" s="181"/>
      <c r="H36" s="181"/>
      <c r="I36" s="181"/>
      <c r="J36" s="181"/>
      <c r="K36" s="181"/>
      <c r="L36" s="181"/>
      <c r="M36" s="180"/>
      <c r="N36" s="180"/>
      <c r="O36" s="175">
        <v>0</v>
      </c>
      <c r="P36" s="175">
        <v>0</v>
      </c>
      <c r="Q36" s="175">
        <v>0</v>
      </c>
      <c r="R36" s="175">
        <v>0</v>
      </c>
    </row>
    <row r="37" spans="1:18" ht="60.75" customHeight="1" x14ac:dyDescent="0.3">
      <c r="A37" s="142" t="s">
        <v>115</v>
      </c>
      <c r="B37" s="143"/>
      <c r="C37" s="142" t="s">
        <v>116</v>
      </c>
      <c r="D37" s="143"/>
      <c r="E37" s="143"/>
      <c r="F37" s="143"/>
      <c r="G37" s="143"/>
      <c r="H37" s="169"/>
      <c r="I37" s="143"/>
      <c r="J37" s="143"/>
      <c r="K37" s="143"/>
      <c r="L37" s="143"/>
      <c r="M37" s="166"/>
      <c r="N37" s="166"/>
      <c r="O37" s="168">
        <f>O38</f>
        <v>48263960.259999998</v>
      </c>
      <c r="P37" s="168">
        <f t="shared" ref="P37:R37" si="13">P38</f>
        <v>30635093.829999998</v>
      </c>
      <c r="Q37" s="168">
        <f t="shared" si="13"/>
        <v>2468895.9700000002</v>
      </c>
      <c r="R37" s="168">
        <f t="shared" si="13"/>
        <v>15159970.460000001</v>
      </c>
    </row>
    <row r="38" spans="1:18" ht="39" customHeight="1" x14ac:dyDescent="0.3">
      <c r="A38" s="179" t="s">
        <v>117</v>
      </c>
      <c r="B38" s="181"/>
      <c r="C38" s="179" t="s">
        <v>118</v>
      </c>
      <c r="D38" s="181"/>
      <c r="E38" s="181"/>
      <c r="F38" s="181"/>
      <c r="G38" s="181"/>
      <c r="H38" s="182"/>
      <c r="I38" s="181"/>
      <c r="J38" s="181"/>
      <c r="K38" s="181"/>
      <c r="L38" s="181"/>
      <c r="M38" s="180"/>
      <c r="N38" s="180"/>
      <c r="O38" s="178">
        <f>SUM(O39:O58)</f>
        <v>48263960.259999998</v>
      </c>
      <c r="P38" s="178">
        <f t="shared" ref="P38:R38" si="14">SUM(P39:P58)</f>
        <v>30635093.829999998</v>
      </c>
      <c r="Q38" s="178">
        <f t="shared" si="14"/>
        <v>2468895.9700000002</v>
      </c>
      <c r="R38" s="178">
        <f t="shared" si="14"/>
        <v>15159970.460000001</v>
      </c>
    </row>
    <row r="39" spans="1:18" ht="39" customHeight="1" x14ac:dyDescent="0.3">
      <c r="A39" s="28" t="s">
        <v>119</v>
      </c>
      <c r="B39" s="110" t="s">
        <v>120</v>
      </c>
      <c r="C39" s="28" t="s">
        <v>121</v>
      </c>
      <c r="D39" s="13" t="s">
        <v>122</v>
      </c>
      <c r="E39" s="13" t="s">
        <v>46</v>
      </c>
      <c r="F39" s="13" t="s">
        <v>123</v>
      </c>
      <c r="G39" s="13" t="s">
        <v>80</v>
      </c>
      <c r="H39" s="17" t="s">
        <v>49</v>
      </c>
      <c r="I39" s="13" t="s">
        <v>50</v>
      </c>
      <c r="J39" s="13"/>
      <c r="K39" s="13"/>
      <c r="L39" s="13"/>
      <c r="M39" s="71">
        <v>2017</v>
      </c>
      <c r="N39" s="71">
        <v>2019</v>
      </c>
      <c r="O39" s="75">
        <f>P39+Q39+R39</f>
        <v>1081229.01</v>
      </c>
      <c r="P39" s="75">
        <v>919044.65</v>
      </c>
      <c r="Q39" s="75">
        <v>108122.9</v>
      </c>
      <c r="R39" s="75">
        <v>54061.46</v>
      </c>
    </row>
    <row r="40" spans="1:18" ht="39" customHeight="1" x14ac:dyDescent="0.3">
      <c r="A40" s="28" t="s">
        <v>124</v>
      </c>
      <c r="B40" s="110" t="s">
        <v>125</v>
      </c>
      <c r="C40" s="28" t="s">
        <v>126</v>
      </c>
      <c r="D40" s="13" t="s">
        <v>122</v>
      </c>
      <c r="E40" s="13" t="s">
        <v>46</v>
      </c>
      <c r="F40" s="13" t="s">
        <v>123</v>
      </c>
      <c r="G40" s="13" t="s">
        <v>80</v>
      </c>
      <c r="H40" s="17" t="s">
        <v>49</v>
      </c>
      <c r="I40" s="13" t="s">
        <v>16</v>
      </c>
      <c r="J40" s="13"/>
      <c r="K40" s="13"/>
      <c r="L40" s="13"/>
      <c r="M40" s="71">
        <v>2018</v>
      </c>
      <c r="N40" s="71">
        <v>2022</v>
      </c>
      <c r="O40" s="75">
        <f t="shared" ref="O40:O57" si="15">P40+Q40+R40</f>
        <v>4240932.78</v>
      </c>
      <c r="P40" s="75">
        <v>3492552.14</v>
      </c>
      <c r="Q40" s="75">
        <v>308166.37</v>
      </c>
      <c r="R40" s="75">
        <v>440214.27</v>
      </c>
    </row>
    <row r="41" spans="1:18" ht="39" customHeight="1" x14ac:dyDescent="0.3">
      <c r="A41" s="28" t="s">
        <v>127</v>
      </c>
      <c r="B41" s="110" t="s">
        <v>128</v>
      </c>
      <c r="C41" s="28" t="s">
        <v>129</v>
      </c>
      <c r="D41" s="13" t="s">
        <v>84</v>
      </c>
      <c r="E41" s="13" t="s">
        <v>46</v>
      </c>
      <c r="F41" s="13" t="s">
        <v>86</v>
      </c>
      <c r="G41" s="13" t="s">
        <v>130</v>
      </c>
      <c r="H41" s="17" t="s">
        <v>49</v>
      </c>
      <c r="I41" s="13" t="s">
        <v>50</v>
      </c>
      <c r="J41" s="13"/>
      <c r="K41" s="13"/>
      <c r="L41" s="13"/>
      <c r="M41" s="71">
        <v>2016</v>
      </c>
      <c r="N41" s="71">
        <v>2017</v>
      </c>
      <c r="O41" s="75">
        <f t="shared" si="15"/>
        <v>687924.28</v>
      </c>
      <c r="P41" s="75">
        <v>584735.15</v>
      </c>
      <c r="Q41" s="75">
        <v>51594.080000000002</v>
      </c>
      <c r="R41" s="75">
        <v>51595.05</v>
      </c>
    </row>
    <row r="42" spans="1:18" ht="39" customHeight="1" x14ac:dyDescent="0.3">
      <c r="A42" s="28" t="s">
        <v>131</v>
      </c>
      <c r="B42" s="110" t="s">
        <v>132</v>
      </c>
      <c r="C42" s="28" t="s">
        <v>133</v>
      </c>
      <c r="D42" s="13" t="s">
        <v>70</v>
      </c>
      <c r="E42" s="13" t="s">
        <v>46</v>
      </c>
      <c r="F42" s="13" t="s">
        <v>72</v>
      </c>
      <c r="G42" s="13" t="s">
        <v>80</v>
      </c>
      <c r="H42" s="17" t="s">
        <v>49</v>
      </c>
      <c r="I42" s="13" t="s">
        <v>50</v>
      </c>
      <c r="J42" s="13"/>
      <c r="K42" s="13"/>
      <c r="L42" s="13"/>
      <c r="M42" s="71">
        <v>2016</v>
      </c>
      <c r="N42" s="71">
        <v>2018</v>
      </c>
      <c r="O42" s="75">
        <f t="shared" si="15"/>
        <v>816972.32</v>
      </c>
      <c r="P42" s="75">
        <v>694426.46</v>
      </c>
      <c r="Q42" s="75">
        <v>81697.23</v>
      </c>
      <c r="R42" s="75">
        <v>40848.629999999997</v>
      </c>
    </row>
    <row r="43" spans="1:18" ht="39" customHeight="1" x14ac:dyDescent="0.3">
      <c r="A43" s="28" t="s">
        <v>134</v>
      </c>
      <c r="B43" s="110" t="s">
        <v>135</v>
      </c>
      <c r="C43" s="28" t="s">
        <v>136</v>
      </c>
      <c r="D43" s="13" t="s">
        <v>70</v>
      </c>
      <c r="E43" s="13" t="s">
        <v>46</v>
      </c>
      <c r="F43" s="13" t="s">
        <v>72</v>
      </c>
      <c r="G43" s="13" t="s">
        <v>80</v>
      </c>
      <c r="H43" s="17" t="s">
        <v>49</v>
      </c>
      <c r="I43" s="13" t="s">
        <v>50</v>
      </c>
      <c r="J43" s="13"/>
      <c r="K43" s="13"/>
      <c r="L43" s="13"/>
      <c r="M43" s="71">
        <v>2018</v>
      </c>
      <c r="N43" s="71">
        <v>2021</v>
      </c>
      <c r="O43" s="75">
        <f t="shared" si="15"/>
        <v>2238397.69</v>
      </c>
      <c r="P43" s="75">
        <v>1527929.32</v>
      </c>
      <c r="Q43" s="75">
        <v>89878.2</v>
      </c>
      <c r="R43" s="75">
        <v>620590.17000000004</v>
      </c>
    </row>
    <row r="44" spans="1:18" ht="39" customHeight="1" x14ac:dyDescent="0.3">
      <c r="A44" s="28" t="s">
        <v>137</v>
      </c>
      <c r="B44" s="110" t="s">
        <v>138</v>
      </c>
      <c r="C44" s="28" t="s">
        <v>139</v>
      </c>
      <c r="D44" s="13" t="s">
        <v>70</v>
      </c>
      <c r="E44" s="13" t="s">
        <v>46</v>
      </c>
      <c r="F44" s="13" t="s">
        <v>72</v>
      </c>
      <c r="G44" s="13" t="s">
        <v>80</v>
      </c>
      <c r="H44" s="17" t="s">
        <v>49</v>
      </c>
      <c r="I44" s="13" t="s">
        <v>50</v>
      </c>
      <c r="J44" s="13"/>
      <c r="K44" s="13"/>
      <c r="L44" s="13"/>
      <c r="M44" s="71">
        <v>2017</v>
      </c>
      <c r="N44" s="71">
        <v>2019</v>
      </c>
      <c r="O44" s="75">
        <f t="shared" si="15"/>
        <v>508783.73</v>
      </c>
      <c r="P44" s="75">
        <v>432466.17</v>
      </c>
      <c r="Q44" s="75">
        <v>38158.769999999997</v>
      </c>
      <c r="R44" s="75">
        <v>38158.79</v>
      </c>
    </row>
    <row r="45" spans="1:18" ht="39" customHeight="1" x14ac:dyDescent="0.3">
      <c r="A45" s="28" t="s">
        <v>140</v>
      </c>
      <c r="B45" s="110" t="s">
        <v>141</v>
      </c>
      <c r="C45" s="19" t="s">
        <v>142</v>
      </c>
      <c r="D45" s="10" t="s">
        <v>97</v>
      </c>
      <c r="E45" s="10" t="s">
        <v>46</v>
      </c>
      <c r="F45" s="10" t="s">
        <v>98</v>
      </c>
      <c r="G45" s="13" t="s">
        <v>80</v>
      </c>
      <c r="H45" s="18" t="s">
        <v>49</v>
      </c>
      <c r="I45" s="10" t="s">
        <v>50</v>
      </c>
      <c r="J45" s="10"/>
      <c r="K45" s="10"/>
      <c r="L45" s="10"/>
      <c r="M45" s="71">
        <v>2017</v>
      </c>
      <c r="N45" s="71">
        <v>2018</v>
      </c>
      <c r="O45" s="75">
        <f t="shared" si="15"/>
        <v>471996.1</v>
      </c>
      <c r="P45" s="75">
        <v>401196.68</v>
      </c>
      <c r="Q45" s="75">
        <v>47199.61</v>
      </c>
      <c r="R45" s="75">
        <v>23599.81</v>
      </c>
    </row>
    <row r="46" spans="1:18" ht="39" customHeight="1" x14ac:dyDescent="0.3">
      <c r="A46" s="28" t="s">
        <v>143</v>
      </c>
      <c r="B46" s="110" t="s">
        <v>144</v>
      </c>
      <c r="C46" s="19" t="s">
        <v>145</v>
      </c>
      <c r="D46" s="10" t="s">
        <v>97</v>
      </c>
      <c r="E46" s="10" t="s">
        <v>46</v>
      </c>
      <c r="F46" s="10" t="s">
        <v>98</v>
      </c>
      <c r="G46" s="13" t="s">
        <v>80</v>
      </c>
      <c r="H46" s="18" t="s">
        <v>49</v>
      </c>
      <c r="I46" s="10" t="s">
        <v>50</v>
      </c>
      <c r="J46" s="10"/>
      <c r="K46" s="10"/>
      <c r="L46" s="10"/>
      <c r="M46" s="71">
        <v>2017</v>
      </c>
      <c r="N46" s="71">
        <v>2020</v>
      </c>
      <c r="O46" s="75">
        <f t="shared" si="15"/>
        <v>2864250.76</v>
      </c>
      <c r="P46" s="75">
        <v>2434612.67</v>
      </c>
      <c r="Q46" s="75">
        <v>214819.04</v>
      </c>
      <c r="R46" s="75">
        <v>214819.05</v>
      </c>
    </row>
    <row r="47" spans="1:18" ht="63.6" customHeight="1" x14ac:dyDescent="0.3">
      <c r="A47" s="28" t="s">
        <v>146</v>
      </c>
      <c r="B47" s="110" t="s">
        <v>147</v>
      </c>
      <c r="C47" s="19" t="s">
        <v>148</v>
      </c>
      <c r="D47" s="10" t="s">
        <v>97</v>
      </c>
      <c r="E47" s="10" t="s">
        <v>46</v>
      </c>
      <c r="F47" s="10" t="s">
        <v>98</v>
      </c>
      <c r="G47" s="13" t="s">
        <v>80</v>
      </c>
      <c r="H47" s="18" t="s">
        <v>49</v>
      </c>
      <c r="I47" s="10" t="s">
        <v>50</v>
      </c>
      <c r="J47" s="10"/>
      <c r="K47" s="10"/>
      <c r="L47" s="10"/>
      <c r="M47" s="71">
        <v>2018</v>
      </c>
      <c r="N47" s="71">
        <v>2024</v>
      </c>
      <c r="O47" s="75">
        <f t="shared" si="15"/>
        <v>4225397.37</v>
      </c>
      <c r="P47" s="75">
        <v>2915906.86</v>
      </c>
      <c r="Q47" s="75">
        <v>171523.94</v>
      </c>
      <c r="R47" s="75">
        <v>1137966.57</v>
      </c>
    </row>
    <row r="48" spans="1:18" ht="39" customHeight="1" x14ac:dyDescent="0.3">
      <c r="A48" s="28" t="s">
        <v>149</v>
      </c>
      <c r="B48" s="110" t="s">
        <v>150</v>
      </c>
      <c r="C48" s="19" t="s">
        <v>151</v>
      </c>
      <c r="D48" s="10" t="s">
        <v>97</v>
      </c>
      <c r="E48" s="10" t="s">
        <v>46</v>
      </c>
      <c r="F48" s="10" t="s">
        <v>98</v>
      </c>
      <c r="G48" s="13" t="s">
        <v>80</v>
      </c>
      <c r="H48" s="18" t="s">
        <v>49</v>
      </c>
      <c r="I48" s="10" t="s">
        <v>50</v>
      </c>
      <c r="J48" s="10"/>
      <c r="K48" s="10"/>
      <c r="L48" s="10"/>
      <c r="M48" s="71">
        <v>2018</v>
      </c>
      <c r="N48" s="71">
        <v>2020</v>
      </c>
      <c r="O48" s="75">
        <f t="shared" si="15"/>
        <v>636705.25</v>
      </c>
      <c r="P48" s="220">
        <v>541199.44999999995</v>
      </c>
      <c r="Q48" s="220">
        <v>47752.9</v>
      </c>
      <c r="R48" s="220">
        <v>47752.9</v>
      </c>
    </row>
    <row r="49" spans="1:18" ht="39" customHeight="1" x14ac:dyDescent="0.3">
      <c r="A49" s="28" t="s">
        <v>152</v>
      </c>
      <c r="B49" s="110" t="s">
        <v>153</v>
      </c>
      <c r="C49" s="28" t="s">
        <v>154</v>
      </c>
      <c r="D49" s="13" t="s">
        <v>97</v>
      </c>
      <c r="E49" s="13" t="s">
        <v>46</v>
      </c>
      <c r="F49" s="13" t="s">
        <v>98</v>
      </c>
      <c r="G49" s="13" t="s">
        <v>80</v>
      </c>
      <c r="H49" s="17" t="s">
        <v>49</v>
      </c>
      <c r="I49" s="13" t="s">
        <v>50</v>
      </c>
      <c r="J49" s="13"/>
      <c r="K49" s="13"/>
      <c r="L49" s="13"/>
      <c r="M49" s="71">
        <v>2019</v>
      </c>
      <c r="N49" s="71">
        <v>2024</v>
      </c>
      <c r="O49" s="75">
        <f t="shared" si="15"/>
        <v>2060206.7599999998</v>
      </c>
      <c r="P49" s="75">
        <v>1746783.15</v>
      </c>
      <c r="Q49" s="75">
        <v>154127.93</v>
      </c>
      <c r="R49" s="75">
        <v>159295.67999999999</v>
      </c>
    </row>
    <row r="50" spans="1:18" ht="39" customHeight="1" x14ac:dyDescent="0.3">
      <c r="A50" s="28" t="s">
        <v>155</v>
      </c>
      <c r="B50" s="110" t="s">
        <v>156</v>
      </c>
      <c r="C50" s="28" t="s">
        <v>157</v>
      </c>
      <c r="D50" s="13" t="s">
        <v>78</v>
      </c>
      <c r="E50" s="13" t="s">
        <v>46</v>
      </c>
      <c r="F50" s="13" t="s">
        <v>79</v>
      </c>
      <c r="G50" s="13" t="s">
        <v>80</v>
      </c>
      <c r="H50" s="17" t="s">
        <v>49</v>
      </c>
      <c r="I50" s="13" t="s">
        <v>50</v>
      </c>
      <c r="J50" s="13"/>
      <c r="K50" s="13"/>
      <c r="L50" s="13"/>
      <c r="M50" s="71">
        <v>2018</v>
      </c>
      <c r="N50" s="71">
        <v>2024</v>
      </c>
      <c r="O50" s="75">
        <f t="shared" si="15"/>
        <v>1100196.6800000002</v>
      </c>
      <c r="P50" s="75">
        <v>935166.79</v>
      </c>
      <c r="Q50" s="75">
        <v>27504.91</v>
      </c>
      <c r="R50" s="75">
        <v>137524.98000000001</v>
      </c>
    </row>
    <row r="51" spans="1:18" ht="39" customHeight="1" x14ac:dyDescent="0.3">
      <c r="A51" s="28" t="s">
        <v>158</v>
      </c>
      <c r="B51" s="110" t="s">
        <v>159</v>
      </c>
      <c r="C51" s="28" t="s">
        <v>160</v>
      </c>
      <c r="D51" s="13" t="s">
        <v>78</v>
      </c>
      <c r="E51" s="13" t="s">
        <v>46</v>
      </c>
      <c r="F51" s="13" t="s">
        <v>79</v>
      </c>
      <c r="G51" s="13" t="s">
        <v>80</v>
      </c>
      <c r="H51" s="17" t="s">
        <v>49</v>
      </c>
      <c r="I51" s="13" t="s">
        <v>50</v>
      </c>
      <c r="J51" s="13"/>
      <c r="K51" s="13"/>
      <c r="L51" s="13"/>
      <c r="M51" s="71">
        <v>2018</v>
      </c>
      <c r="N51" s="71">
        <v>2019</v>
      </c>
      <c r="O51" s="75">
        <f t="shared" si="15"/>
        <v>306898.23</v>
      </c>
      <c r="P51" s="75">
        <v>227144.99</v>
      </c>
      <c r="Q51" s="75">
        <v>13361.47</v>
      </c>
      <c r="R51" s="75">
        <v>66391.77</v>
      </c>
    </row>
    <row r="52" spans="1:18" ht="39" customHeight="1" x14ac:dyDescent="0.3">
      <c r="A52" s="28" t="s">
        <v>161</v>
      </c>
      <c r="B52" s="110" t="s">
        <v>162</v>
      </c>
      <c r="C52" s="28" t="s">
        <v>163</v>
      </c>
      <c r="D52" s="13" t="s">
        <v>78</v>
      </c>
      <c r="E52" s="13" t="s">
        <v>46</v>
      </c>
      <c r="F52" s="13" t="s">
        <v>79</v>
      </c>
      <c r="G52" s="13" t="s">
        <v>80</v>
      </c>
      <c r="H52" s="17" t="s">
        <v>49</v>
      </c>
      <c r="I52" s="13" t="s">
        <v>50</v>
      </c>
      <c r="J52" s="13"/>
      <c r="K52" s="13"/>
      <c r="L52" s="13"/>
      <c r="M52" s="71">
        <v>2018</v>
      </c>
      <c r="N52" s="71">
        <v>2022</v>
      </c>
      <c r="O52" s="75">
        <f t="shared" si="15"/>
        <v>2461607.77</v>
      </c>
      <c r="P52" s="75">
        <v>1874163.21</v>
      </c>
      <c r="Q52" s="75">
        <v>165367.34</v>
      </c>
      <c r="R52" s="75">
        <v>422077.22</v>
      </c>
    </row>
    <row r="53" spans="1:18" ht="39" customHeight="1" x14ac:dyDescent="0.3">
      <c r="A53" s="28" t="s">
        <v>164</v>
      </c>
      <c r="B53" s="110" t="s">
        <v>165</v>
      </c>
      <c r="C53" s="28" t="s">
        <v>166</v>
      </c>
      <c r="D53" s="13" t="s">
        <v>111</v>
      </c>
      <c r="E53" s="13" t="s">
        <v>46</v>
      </c>
      <c r="F53" s="13" t="s">
        <v>112</v>
      </c>
      <c r="G53" s="13" t="s">
        <v>80</v>
      </c>
      <c r="H53" s="13" t="s">
        <v>49</v>
      </c>
      <c r="I53" s="13" t="s">
        <v>50</v>
      </c>
      <c r="J53" s="13"/>
      <c r="K53" s="13"/>
      <c r="L53" s="13"/>
      <c r="M53" s="71">
        <v>2017</v>
      </c>
      <c r="N53" s="74">
        <v>2018</v>
      </c>
      <c r="O53" s="75">
        <f t="shared" si="15"/>
        <v>689222.97</v>
      </c>
      <c r="P53" s="75">
        <v>552434.23</v>
      </c>
      <c r="Q53" s="75">
        <v>64992.27</v>
      </c>
      <c r="R53" s="75">
        <v>71796.47</v>
      </c>
    </row>
    <row r="54" spans="1:18" ht="39" customHeight="1" x14ac:dyDescent="0.3">
      <c r="A54" s="28" t="s">
        <v>167</v>
      </c>
      <c r="B54" s="110" t="s">
        <v>168</v>
      </c>
      <c r="C54" s="28" t="s">
        <v>169</v>
      </c>
      <c r="D54" s="13" t="s">
        <v>111</v>
      </c>
      <c r="E54" s="13" t="s">
        <v>46</v>
      </c>
      <c r="F54" s="13" t="s">
        <v>112</v>
      </c>
      <c r="G54" s="13" t="s">
        <v>80</v>
      </c>
      <c r="H54" s="13" t="s">
        <v>49</v>
      </c>
      <c r="I54" s="13" t="s">
        <v>50</v>
      </c>
      <c r="J54" s="13"/>
      <c r="K54" s="13"/>
      <c r="L54" s="13"/>
      <c r="M54" s="71">
        <v>2017</v>
      </c>
      <c r="N54" s="74">
        <v>2018</v>
      </c>
      <c r="O54" s="75">
        <f t="shared" si="15"/>
        <v>600141.51</v>
      </c>
      <c r="P54" s="220">
        <v>475153.93</v>
      </c>
      <c r="Q54" s="220">
        <v>41925.35</v>
      </c>
      <c r="R54" s="220">
        <v>83062.23</v>
      </c>
    </row>
    <row r="55" spans="1:18" ht="51.6" customHeight="1" x14ac:dyDescent="0.3">
      <c r="A55" s="28" t="s">
        <v>170</v>
      </c>
      <c r="B55" s="110" t="s">
        <v>171</v>
      </c>
      <c r="C55" s="28" t="s">
        <v>172</v>
      </c>
      <c r="D55" s="13" t="s">
        <v>111</v>
      </c>
      <c r="E55" s="13" t="s">
        <v>46</v>
      </c>
      <c r="F55" s="13" t="s">
        <v>112</v>
      </c>
      <c r="G55" s="13" t="s">
        <v>80</v>
      </c>
      <c r="H55" s="13" t="s">
        <v>49</v>
      </c>
      <c r="I55" s="13" t="s">
        <v>50</v>
      </c>
      <c r="J55" s="13"/>
      <c r="K55" s="13"/>
      <c r="L55" s="13"/>
      <c r="M55" s="71">
        <v>2017</v>
      </c>
      <c r="N55" s="71">
        <v>2024</v>
      </c>
      <c r="O55" s="75">
        <f t="shared" si="15"/>
        <v>2854997.75</v>
      </c>
      <c r="P55" s="75">
        <v>2417032.06</v>
      </c>
      <c r="Q55" s="75">
        <v>140399.10999999999</v>
      </c>
      <c r="R55" s="75">
        <v>297566.58</v>
      </c>
    </row>
    <row r="56" spans="1:18" ht="41.4" customHeight="1" x14ac:dyDescent="0.3">
      <c r="A56" s="28" t="s">
        <v>173</v>
      </c>
      <c r="B56" s="110" t="s">
        <v>174</v>
      </c>
      <c r="C56" s="28" t="s">
        <v>175</v>
      </c>
      <c r="D56" s="13" t="s">
        <v>111</v>
      </c>
      <c r="E56" s="13" t="s">
        <v>46</v>
      </c>
      <c r="F56" s="13" t="s">
        <v>112</v>
      </c>
      <c r="G56" s="13" t="s">
        <v>80</v>
      </c>
      <c r="H56" s="13" t="s">
        <v>49</v>
      </c>
      <c r="I56" s="13" t="s">
        <v>50</v>
      </c>
      <c r="J56" s="13"/>
      <c r="K56" s="13"/>
      <c r="L56" s="13"/>
      <c r="M56" s="71">
        <v>2018</v>
      </c>
      <c r="N56" s="71">
        <v>2024</v>
      </c>
      <c r="O56" s="75">
        <f t="shared" si="15"/>
        <v>1365907.9700000002</v>
      </c>
      <c r="P56" s="75">
        <v>1161021.74</v>
      </c>
      <c r="Q56" s="75">
        <v>102443.11</v>
      </c>
      <c r="R56" s="75">
        <f>58614.8+43828.32</f>
        <v>102443.12</v>
      </c>
    </row>
    <row r="57" spans="1:18" ht="39" customHeight="1" x14ac:dyDescent="0.3">
      <c r="A57" s="28" t="s">
        <v>176</v>
      </c>
      <c r="B57" s="110" t="s">
        <v>177</v>
      </c>
      <c r="C57" s="28" t="s">
        <v>178</v>
      </c>
      <c r="D57" s="13" t="s">
        <v>97</v>
      </c>
      <c r="E57" s="13" t="s">
        <v>46</v>
      </c>
      <c r="F57" s="13" t="s">
        <v>98</v>
      </c>
      <c r="G57" s="13" t="s">
        <v>80</v>
      </c>
      <c r="H57" s="17" t="s">
        <v>49</v>
      </c>
      <c r="I57" s="13" t="s">
        <v>50</v>
      </c>
      <c r="J57" s="13"/>
      <c r="K57" s="13"/>
      <c r="L57" s="13"/>
      <c r="M57" s="71">
        <v>2019</v>
      </c>
      <c r="N57" s="71">
        <v>2023</v>
      </c>
      <c r="O57" s="75">
        <f t="shared" si="15"/>
        <v>4935360.4700000007</v>
      </c>
      <c r="P57" s="75">
        <v>3131485.85</v>
      </c>
      <c r="Q57" s="75">
        <v>354529.76</v>
      </c>
      <c r="R57" s="75">
        <v>1449344.86</v>
      </c>
    </row>
    <row r="58" spans="1:18" ht="39" customHeight="1" x14ac:dyDescent="0.3">
      <c r="A58" s="28" t="s">
        <v>179</v>
      </c>
      <c r="B58" s="110" t="s">
        <v>180</v>
      </c>
      <c r="C58" s="28" t="s">
        <v>181</v>
      </c>
      <c r="D58" s="13" t="s">
        <v>45</v>
      </c>
      <c r="E58" s="13" t="s">
        <v>46</v>
      </c>
      <c r="F58" s="13" t="s">
        <v>47</v>
      </c>
      <c r="G58" s="13" t="s">
        <v>48</v>
      </c>
      <c r="H58" s="17" t="s">
        <v>49</v>
      </c>
      <c r="I58" s="13" t="s">
        <v>50</v>
      </c>
      <c r="J58" s="13"/>
      <c r="K58" s="13"/>
      <c r="L58" s="13"/>
      <c r="M58" s="71">
        <v>2020</v>
      </c>
      <c r="N58" s="71">
        <v>2024</v>
      </c>
      <c r="O58" s="75">
        <f t="shared" ref="O58" si="16">P58+Q58+R58</f>
        <v>14116830.859999999</v>
      </c>
      <c r="P58" s="75">
        <v>4170638.33</v>
      </c>
      <c r="Q58" s="75">
        <v>245331.68</v>
      </c>
      <c r="R58" s="75">
        <v>9700860.8499999996</v>
      </c>
    </row>
    <row r="59" spans="1:18" ht="39" customHeight="1" x14ac:dyDescent="0.3">
      <c r="A59" s="152" t="s">
        <v>183</v>
      </c>
      <c r="B59" s="158"/>
      <c r="C59" s="152" t="s">
        <v>184</v>
      </c>
      <c r="D59" s="158"/>
      <c r="E59" s="158"/>
      <c r="F59" s="158"/>
      <c r="G59" s="158"/>
      <c r="H59" s="158"/>
      <c r="I59" s="158"/>
      <c r="J59" s="158"/>
      <c r="K59" s="158"/>
      <c r="L59" s="158"/>
      <c r="M59" s="157"/>
      <c r="N59" s="157"/>
      <c r="O59" s="155">
        <f t="shared" ref="O59:R59" si="17">O60</f>
        <v>36200316.189999998</v>
      </c>
      <c r="P59" s="155">
        <f t="shared" si="17"/>
        <v>19108523.040000007</v>
      </c>
      <c r="Q59" s="155">
        <f t="shared" si="17"/>
        <v>37827</v>
      </c>
      <c r="R59" s="155">
        <f t="shared" si="17"/>
        <v>17053966.150000002</v>
      </c>
    </row>
    <row r="60" spans="1:18" ht="39" customHeight="1" x14ac:dyDescent="0.3">
      <c r="A60" s="142" t="s">
        <v>185</v>
      </c>
      <c r="B60" s="166"/>
      <c r="C60" s="142" t="s">
        <v>186</v>
      </c>
      <c r="D60" s="143"/>
      <c r="E60" s="143"/>
      <c r="F60" s="143"/>
      <c r="G60" s="143"/>
      <c r="H60" s="143"/>
      <c r="I60" s="143"/>
      <c r="J60" s="143"/>
      <c r="K60" s="143"/>
      <c r="L60" s="143"/>
      <c r="M60" s="166"/>
      <c r="N60" s="166"/>
      <c r="O60" s="164">
        <f>O61+O86+O98+O113</f>
        <v>36200316.189999998</v>
      </c>
      <c r="P60" s="164">
        <f>P61+P86+P98+P113</f>
        <v>19108523.040000007</v>
      </c>
      <c r="Q60" s="164">
        <f>Q61+Q86+Q98+Q113</f>
        <v>37827</v>
      </c>
      <c r="R60" s="164">
        <f>R61+R86+R98+R113</f>
        <v>17053966.150000002</v>
      </c>
    </row>
    <row r="61" spans="1:18" ht="39" customHeight="1" x14ac:dyDescent="0.3">
      <c r="A61" s="179" t="s">
        <v>187</v>
      </c>
      <c r="B61" s="199"/>
      <c r="C61" s="179" t="s">
        <v>188</v>
      </c>
      <c r="D61" s="181"/>
      <c r="E61" s="181"/>
      <c r="F61" s="181"/>
      <c r="G61" s="181"/>
      <c r="H61" s="181"/>
      <c r="I61" s="181"/>
      <c r="J61" s="181"/>
      <c r="K61" s="181"/>
      <c r="L61" s="181"/>
      <c r="M61" s="180"/>
      <c r="N61" s="180"/>
      <c r="O61" s="178">
        <f>SUM(O62:O85)</f>
        <v>24217792.199999999</v>
      </c>
      <c r="P61" s="178">
        <f>SUM(P62:P85)</f>
        <v>11952887.050000004</v>
      </c>
      <c r="Q61" s="178">
        <f>SUM(Q62:Q85)</f>
        <v>37827</v>
      </c>
      <c r="R61" s="178">
        <f>SUM(R62:R85)</f>
        <v>12227078.150000004</v>
      </c>
    </row>
    <row r="62" spans="1:18" ht="39" customHeight="1" x14ac:dyDescent="0.3">
      <c r="A62" s="28" t="s">
        <v>189</v>
      </c>
      <c r="B62" s="110" t="s">
        <v>190</v>
      </c>
      <c r="C62" s="28" t="s">
        <v>191</v>
      </c>
      <c r="D62" s="13" t="s">
        <v>122</v>
      </c>
      <c r="E62" s="13" t="s">
        <v>192</v>
      </c>
      <c r="F62" s="13" t="s">
        <v>123</v>
      </c>
      <c r="G62" s="13" t="s">
        <v>193</v>
      </c>
      <c r="H62" s="13" t="s">
        <v>49</v>
      </c>
      <c r="I62" s="13" t="s">
        <v>50</v>
      </c>
      <c r="J62" s="13"/>
      <c r="K62" s="13"/>
      <c r="L62" s="13"/>
      <c r="M62" s="71">
        <v>2017</v>
      </c>
      <c r="N62" s="71">
        <v>2018</v>
      </c>
      <c r="O62" s="76">
        <f>P62+Q62+R62</f>
        <v>568016.01</v>
      </c>
      <c r="P62" s="75">
        <v>482813.61</v>
      </c>
      <c r="Q62" s="76">
        <v>0</v>
      </c>
      <c r="R62" s="75">
        <v>85202.4</v>
      </c>
    </row>
    <row r="63" spans="1:18" ht="39" customHeight="1" x14ac:dyDescent="0.3">
      <c r="A63" s="28" t="s">
        <v>194</v>
      </c>
      <c r="B63" s="110" t="s">
        <v>195</v>
      </c>
      <c r="C63" s="28" t="s">
        <v>196</v>
      </c>
      <c r="D63" s="13" t="s">
        <v>84</v>
      </c>
      <c r="E63" s="13" t="s">
        <v>192</v>
      </c>
      <c r="F63" s="13" t="s">
        <v>86</v>
      </c>
      <c r="G63" s="13" t="s">
        <v>193</v>
      </c>
      <c r="H63" s="13" t="s">
        <v>49</v>
      </c>
      <c r="I63" s="13" t="s">
        <v>50</v>
      </c>
      <c r="J63" s="13"/>
      <c r="K63" s="13"/>
      <c r="L63" s="13"/>
      <c r="M63" s="71">
        <v>2016</v>
      </c>
      <c r="N63" s="71">
        <v>2018</v>
      </c>
      <c r="O63" s="76">
        <f t="shared" ref="O63:O65" si="18">P63+Q63+R63</f>
        <v>1430708.28</v>
      </c>
      <c r="P63" s="75">
        <v>1100202.22</v>
      </c>
      <c r="Q63" s="76">
        <v>0</v>
      </c>
      <c r="R63" s="75">
        <v>330506.06</v>
      </c>
    </row>
    <row r="64" spans="1:18" ht="39" customHeight="1" x14ac:dyDescent="0.3">
      <c r="A64" s="28" t="s">
        <v>197</v>
      </c>
      <c r="B64" s="110" t="s">
        <v>198</v>
      </c>
      <c r="C64" s="28" t="s">
        <v>199</v>
      </c>
      <c r="D64" s="13" t="s">
        <v>70</v>
      </c>
      <c r="E64" s="13" t="s">
        <v>192</v>
      </c>
      <c r="F64" s="13" t="s">
        <v>72</v>
      </c>
      <c r="G64" s="13" t="s">
        <v>193</v>
      </c>
      <c r="H64" s="13" t="s">
        <v>49</v>
      </c>
      <c r="I64" s="13" t="s">
        <v>50</v>
      </c>
      <c r="J64" s="13"/>
      <c r="K64" s="13"/>
      <c r="L64" s="13"/>
      <c r="M64" s="71">
        <v>2018</v>
      </c>
      <c r="N64" s="74">
        <v>2020</v>
      </c>
      <c r="O64" s="75">
        <f t="shared" si="18"/>
        <v>1017282.1200000001</v>
      </c>
      <c r="P64" s="75">
        <v>751240.56</v>
      </c>
      <c r="Q64" s="75">
        <v>0</v>
      </c>
      <c r="R64" s="75">
        <v>266041.56</v>
      </c>
    </row>
    <row r="65" spans="1:18" ht="39" customHeight="1" x14ac:dyDescent="0.3">
      <c r="A65" s="28" t="s">
        <v>200</v>
      </c>
      <c r="B65" s="110" t="s">
        <v>201</v>
      </c>
      <c r="C65" s="28" t="s">
        <v>202</v>
      </c>
      <c r="D65" s="13" t="s">
        <v>97</v>
      </c>
      <c r="E65" s="13" t="s">
        <v>192</v>
      </c>
      <c r="F65" s="13" t="s">
        <v>98</v>
      </c>
      <c r="G65" s="13" t="s">
        <v>193</v>
      </c>
      <c r="H65" s="13" t="s">
        <v>49</v>
      </c>
      <c r="I65" s="13" t="s">
        <v>50</v>
      </c>
      <c r="J65" s="13"/>
      <c r="K65" s="13"/>
      <c r="L65" s="13"/>
      <c r="M65" s="71">
        <v>2017</v>
      </c>
      <c r="N65" s="71">
        <v>2023</v>
      </c>
      <c r="O65" s="75">
        <f t="shared" si="18"/>
        <v>2287404.0100000002</v>
      </c>
      <c r="P65" s="75">
        <v>1472416.62</v>
      </c>
      <c r="Q65" s="75">
        <v>0</v>
      </c>
      <c r="R65" s="75">
        <f>809835.93+5151.46</f>
        <v>814987.39</v>
      </c>
    </row>
    <row r="66" spans="1:18" ht="39" customHeight="1" x14ac:dyDescent="0.3">
      <c r="A66" s="28" t="s">
        <v>203</v>
      </c>
      <c r="B66" s="110" t="s">
        <v>204</v>
      </c>
      <c r="C66" s="28" t="s">
        <v>205</v>
      </c>
      <c r="D66" s="13" t="s">
        <v>111</v>
      </c>
      <c r="E66" s="13" t="s">
        <v>192</v>
      </c>
      <c r="F66" s="13" t="s">
        <v>112</v>
      </c>
      <c r="G66" s="13" t="s">
        <v>193</v>
      </c>
      <c r="H66" s="13" t="s">
        <v>49</v>
      </c>
      <c r="I66" s="13" t="s">
        <v>50</v>
      </c>
      <c r="J66" s="13"/>
      <c r="K66" s="13"/>
      <c r="L66" s="13"/>
      <c r="M66" s="71">
        <v>2018</v>
      </c>
      <c r="N66" s="74">
        <v>2019</v>
      </c>
      <c r="O66" s="75">
        <f t="shared" ref="O66" si="19">P66+Q66+R66</f>
        <v>258864.06</v>
      </c>
      <c r="P66" s="75">
        <v>220034.45</v>
      </c>
      <c r="Q66" s="75">
        <v>0</v>
      </c>
      <c r="R66" s="75">
        <v>38829.61</v>
      </c>
    </row>
    <row r="67" spans="1:18" ht="39" customHeight="1" x14ac:dyDescent="0.3">
      <c r="A67" s="28" t="s">
        <v>206</v>
      </c>
      <c r="B67" s="110" t="s">
        <v>207</v>
      </c>
      <c r="C67" s="28" t="s">
        <v>208</v>
      </c>
      <c r="D67" s="13" t="s">
        <v>111</v>
      </c>
      <c r="E67" s="13" t="s">
        <v>192</v>
      </c>
      <c r="F67" s="13" t="s">
        <v>112</v>
      </c>
      <c r="G67" s="13" t="s">
        <v>193</v>
      </c>
      <c r="H67" s="13" t="s">
        <v>49</v>
      </c>
      <c r="I67" s="13" t="s">
        <v>50</v>
      </c>
      <c r="J67" s="13"/>
      <c r="K67" s="13"/>
      <c r="L67" s="13"/>
      <c r="M67" s="71">
        <v>2018</v>
      </c>
      <c r="N67" s="74">
        <v>2019</v>
      </c>
      <c r="O67" s="75">
        <f>P67+Q67+R67</f>
        <v>133639.66</v>
      </c>
      <c r="P67" s="75">
        <v>113593.69</v>
      </c>
      <c r="Q67" s="75">
        <v>0</v>
      </c>
      <c r="R67" s="75">
        <v>20045.97</v>
      </c>
    </row>
    <row r="68" spans="1:18" ht="39" customHeight="1" x14ac:dyDescent="0.3">
      <c r="A68" s="28" t="s">
        <v>209</v>
      </c>
      <c r="B68" s="110" t="s">
        <v>210</v>
      </c>
      <c r="C68" s="28" t="s">
        <v>211</v>
      </c>
      <c r="D68" s="13" t="s">
        <v>45</v>
      </c>
      <c r="E68" s="13" t="s">
        <v>192</v>
      </c>
      <c r="F68" s="13" t="s">
        <v>47</v>
      </c>
      <c r="G68" s="13" t="s">
        <v>193</v>
      </c>
      <c r="H68" s="13" t="s">
        <v>49</v>
      </c>
      <c r="I68" s="13" t="s">
        <v>50</v>
      </c>
      <c r="J68" s="13"/>
      <c r="K68" s="13"/>
      <c r="L68" s="13"/>
      <c r="M68" s="71">
        <v>2020</v>
      </c>
      <c r="N68" s="74" t="s">
        <v>182</v>
      </c>
      <c r="O68" s="75">
        <f>P68+Q68+R68</f>
        <v>1423840.1600000001</v>
      </c>
      <c r="P68" s="75">
        <v>256146.12</v>
      </c>
      <c r="Q68" s="75">
        <v>0</v>
      </c>
      <c r="R68" s="75">
        <v>1167694.04</v>
      </c>
    </row>
    <row r="69" spans="1:18" ht="46.95" customHeight="1" x14ac:dyDescent="0.3">
      <c r="A69" s="28" t="s">
        <v>212</v>
      </c>
      <c r="B69" s="196" t="s">
        <v>213</v>
      </c>
      <c r="C69" s="28" t="s">
        <v>214</v>
      </c>
      <c r="D69" s="13" t="s">
        <v>45</v>
      </c>
      <c r="E69" s="13" t="s">
        <v>192</v>
      </c>
      <c r="F69" s="13" t="s">
        <v>47</v>
      </c>
      <c r="G69" s="13" t="s">
        <v>193</v>
      </c>
      <c r="H69" s="13" t="s">
        <v>49</v>
      </c>
      <c r="I69" s="13" t="s">
        <v>50</v>
      </c>
      <c r="J69" s="13"/>
      <c r="K69" s="13"/>
      <c r="L69" s="13"/>
      <c r="M69" s="71">
        <v>2019</v>
      </c>
      <c r="N69" s="71">
        <v>2023</v>
      </c>
      <c r="O69" s="76">
        <f t="shared" ref="O69:O85" si="20">P69+Q69+R69</f>
        <v>11926584.960000001</v>
      </c>
      <c r="P69" s="75">
        <v>3364460.91</v>
      </c>
      <c r="Q69" s="76">
        <v>0</v>
      </c>
      <c r="R69" s="75">
        <v>8562124.0500000007</v>
      </c>
    </row>
    <row r="70" spans="1:18" ht="39" customHeight="1" x14ac:dyDescent="0.3">
      <c r="A70" s="28" t="s">
        <v>215</v>
      </c>
      <c r="B70" s="196" t="s">
        <v>216</v>
      </c>
      <c r="C70" s="28" t="s">
        <v>217</v>
      </c>
      <c r="D70" s="13" t="s">
        <v>78</v>
      </c>
      <c r="E70" s="13" t="s">
        <v>192</v>
      </c>
      <c r="F70" s="13" t="s">
        <v>79</v>
      </c>
      <c r="G70" s="13" t="s">
        <v>193</v>
      </c>
      <c r="H70" s="13" t="s">
        <v>49</v>
      </c>
      <c r="I70" s="13" t="s">
        <v>16</v>
      </c>
      <c r="J70" s="13"/>
      <c r="K70" s="13"/>
      <c r="L70" s="13"/>
      <c r="M70" s="71">
        <v>2019</v>
      </c>
      <c r="N70" s="71">
        <v>2022</v>
      </c>
      <c r="O70" s="76">
        <f t="shared" si="20"/>
        <v>857552.16999999993</v>
      </c>
      <c r="P70" s="75">
        <v>728919.34</v>
      </c>
      <c r="Q70" s="76">
        <v>0</v>
      </c>
      <c r="R70" s="75">
        <v>128632.83</v>
      </c>
    </row>
    <row r="71" spans="1:18" ht="39" customHeight="1" x14ac:dyDescent="0.3">
      <c r="A71" s="28" t="s">
        <v>218</v>
      </c>
      <c r="B71" s="196" t="s">
        <v>219</v>
      </c>
      <c r="C71" s="28" t="s">
        <v>220</v>
      </c>
      <c r="D71" s="13" t="s">
        <v>221</v>
      </c>
      <c r="E71" s="13" t="s">
        <v>192</v>
      </c>
      <c r="F71" s="13" t="s">
        <v>222</v>
      </c>
      <c r="G71" s="13" t="s">
        <v>193</v>
      </c>
      <c r="H71" s="13" t="s">
        <v>49</v>
      </c>
      <c r="I71" s="13"/>
      <c r="J71" s="13"/>
      <c r="K71" s="13"/>
      <c r="L71" s="13"/>
      <c r="M71" s="71">
        <v>2017</v>
      </c>
      <c r="N71" s="74">
        <v>2020</v>
      </c>
      <c r="O71" s="76">
        <f t="shared" si="20"/>
        <v>186988.77000000002</v>
      </c>
      <c r="P71" s="75">
        <v>135843.42000000001</v>
      </c>
      <c r="Q71" s="76">
        <v>0</v>
      </c>
      <c r="R71" s="75">
        <v>51145.35</v>
      </c>
    </row>
    <row r="72" spans="1:18" ht="39" customHeight="1" x14ac:dyDescent="0.3">
      <c r="A72" s="28" t="s">
        <v>223</v>
      </c>
      <c r="B72" s="196" t="s">
        <v>224</v>
      </c>
      <c r="C72" s="28" t="s">
        <v>225</v>
      </c>
      <c r="D72" s="13" t="s">
        <v>111</v>
      </c>
      <c r="E72" s="13" t="s">
        <v>192</v>
      </c>
      <c r="F72" s="13" t="s">
        <v>112</v>
      </c>
      <c r="G72" s="13" t="s">
        <v>193</v>
      </c>
      <c r="H72" s="13" t="s">
        <v>49</v>
      </c>
      <c r="I72" s="13" t="s">
        <v>16</v>
      </c>
      <c r="J72" s="13"/>
      <c r="K72" s="13"/>
      <c r="L72" s="13"/>
      <c r="M72" s="71">
        <v>2019</v>
      </c>
      <c r="N72" s="71">
        <v>2019</v>
      </c>
      <c r="O72" s="76">
        <f t="shared" si="20"/>
        <v>311823.59999999998</v>
      </c>
      <c r="P72" s="75">
        <v>265050.05</v>
      </c>
      <c r="Q72" s="76">
        <v>0</v>
      </c>
      <c r="R72" s="75">
        <v>46773.55</v>
      </c>
    </row>
    <row r="73" spans="1:18" ht="39" customHeight="1" x14ac:dyDescent="0.3">
      <c r="A73" s="28" t="s">
        <v>226</v>
      </c>
      <c r="B73" s="196" t="s">
        <v>227</v>
      </c>
      <c r="C73" s="28" t="s">
        <v>228</v>
      </c>
      <c r="D73" s="13" t="s">
        <v>111</v>
      </c>
      <c r="E73" s="13" t="s">
        <v>192</v>
      </c>
      <c r="F73" s="13" t="s">
        <v>112</v>
      </c>
      <c r="G73" s="13" t="s">
        <v>193</v>
      </c>
      <c r="H73" s="13" t="s">
        <v>49</v>
      </c>
      <c r="I73" s="13" t="s">
        <v>16</v>
      </c>
      <c r="J73" s="13"/>
      <c r="K73" s="13"/>
      <c r="L73" s="13"/>
      <c r="M73" s="71">
        <v>2017</v>
      </c>
      <c r="N73" s="71">
        <v>2019</v>
      </c>
      <c r="O73" s="76">
        <f t="shared" si="20"/>
        <v>261595.72999999998</v>
      </c>
      <c r="P73" s="75">
        <v>222356.36</v>
      </c>
      <c r="Q73" s="76">
        <v>0</v>
      </c>
      <c r="R73" s="75">
        <v>39239.370000000003</v>
      </c>
    </row>
    <row r="74" spans="1:18" ht="39" customHeight="1" x14ac:dyDescent="0.3">
      <c r="A74" s="28" t="s">
        <v>229</v>
      </c>
      <c r="B74" s="196" t="s">
        <v>230</v>
      </c>
      <c r="C74" s="28" t="s">
        <v>231</v>
      </c>
      <c r="D74" s="13" t="s">
        <v>111</v>
      </c>
      <c r="E74" s="13" t="s">
        <v>192</v>
      </c>
      <c r="F74" s="13" t="s">
        <v>112</v>
      </c>
      <c r="G74" s="13" t="s">
        <v>193</v>
      </c>
      <c r="H74" s="13" t="s">
        <v>49</v>
      </c>
      <c r="I74" s="13" t="s">
        <v>16</v>
      </c>
      <c r="J74" s="13"/>
      <c r="K74" s="13"/>
      <c r="L74" s="13"/>
      <c r="M74" s="71">
        <v>2018</v>
      </c>
      <c r="N74" s="74">
        <v>2019</v>
      </c>
      <c r="O74" s="76">
        <f t="shared" si="20"/>
        <v>96692.47</v>
      </c>
      <c r="P74" s="75">
        <v>82188.59</v>
      </c>
      <c r="Q74" s="76">
        <v>0</v>
      </c>
      <c r="R74" s="75">
        <v>14503.88</v>
      </c>
    </row>
    <row r="75" spans="1:18" ht="39" customHeight="1" x14ac:dyDescent="0.3">
      <c r="A75" s="28" t="s">
        <v>232</v>
      </c>
      <c r="B75" s="196" t="s">
        <v>233</v>
      </c>
      <c r="C75" s="28" t="s">
        <v>234</v>
      </c>
      <c r="D75" s="13" t="s">
        <v>111</v>
      </c>
      <c r="E75" s="13" t="s">
        <v>192</v>
      </c>
      <c r="F75" s="13" t="s">
        <v>112</v>
      </c>
      <c r="G75" s="13" t="s">
        <v>193</v>
      </c>
      <c r="H75" s="13" t="s">
        <v>49</v>
      </c>
      <c r="I75" s="13" t="s">
        <v>16</v>
      </c>
      <c r="J75" s="13"/>
      <c r="K75" s="13"/>
      <c r="L75" s="13"/>
      <c r="M75" s="71">
        <v>2018</v>
      </c>
      <c r="N75" s="74">
        <v>2020</v>
      </c>
      <c r="O75" s="76">
        <f t="shared" si="20"/>
        <v>303768.69</v>
      </c>
      <c r="P75" s="75">
        <v>258203.38</v>
      </c>
      <c r="Q75" s="76">
        <v>0</v>
      </c>
      <c r="R75" s="75">
        <v>45565.31</v>
      </c>
    </row>
    <row r="76" spans="1:18" ht="39" customHeight="1" x14ac:dyDescent="0.3">
      <c r="A76" s="28" t="s">
        <v>235</v>
      </c>
      <c r="B76" s="196" t="s">
        <v>236</v>
      </c>
      <c r="C76" s="28" t="s">
        <v>237</v>
      </c>
      <c r="D76" s="13" t="s">
        <v>122</v>
      </c>
      <c r="E76" s="13" t="s">
        <v>192</v>
      </c>
      <c r="F76" s="13" t="s">
        <v>123</v>
      </c>
      <c r="G76" s="13" t="s">
        <v>193</v>
      </c>
      <c r="H76" s="13" t="s">
        <v>49</v>
      </c>
      <c r="I76" s="13"/>
      <c r="J76" s="13"/>
      <c r="K76" s="13"/>
      <c r="L76" s="13"/>
      <c r="M76" s="71">
        <v>2018</v>
      </c>
      <c r="N76" s="74">
        <v>2020</v>
      </c>
      <c r="O76" s="76">
        <f t="shared" si="20"/>
        <v>483864.67000000004</v>
      </c>
      <c r="P76" s="75">
        <v>411284.96</v>
      </c>
      <c r="Q76" s="76">
        <v>0</v>
      </c>
      <c r="R76" s="75">
        <v>72579.710000000006</v>
      </c>
    </row>
    <row r="77" spans="1:18" ht="39" customHeight="1" x14ac:dyDescent="0.3">
      <c r="A77" s="28" t="s">
        <v>238</v>
      </c>
      <c r="B77" s="196" t="s">
        <v>239</v>
      </c>
      <c r="C77" s="28" t="s">
        <v>240</v>
      </c>
      <c r="D77" s="13" t="s">
        <v>122</v>
      </c>
      <c r="E77" s="13" t="s">
        <v>192</v>
      </c>
      <c r="F77" s="13" t="s">
        <v>123</v>
      </c>
      <c r="G77" s="13" t="s">
        <v>193</v>
      </c>
      <c r="H77" s="13" t="s">
        <v>49</v>
      </c>
      <c r="I77" s="13" t="s">
        <v>16</v>
      </c>
      <c r="J77" s="13"/>
      <c r="K77" s="13"/>
      <c r="L77" s="13"/>
      <c r="M77" s="71">
        <v>2018</v>
      </c>
      <c r="N77" s="71">
        <v>2019</v>
      </c>
      <c r="O77" s="76">
        <f t="shared" si="20"/>
        <v>396811.11</v>
      </c>
      <c r="P77" s="75">
        <v>337289.44</v>
      </c>
      <c r="Q77" s="76">
        <v>0</v>
      </c>
      <c r="R77" s="75">
        <v>59521.67</v>
      </c>
    </row>
    <row r="78" spans="1:18" ht="39" customHeight="1" x14ac:dyDescent="0.3">
      <c r="A78" s="28" t="s">
        <v>241</v>
      </c>
      <c r="B78" s="196" t="s">
        <v>242</v>
      </c>
      <c r="C78" s="38" t="s">
        <v>243</v>
      </c>
      <c r="D78" s="13" t="s">
        <v>78</v>
      </c>
      <c r="E78" s="13" t="s">
        <v>192</v>
      </c>
      <c r="F78" s="13" t="s">
        <v>79</v>
      </c>
      <c r="G78" s="13" t="s">
        <v>193</v>
      </c>
      <c r="H78" s="17" t="s">
        <v>49</v>
      </c>
      <c r="I78" s="17" t="s">
        <v>16</v>
      </c>
      <c r="J78" s="17"/>
      <c r="K78" s="17"/>
      <c r="L78" s="17"/>
      <c r="M78" s="72">
        <v>2018</v>
      </c>
      <c r="N78" s="72">
        <v>2020</v>
      </c>
      <c r="O78" s="76">
        <f t="shared" si="20"/>
        <v>177734.11</v>
      </c>
      <c r="P78" s="220">
        <v>151073.99</v>
      </c>
      <c r="Q78" s="221">
        <v>0</v>
      </c>
      <c r="R78" s="220">
        <v>26660.12</v>
      </c>
    </row>
    <row r="79" spans="1:18" ht="39" customHeight="1" x14ac:dyDescent="0.3">
      <c r="A79" s="28" t="s">
        <v>244</v>
      </c>
      <c r="B79" s="196" t="s">
        <v>245</v>
      </c>
      <c r="C79" s="38" t="s">
        <v>246</v>
      </c>
      <c r="D79" s="13" t="s">
        <v>78</v>
      </c>
      <c r="E79" s="13" t="s">
        <v>192</v>
      </c>
      <c r="F79" s="13" t="s">
        <v>79</v>
      </c>
      <c r="G79" s="13" t="s">
        <v>193</v>
      </c>
      <c r="H79" s="17" t="s">
        <v>49</v>
      </c>
      <c r="I79" s="17" t="s">
        <v>16</v>
      </c>
      <c r="J79" s="17"/>
      <c r="K79" s="17"/>
      <c r="L79" s="17"/>
      <c r="M79" s="72">
        <v>2019</v>
      </c>
      <c r="N79" s="72">
        <v>2022</v>
      </c>
      <c r="O79" s="76">
        <f t="shared" si="20"/>
        <v>138370.56</v>
      </c>
      <c r="P79" s="75">
        <v>117614.98</v>
      </c>
      <c r="Q79" s="76">
        <v>0</v>
      </c>
      <c r="R79" s="75">
        <v>20755.580000000002</v>
      </c>
    </row>
    <row r="80" spans="1:18" ht="39" customHeight="1" x14ac:dyDescent="0.3">
      <c r="A80" s="28" t="s">
        <v>247</v>
      </c>
      <c r="B80" s="196" t="s">
        <v>248</v>
      </c>
      <c r="C80" s="38" t="s">
        <v>249</v>
      </c>
      <c r="D80" s="13" t="s">
        <v>70</v>
      </c>
      <c r="E80" s="13" t="s">
        <v>192</v>
      </c>
      <c r="F80" s="13" t="s">
        <v>72</v>
      </c>
      <c r="G80" s="13" t="s">
        <v>193</v>
      </c>
      <c r="H80" s="17" t="s">
        <v>49</v>
      </c>
      <c r="I80" s="17"/>
      <c r="J80" s="17"/>
      <c r="K80" s="17"/>
      <c r="L80" s="17"/>
      <c r="M80" s="72">
        <v>2019</v>
      </c>
      <c r="N80" s="72">
        <v>2021</v>
      </c>
      <c r="O80" s="76">
        <f t="shared" si="20"/>
        <v>504760.83</v>
      </c>
      <c r="P80" s="75">
        <v>429044.15</v>
      </c>
      <c r="Q80" s="76">
        <v>0</v>
      </c>
      <c r="R80" s="75">
        <v>75716.679999999993</v>
      </c>
    </row>
    <row r="81" spans="1:18" ht="39" customHeight="1" x14ac:dyDescent="0.3">
      <c r="A81" s="28" t="s">
        <v>250</v>
      </c>
      <c r="B81" s="196" t="s">
        <v>251</v>
      </c>
      <c r="C81" s="38" t="s">
        <v>252</v>
      </c>
      <c r="D81" s="13" t="s">
        <v>70</v>
      </c>
      <c r="E81" s="13" t="s">
        <v>192</v>
      </c>
      <c r="F81" s="13" t="s">
        <v>72</v>
      </c>
      <c r="G81" s="13" t="s">
        <v>193</v>
      </c>
      <c r="H81" s="17" t="s">
        <v>49</v>
      </c>
      <c r="I81" s="17"/>
      <c r="J81" s="17"/>
      <c r="K81" s="17"/>
      <c r="L81" s="17" t="s">
        <v>19</v>
      </c>
      <c r="M81" s="72">
        <v>2017</v>
      </c>
      <c r="N81" s="72">
        <v>2023</v>
      </c>
      <c r="O81" s="76">
        <f t="shared" si="20"/>
        <v>103137.5</v>
      </c>
      <c r="P81" s="75">
        <v>94775</v>
      </c>
      <c r="Q81" s="76">
        <v>0</v>
      </c>
      <c r="R81" s="75">
        <v>8362.5</v>
      </c>
    </row>
    <row r="82" spans="1:18" ht="39" customHeight="1" x14ac:dyDescent="0.3">
      <c r="A82" s="28" t="s">
        <v>253</v>
      </c>
      <c r="B82" s="110" t="s">
        <v>254</v>
      </c>
      <c r="C82" s="28" t="s">
        <v>255</v>
      </c>
      <c r="D82" s="13" t="s">
        <v>84</v>
      </c>
      <c r="E82" s="13" t="s">
        <v>192</v>
      </c>
      <c r="F82" s="13" t="s">
        <v>86</v>
      </c>
      <c r="G82" s="13" t="s">
        <v>193</v>
      </c>
      <c r="H82" s="13" t="s">
        <v>49</v>
      </c>
      <c r="I82" s="13" t="s">
        <v>16</v>
      </c>
      <c r="J82" s="13"/>
      <c r="K82" s="13"/>
      <c r="L82" s="13"/>
      <c r="M82" s="71">
        <v>2019</v>
      </c>
      <c r="N82" s="74">
        <v>2021</v>
      </c>
      <c r="O82" s="75">
        <f t="shared" si="20"/>
        <v>476515.77999999997</v>
      </c>
      <c r="P82" s="75">
        <v>328997.46999999997</v>
      </c>
      <c r="Q82" s="75">
        <v>37827</v>
      </c>
      <c r="R82" s="75">
        <v>109691.31</v>
      </c>
    </row>
    <row r="83" spans="1:18" ht="39" customHeight="1" x14ac:dyDescent="0.3">
      <c r="A83" s="28" t="s">
        <v>256</v>
      </c>
      <c r="B83" s="110" t="s">
        <v>257</v>
      </c>
      <c r="C83" s="28" t="s">
        <v>258</v>
      </c>
      <c r="D83" s="13" t="s">
        <v>97</v>
      </c>
      <c r="E83" s="13" t="s">
        <v>192</v>
      </c>
      <c r="F83" s="13" t="s">
        <v>98</v>
      </c>
      <c r="G83" s="13" t="s">
        <v>193</v>
      </c>
      <c r="H83" s="13" t="s">
        <v>49</v>
      </c>
      <c r="I83" s="13" t="s">
        <v>16</v>
      </c>
      <c r="J83" s="13"/>
      <c r="K83" s="13"/>
      <c r="L83" s="13"/>
      <c r="M83" s="71">
        <v>2020</v>
      </c>
      <c r="N83" s="74">
        <v>2021</v>
      </c>
      <c r="O83" s="75">
        <f t="shared" si="20"/>
        <v>187193.41999999998</v>
      </c>
      <c r="P83" s="75">
        <v>128333.33</v>
      </c>
      <c r="Q83" s="75">
        <v>0</v>
      </c>
      <c r="R83" s="75">
        <v>58860.09</v>
      </c>
    </row>
    <row r="84" spans="1:18" ht="39" customHeight="1" x14ac:dyDescent="0.3">
      <c r="A84" s="28" t="s">
        <v>259</v>
      </c>
      <c r="B84" s="196" t="s">
        <v>260</v>
      </c>
      <c r="C84" s="38" t="s">
        <v>261</v>
      </c>
      <c r="D84" s="13" t="s">
        <v>111</v>
      </c>
      <c r="E84" s="13" t="s">
        <v>192</v>
      </c>
      <c r="F84" s="13" t="s">
        <v>112</v>
      </c>
      <c r="G84" s="13" t="s">
        <v>193</v>
      </c>
      <c r="H84" s="17" t="s">
        <v>49</v>
      </c>
      <c r="I84" s="17" t="s">
        <v>16</v>
      </c>
      <c r="J84" s="17"/>
      <c r="K84" s="17"/>
      <c r="L84" s="264"/>
      <c r="M84" s="72">
        <v>2020</v>
      </c>
      <c r="N84" s="72">
        <v>2021</v>
      </c>
      <c r="O84" s="76">
        <f t="shared" si="20"/>
        <v>312261.72000000003</v>
      </c>
      <c r="P84" s="75">
        <v>260630.57</v>
      </c>
      <c r="Q84" s="76">
        <v>0</v>
      </c>
      <c r="R84" s="75">
        <v>51631.15</v>
      </c>
    </row>
    <row r="85" spans="1:18" ht="39" customHeight="1" x14ac:dyDescent="0.3">
      <c r="A85" s="28" t="s">
        <v>262</v>
      </c>
      <c r="B85" s="196" t="s">
        <v>263</v>
      </c>
      <c r="C85" s="38" t="s">
        <v>264</v>
      </c>
      <c r="D85" s="13" t="s">
        <v>122</v>
      </c>
      <c r="E85" s="13" t="s">
        <v>192</v>
      </c>
      <c r="F85" s="13" t="s">
        <v>123</v>
      </c>
      <c r="G85" s="13" t="s">
        <v>193</v>
      </c>
      <c r="H85" s="17" t="s">
        <v>49</v>
      </c>
      <c r="I85" s="17" t="s">
        <v>16</v>
      </c>
      <c r="J85" s="17"/>
      <c r="K85" s="17"/>
      <c r="L85" s="17"/>
      <c r="M85" s="72">
        <v>2020</v>
      </c>
      <c r="N85" s="72">
        <v>2024</v>
      </c>
      <c r="O85" s="76">
        <f t="shared" si="20"/>
        <v>372381.81</v>
      </c>
      <c r="P85" s="75">
        <v>240373.84</v>
      </c>
      <c r="Q85" s="76">
        <v>0</v>
      </c>
      <c r="R85" s="75">
        <v>132007.97</v>
      </c>
    </row>
    <row r="86" spans="1:18" ht="39" customHeight="1" x14ac:dyDescent="0.3">
      <c r="A86" s="179" t="s">
        <v>265</v>
      </c>
      <c r="B86" s="199"/>
      <c r="C86" s="179" t="s">
        <v>266</v>
      </c>
      <c r="D86" s="181"/>
      <c r="E86" s="181"/>
      <c r="F86" s="181"/>
      <c r="G86" s="181"/>
      <c r="H86" s="181"/>
      <c r="I86" s="181"/>
      <c r="J86" s="181"/>
      <c r="K86" s="181"/>
      <c r="L86" s="181"/>
      <c r="M86" s="180"/>
      <c r="N86" s="180"/>
      <c r="O86" s="178">
        <f>SUM(O87:O97)</f>
        <v>6054077.4100000001</v>
      </c>
      <c r="P86" s="178">
        <f>SUM(P87:P97)</f>
        <v>4560774.4700000007</v>
      </c>
      <c r="Q86" s="178">
        <f>SUM(Q87:Q97)</f>
        <v>0</v>
      </c>
      <c r="R86" s="178">
        <f>SUM(R87:R97)</f>
        <v>1493302.94</v>
      </c>
    </row>
    <row r="87" spans="1:18" ht="39" customHeight="1" x14ac:dyDescent="0.3">
      <c r="A87" s="28" t="s">
        <v>267</v>
      </c>
      <c r="B87" s="110" t="s">
        <v>268</v>
      </c>
      <c r="C87" s="28" t="s">
        <v>269</v>
      </c>
      <c r="D87" s="13" t="s">
        <v>84</v>
      </c>
      <c r="E87" s="13" t="s">
        <v>192</v>
      </c>
      <c r="F87" s="13" t="s">
        <v>86</v>
      </c>
      <c r="G87" s="13" t="s">
        <v>270</v>
      </c>
      <c r="H87" s="13" t="s">
        <v>74</v>
      </c>
      <c r="I87" s="13" t="s">
        <v>50</v>
      </c>
      <c r="J87" s="13"/>
      <c r="K87" s="13"/>
      <c r="L87" s="13"/>
      <c r="M87" s="71">
        <v>2017</v>
      </c>
      <c r="N87" s="74">
        <v>2017</v>
      </c>
      <c r="O87" s="75">
        <f>P87+Q87+R87</f>
        <v>17545</v>
      </c>
      <c r="P87" s="75">
        <v>14913.25</v>
      </c>
      <c r="Q87" s="76">
        <v>0</v>
      </c>
      <c r="R87" s="75">
        <v>2631.75</v>
      </c>
    </row>
    <row r="88" spans="1:18" ht="39" customHeight="1" x14ac:dyDescent="0.3">
      <c r="A88" s="28" t="s">
        <v>271</v>
      </c>
      <c r="B88" s="196" t="s">
        <v>272</v>
      </c>
      <c r="C88" s="28" t="s">
        <v>273</v>
      </c>
      <c r="D88" s="13" t="s">
        <v>84</v>
      </c>
      <c r="E88" s="13" t="s">
        <v>192</v>
      </c>
      <c r="F88" s="13" t="s">
        <v>86</v>
      </c>
      <c r="G88" s="13" t="s">
        <v>274</v>
      </c>
      <c r="H88" s="13" t="s">
        <v>49</v>
      </c>
      <c r="I88" s="13" t="s">
        <v>50</v>
      </c>
      <c r="J88" s="13"/>
      <c r="K88" s="13"/>
      <c r="L88" s="13"/>
      <c r="M88" s="71">
        <v>2020</v>
      </c>
      <c r="N88" s="71">
        <v>2023</v>
      </c>
      <c r="O88" s="75">
        <f t="shared" ref="O88:O95" si="21">P88+Q88+R88</f>
        <v>1193232.6599999999</v>
      </c>
      <c r="P88" s="75">
        <v>1014247.76</v>
      </c>
      <c r="Q88" s="76">
        <v>0</v>
      </c>
      <c r="R88" s="75">
        <v>178984.9</v>
      </c>
    </row>
    <row r="89" spans="1:18" ht="39" customHeight="1" x14ac:dyDescent="0.3">
      <c r="A89" s="28" t="s">
        <v>275</v>
      </c>
      <c r="B89" s="196" t="s">
        <v>276</v>
      </c>
      <c r="C89" s="19" t="s">
        <v>277</v>
      </c>
      <c r="D89" s="10" t="s">
        <v>45</v>
      </c>
      <c r="E89" s="10" t="s">
        <v>192</v>
      </c>
      <c r="F89" s="10" t="s">
        <v>47</v>
      </c>
      <c r="G89" s="47" t="s">
        <v>193</v>
      </c>
      <c r="H89" s="18" t="s">
        <v>49</v>
      </c>
      <c r="I89" s="10" t="s">
        <v>50</v>
      </c>
      <c r="J89" s="10"/>
      <c r="K89" s="10"/>
      <c r="L89" s="10"/>
      <c r="M89" s="71">
        <v>2018</v>
      </c>
      <c r="N89" s="71">
        <v>2019</v>
      </c>
      <c r="O89" s="75">
        <f t="shared" si="21"/>
        <v>827754</v>
      </c>
      <c r="P89" s="77">
        <v>293760</v>
      </c>
      <c r="Q89" s="77">
        <v>0</v>
      </c>
      <c r="R89" s="75">
        <v>533994</v>
      </c>
    </row>
    <row r="90" spans="1:18" ht="39" customHeight="1" x14ac:dyDescent="0.3">
      <c r="A90" s="28" t="s">
        <v>278</v>
      </c>
      <c r="B90" s="196" t="s">
        <v>279</v>
      </c>
      <c r="C90" s="19" t="s">
        <v>280</v>
      </c>
      <c r="D90" s="10" t="s">
        <v>45</v>
      </c>
      <c r="E90" s="10" t="s">
        <v>192</v>
      </c>
      <c r="F90" s="10" t="s">
        <v>47</v>
      </c>
      <c r="G90" s="47" t="s">
        <v>193</v>
      </c>
      <c r="H90" s="18" t="s">
        <v>49</v>
      </c>
      <c r="I90" s="10" t="s">
        <v>50</v>
      </c>
      <c r="J90" s="10"/>
      <c r="K90" s="10"/>
      <c r="L90" s="10"/>
      <c r="M90" s="71">
        <v>2018</v>
      </c>
      <c r="N90" s="71">
        <v>2019</v>
      </c>
      <c r="O90" s="75">
        <f t="shared" si="21"/>
        <v>75204</v>
      </c>
      <c r="P90" s="77">
        <v>35698</v>
      </c>
      <c r="Q90" s="77">
        <v>0</v>
      </c>
      <c r="R90" s="75">
        <v>39506</v>
      </c>
    </row>
    <row r="91" spans="1:18" ht="39" customHeight="1" x14ac:dyDescent="0.3">
      <c r="A91" s="28" t="s">
        <v>281</v>
      </c>
      <c r="B91" s="196" t="s">
        <v>282</v>
      </c>
      <c r="C91" s="19" t="s">
        <v>283</v>
      </c>
      <c r="D91" s="10" t="s">
        <v>45</v>
      </c>
      <c r="E91" s="10" t="s">
        <v>192</v>
      </c>
      <c r="F91" s="10" t="s">
        <v>47</v>
      </c>
      <c r="G91" s="47" t="s">
        <v>193</v>
      </c>
      <c r="H91" s="18" t="s">
        <v>49</v>
      </c>
      <c r="I91" s="10" t="s">
        <v>50</v>
      </c>
      <c r="J91" s="10"/>
      <c r="K91" s="10"/>
      <c r="L91" s="10"/>
      <c r="M91" s="71">
        <v>2018</v>
      </c>
      <c r="N91" s="71">
        <v>2019</v>
      </c>
      <c r="O91" s="75">
        <f t="shared" si="21"/>
        <v>82952</v>
      </c>
      <c r="P91" s="77">
        <v>35698</v>
      </c>
      <c r="Q91" s="77">
        <v>0</v>
      </c>
      <c r="R91" s="75">
        <v>47254</v>
      </c>
    </row>
    <row r="92" spans="1:18" ht="39" customHeight="1" x14ac:dyDescent="0.3">
      <c r="A92" s="28" t="s">
        <v>284</v>
      </c>
      <c r="B92" s="110" t="s">
        <v>285</v>
      </c>
      <c r="C92" s="28" t="s">
        <v>286</v>
      </c>
      <c r="D92" s="13" t="s">
        <v>221</v>
      </c>
      <c r="E92" s="13" t="s">
        <v>192</v>
      </c>
      <c r="F92" s="13" t="s">
        <v>222</v>
      </c>
      <c r="G92" s="13" t="s">
        <v>274</v>
      </c>
      <c r="H92" s="13" t="s">
        <v>49</v>
      </c>
      <c r="I92" s="13"/>
      <c r="J92" s="13"/>
      <c r="K92" s="13"/>
      <c r="L92" s="13"/>
      <c r="M92" s="71">
        <v>2020</v>
      </c>
      <c r="N92" s="74">
        <v>2022</v>
      </c>
      <c r="O92" s="75">
        <f t="shared" si="21"/>
        <v>70648.320000000007</v>
      </c>
      <c r="P92" s="75">
        <v>60051.05</v>
      </c>
      <c r="Q92" s="75">
        <v>0</v>
      </c>
      <c r="R92" s="75">
        <v>10597.27</v>
      </c>
    </row>
    <row r="93" spans="1:18" ht="39" customHeight="1" x14ac:dyDescent="0.3">
      <c r="A93" s="28" t="s">
        <v>287</v>
      </c>
      <c r="B93" s="110" t="s">
        <v>288</v>
      </c>
      <c r="C93" s="28" t="s">
        <v>289</v>
      </c>
      <c r="D93" s="13" t="s">
        <v>221</v>
      </c>
      <c r="E93" s="13" t="s">
        <v>192</v>
      </c>
      <c r="F93" s="13" t="s">
        <v>222</v>
      </c>
      <c r="G93" s="13" t="s">
        <v>270</v>
      </c>
      <c r="H93" s="13" t="s">
        <v>74</v>
      </c>
      <c r="I93" s="13"/>
      <c r="J93" s="13"/>
      <c r="K93" s="13"/>
      <c r="L93" s="13"/>
      <c r="M93" s="71">
        <v>2016</v>
      </c>
      <c r="N93" s="74">
        <v>2017</v>
      </c>
      <c r="O93" s="75">
        <f t="shared" si="21"/>
        <v>14750</v>
      </c>
      <c r="P93" s="75">
        <v>12537.5</v>
      </c>
      <c r="Q93" s="75">
        <v>0</v>
      </c>
      <c r="R93" s="75">
        <v>2212.5</v>
      </c>
    </row>
    <row r="94" spans="1:18" ht="39" customHeight="1" x14ac:dyDescent="0.3">
      <c r="A94" s="28" t="s">
        <v>290</v>
      </c>
      <c r="B94" s="110" t="s">
        <v>291</v>
      </c>
      <c r="C94" s="28" t="s">
        <v>292</v>
      </c>
      <c r="D94" s="13" t="s">
        <v>45</v>
      </c>
      <c r="E94" s="13" t="s">
        <v>192</v>
      </c>
      <c r="F94" s="13" t="s">
        <v>47</v>
      </c>
      <c r="G94" s="13" t="s">
        <v>270</v>
      </c>
      <c r="H94" s="13" t="s">
        <v>74</v>
      </c>
      <c r="I94" s="13" t="s">
        <v>16</v>
      </c>
      <c r="J94" s="13"/>
      <c r="K94" s="13"/>
      <c r="L94" s="13"/>
      <c r="M94" s="71">
        <v>2018</v>
      </c>
      <c r="N94" s="74">
        <v>2020</v>
      </c>
      <c r="O94" s="75">
        <f t="shared" si="21"/>
        <v>239943</v>
      </c>
      <c r="P94" s="75">
        <v>203951.55</v>
      </c>
      <c r="Q94" s="75">
        <v>0</v>
      </c>
      <c r="R94" s="75">
        <v>35991.449999999997</v>
      </c>
    </row>
    <row r="95" spans="1:18" ht="39" customHeight="1" x14ac:dyDescent="0.3">
      <c r="A95" s="28" t="s">
        <v>293</v>
      </c>
      <c r="B95" s="110" t="s">
        <v>294</v>
      </c>
      <c r="C95" s="28" t="s">
        <v>295</v>
      </c>
      <c r="D95" s="13" t="s">
        <v>221</v>
      </c>
      <c r="E95" s="13" t="s">
        <v>192</v>
      </c>
      <c r="F95" s="13" t="s">
        <v>222</v>
      </c>
      <c r="G95" s="13" t="s">
        <v>274</v>
      </c>
      <c r="H95" s="13" t="s">
        <v>49</v>
      </c>
      <c r="I95" s="13"/>
      <c r="J95" s="13"/>
      <c r="K95" s="13"/>
      <c r="L95" s="13"/>
      <c r="M95" s="71">
        <v>2021</v>
      </c>
      <c r="N95" s="74">
        <v>2023</v>
      </c>
      <c r="O95" s="75">
        <f t="shared" si="21"/>
        <v>401923.79000000004</v>
      </c>
      <c r="P95" s="75">
        <f>252179.63+2852.03</f>
        <v>255031.66</v>
      </c>
      <c r="Q95" s="75">
        <v>0</v>
      </c>
      <c r="R95" s="75">
        <f>149744.16-2852.03</f>
        <v>146892.13</v>
      </c>
    </row>
    <row r="96" spans="1:18" ht="39" customHeight="1" x14ac:dyDescent="0.3">
      <c r="A96" s="28" t="s">
        <v>296</v>
      </c>
      <c r="B96" s="196" t="s">
        <v>297</v>
      </c>
      <c r="C96" s="19" t="s">
        <v>298</v>
      </c>
      <c r="D96" s="9" t="s">
        <v>45</v>
      </c>
      <c r="E96" s="9" t="s">
        <v>192</v>
      </c>
      <c r="F96" s="9" t="s">
        <v>47</v>
      </c>
      <c r="G96" s="8" t="s">
        <v>274</v>
      </c>
      <c r="H96" s="10" t="s">
        <v>49</v>
      </c>
      <c r="I96" s="9"/>
      <c r="J96" s="9"/>
      <c r="K96" s="9"/>
      <c r="L96" s="9"/>
      <c r="M96" s="71">
        <v>2021</v>
      </c>
      <c r="N96" s="72">
        <v>2023</v>
      </c>
      <c r="O96" s="75">
        <f t="shared" ref="O96:O97" si="22">P96+Q96+R96</f>
        <v>1785644.48</v>
      </c>
      <c r="P96" s="76">
        <v>1517797.8</v>
      </c>
      <c r="Q96" s="75">
        <v>0</v>
      </c>
      <c r="R96" s="76">
        <v>267846.68</v>
      </c>
    </row>
    <row r="97" spans="1:18" ht="39" customHeight="1" x14ac:dyDescent="0.3">
      <c r="A97" s="28" t="s">
        <v>299</v>
      </c>
      <c r="B97" s="196" t="s">
        <v>300</v>
      </c>
      <c r="C97" s="19" t="s">
        <v>301</v>
      </c>
      <c r="D97" s="9" t="s">
        <v>45</v>
      </c>
      <c r="E97" s="9" t="s">
        <v>192</v>
      </c>
      <c r="F97" s="9" t="s">
        <v>47</v>
      </c>
      <c r="G97" s="8" t="s">
        <v>274</v>
      </c>
      <c r="H97" s="10" t="s">
        <v>49</v>
      </c>
      <c r="I97" s="9"/>
      <c r="J97" s="9"/>
      <c r="K97" s="9"/>
      <c r="L97" s="9"/>
      <c r="M97" s="71">
        <v>2021</v>
      </c>
      <c r="N97" s="72">
        <v>2023</v>
      </c>
      <c r="O97" s="75">
        <f t="shared" si="22"/>
        <v>1344480.16</v>
      </c>
      <c r="P97" s="76">
        <v>1117087.8999999999</v>
      </c>
      <c r="Q97" s="75">
        <v>0</v>
      </c>
      <c r="R97" s="76">
        <v>227392.26</v>
      </c>
    </row>
    <row r="98" spans="1:18" ht="39" customHeight="1" x14ac:dyDescent="0.3">
      <c r="A98" s="179" t="s">
        <v>302</v>
      </c>
      <c r="B98" s="199"/>
      <c r="C98" s="179" t="s">
        <v>303</v>
      </c>
      <c r="D98" s="181"/>
      <c r="E98" s="181"/>
      <c r="F98" s="181"/>
      <c r="G98" s="181"/>
      <c r="H98" s="181"/>
      <c r="I98" s="181"/>
      <c r="J98" s="181"/>
      <c r="K98" s="181"/>
      <c r="L98" s="181"/>
      <c r="M98" s="180"/>
      <c r="N98" s="180"/>
      <c r="O98" s="178">
        <f>SUM(O99:O112)</f>
        <v>5254086.08</v>
      </c>
      <c r="P98" s="178">
        <f>SUM(P99:P112)</f>
        <v>2021655.1</v>
      </c>
      <c r="Q98" s="178">
        <f>SUM(Q99:Q112)</f>
        <v>0</v>
      </c>
      <c r="R98" s="178">
        <f>SUM(R99:R112)</f>
        <v>3232430.98</v>
      </c>
    </row>
    <row r="99" spans="1:18" ht="50.4" customHeight="1" x14ac:dyDescent="0.3">
      <c r="A99" s="28" t="s">
        <v>304</v>
      </c>
      <c r="B99" s="271" t="s">
        <v>305</v>
      </c>
      <c r="C99" s="28" t="s">
        <v>306</v>
      </c>
      <c r="D99" s="8" t="s">
        <v>84</v>
      </c>
      <c r="E99" s="8" t="s">
        <v>192</v>
      </c>
      <c r="F99" s="8" t="s">
        <v>86</v>
      </c>
      <c r="G99" s="8" t="s">
        <v>307</v>
      </c>
      <c r="H99" s="13" t="s">
        <v>49</v>
      </c>
      <c r="I99" s="13" t="s">
        <v>50</v>
      </c>
      <c r="J99" s="13"/>
      <c r="K99" s="13"/>
      <c r="L99" s="13"/>
      <c r="M99" s="71">
        <v>2018</v>
      </c>
      <c r="N99" s="71">
        <v>2019</v>
      </c>
      <c r="O99" s="75">
        <f>P99+Q99+R99</f>
        <v>178538.19</v>
      </c>
      <c r="P99" s="75">
        <v>145117.39000000001</v>
      </c>
      <c r="Q99" s="75">
        <v>0</v>
      </c>
      <c r="R99" s="75">
        <v>33420.800000000003</v>
      </c>
    </row>
    <row r="100" spans="1:18" ht="39" customHeight="1" x14ac:dyDescent="0.3">
      <c r="A100" s="28" t="s">
        <v>308</v>
      </c>
      <c r="B100" s="110" t="s">
        <v>309</v>
      </c>
      <c r="C100" s="28" t="s">
        <v>310</v>
      </c>
      <c r="D100" s="13" t="s">
        <v>70</v>
      </c>
      <c r="E100" s="13" t="s">
        <v>192</v>
      </c>
      <c r="F100" s="13" t="s">
        <v>72</v>
      </c>
      <c r="G100" s="8" t="s">
        <v>307</v>
      </c>
      <c r="H100" s="13" t="s">
        <v>49</v>
      </c>
      <c r="I100" s="13" t="s">
        <v>50</v>
      </c>
      <c r="J100" s="13"/>
      <c r="K100" s="13"/>
      <c r="L100" s="13"/>
      <c r="M100" s="71">
        <v>2017</v>
      </c>
      <c r="N100" s="71">
        <v>2018</v>
      </c>
      <c r="O100" s="75">
        <f t="shared" ref="O100:O108" si="23">P100+Q100+R100</f>
        <v>120410.93</v>
      </c>
      <c r="P100" s="75">
        <v>102349.29</v>
      </c>
      <c r="Q100" s="75">
        <v>0</v>
      </c>
      <c r="R100" s="75">
        <v>18061.64</v>
      </c>
    </row>
    <row r="101" spans="1:18" ht="39" customHeight="1" x14ac:dyDescent="0.3">
      <c r="A101" s="28" t="s">
        <v>311</v>
      </c>
      <c r="B101" s="110" t="s">
        <v>312</v>
      </c>
      <c r="C101" s="28" t="s">
        <v>313</v>
      </c>
      <c r="D101" s="13" t="s">
        <v>78</v>
      </c>
      <c r="E101" s="13" t="s">
        <v>192</v>
      </c>
      <c r="F101" s="13" t="s">
        <v>79</v>
      </c>
      <c r="G101" s="13" t="s">
        <v>307</v>
      </c>
      <c r="H101" s="13" t="s">
        <v>49</v>
      </c>
      <c r="I101" s="13" t="s">
        <v>50</v>
      </c>
      <c r="J101" s="13"/>
      <c r="K101" s="13"/>
      <c r="L101" s="13"/>
      <c r="M101" s="71">
        <v>2018</v>
      </c>
      <c r="N101" s="71">
        <v>2022</v>
      </c>
      <c r="O101" s="75">
        <f t="shared" si="23"/>
        <v>162933.47</v>
      </c>
      <c r="P101" s="220">
        <v>138493.44</v>
      </c>
      <c r="Q101" s="221">
        <v>0</v>
      </c>
      <c r="R101" s="220">
        <v>24440.03</v>
      </c>
    </row>
    <row r="102" spans="1:18" ht="39" customHeight="1" x14ac:dyDescent="0.3">
      <c r="A102" s="28" t="s">
        <v>314</v>
      </c>
      <c r="B102" s="110" t="s">
        <v>315</v>
      </c>
      <c r="C102" s="19" t="s">
        <v>316</v>
      </c>
      <c r="D102" s="9" t="s">
        <v>122</v>
      </c>
      <c r="E102" s="9" t="s">
        <v>192</v>
      </c>
      <c r="F102" s="9" t="s">
        <v>123</v>
      </c>
      <c r="G102" s="9" t="s">
        <v>307</v>
      </c>
      <c r="H102" s="20" t="s">
        <v>49</v>
      </c>
      <c r="I102" s="265"/>
      <c r="J102" s="265"/>
      <c r="K102" s="265"/>
      <c r="L102" s="9"/>
      <c r="M102" s="71">
        <v>2018</v>
      </c>
      <c r="N102" s="71">
        <v>2020</v>
      </c>
      <c r="O102" s="75">
        <f t="shared" si="23"/>
        <v>168342.00999999998</v>
      </c>
      <c r="P102" s="75">
        <v>143090.01999999999</v>
      </c>
      <c r="Q102" s="76">
        <v>0</v>
      </c>
      <c r="R102" s="75">
        <v>25251.99</v>
      </c>
    </row>
    <row r="103" spans="1:18" ht="39" customHeight="1" x14ac:dyDescent="0.3">
      <c r="A103" s="28" t="s">
        <v>317</v>
      </c>
      <c r="B103" s="110" t="s">
        <v>318</v>
      </c>
      <c r="C103" s="19" t="s">
        <v>319</v>
      </c>
      <c r="D103" s="12" t="s">
        <v>111</v>
      </c>
      <c r="E103" s="12" t="s">
        <v>192</v>
      </c>
      <c r="F103" s="26" t="s">
        <v>112</v>
      </c>
      <c r="G103" s="9" t="s">
        <v>307</v>
      </c>
      <c r="H103" s="12" t="s">
        <v>49</v>
      </c>
      <c r="I103" s="9" t="s">
        <v>16</v>
      </c>
      <c r="J103" s="9"/>
      <c r="K103" s="9"/>
      <c r="L103" s="9"/>
      <c r="M103" s="71">
        <v>2020</v>
      </c>
      <c r="N103" s="78">
        <v>2022</v>
      </c>
      <c r="O103" s="75">
        <f t="shared" si="23"/>
        <v>111021.73</v>
      </c>
      <c r="P103" s="77">
        <v>94368.47</v>
      </c>
      <c r="Q103" s="77">
        <v>0</v>
      </c>
      <c r="R103" s="77">
        <v>16653.259999999998</v>
      </c>
    </row>
    <row r="104" spans="1:18" ht="39" customHeight="1" x14ac:dyDescent="0.3">
      <c r="A104" s="28" t="s">
        <v>320</v>
      </c>
      <c r="B104" s="110" t="s">
        <v>321</v>
      </c>
      <c r="C104" s="19" t="s">
        <v>322</v>
      </c>
      <c r="D104" s="9" t="s">
        <v>45</v>
      </c>
      <c r="E104" s="9" t="s">
        <v>192</v>
      </c>
      <c r="F104" s="9" t="s">
        <v>47</v>
      </c>
      <c r="G104" s="8" t="s">
        <v>307</v>
      </c>
      <c r="H104" s="20" t="s">
        <v>49</v>
      </c>
      <c r="I104" s="9" t="s">
        <v>50</v>
      </c>
      <c r="J104" s="9"/>
      <c r="K104" s="9"/>
      <c r="L104" s="9"/>
      <c r="M104" s="71">
        <v>2017</v>
      </c>
      <c r="N104" s="71">
        <v>2018</v>
      </c>
      <c r="O104" s="75">
        <f t="shared" si="23"/>
        <v>1133405.57</v>
      </c>
      <c r="P104" s="77">
        <v>335362.46000000002</v>
      </c>
      <c r="Q104" s="77">
        <v>0</v>
      </c>
      <c r="R104" s="77">
        <v>798043.11</v>
      </c>
    </row>
    <row r="105" spans="1:18" ht="39" customHeight="1" x14ac:dyDescent="0.3">
      <c r="A105" s="28" t="s">
        <v>323</v>
      </c>
      <c r="B105" s="110" t="s">
        <v>324</v>
      </c>
      <c r="C105" s="28" t="s">
        <v>325</v>
      </c>
      <c r="D105" s="13" t="s">
        <v>45</v>
      </c>
      <c r="E105" s="13" t="s">
        <v>192</v>
      </c>
      <c r="F105" s="13" t="s">
        <v>47</v>
      </c>
      <c r="G105" s="13" t="s">
        <v>307</v>
      </c>
      <c r="H105" s="13" t="s">
        <v>49</v>
      </c>
      <c r="I105" s="13" t="s">
        <v>50</v>
      </c>
      <c r="J105" s="13"/>
      <c r="K105" s="13"/>
      <c r="L105" s="13"/>
      <c r="M105" s="71">
        <v>2018</v>
      </c>
      <c r="N105" s="74">
        <v>2019</v>
      </c>
      <c r="O105" s="75">
        <f t="shared" si="23"/>
        <v>1699859.06</v>
      </c>
      <c r="P105" s="75">
        <v>180000</v>
      </c>
      <c r="Q105" s="75">
        <v>0</v>
      </c>
      <c r="R105" s="75">
        <v>1519859.06</v>
      </c>
    </row>
    <row r="106" spans="1:18" ht="39" customHeight="1" x14ac:dyDescent="0.3">
      <c r="A106" s="28" t="s">
        <v>326</v>
      </c>
      <c r="B106" s="110" t="s">
        <v>327</v>
      </c>
      <c r="C106" s="19" t="s">
        <v>328</v>
      </c>
      <c r="D106" s="9" t="s">
        <v>221</v>
      </c>
      <c r="E106" s="9" t="s">
        <v>192</v>
      </c>
      <c r="F106" s="9" t="s">
        <v>222</v>
      </c>
      <c r="G106" s="8" t="s">
        <v>307</v>
      </c>
      <c r="H106" s="9" t="s">
        <v>49</v>
      </c>
      <c r="I106" s="9"/>
      <c r="J106" s="9"/>
      <c r="K106" s="9"/>
      <c r="L106" s="9"/>
      <c r="M106" s="71">
        <v>2018</v>
      </c>
      <c r="N106" s="72">
        <v>2020</v>
      </c>
      <c r="O106" s="75">
        <f t="shared" si="23"/>
        <v>166403.13</v>
      </c>
      <c r="P106" s="76">
        <v>141442.66</v>
      </c>
      <c r="Q106" s="75">
        <v>0</v>
      </c>
      <c r="R106" s="76">
        <v>24960.47</v>
      </c>
    </row>
    <row r="107" spans="1:18" ht="39" customHeight="1" x14ac:dyDescent="0.3">
      <c r="A107" s="28" t="s">
        <v>329</v>
      </c>
      <c r="B107" s="110" t="s">
        <v>330</v>
      </c>
      <c r="C107" s="19" t="s">
        <v>331</v>
      </c>
      <c r="D107" s="9" t="s">
        <v>70</v>
      </c>
      <c r="E107" s="9" t="s">
        <v>192</v>
      </c>
      <c r="F107" s="9" t="s">
        <v>72</v>
      </c>
      <c r="G107" s="8" t="s">
        <v>307</v>
      </c>
      <c r="H107" s="9" t="s">
        <v>49</v>
      </c>
      <c r="I107" s="9"/>
      <c r="J107" s="9"/>
      <c r="K107" s="9"/>
      <c r="L107" s="9"/>
      <c r="M107" s="71">
        <v>2020</v>
      </c>
      <c r="N107" s="72">
        <v>2022</v>
      </c>
      <c r="O107" s="75">
        <f t="shared" si="23"/>
        <v>90641.59</v>
      </c>
      <c r="P107" s="76">
        <v>64656.800000000003</v>
      </c>
      <c r="Q107" s="75">
        <v>0</v>
      </c>
      <c r="R107" s="76">
        <v>25984.79</v>
      </c>
    </row>
    <row r="108" spans="1:18" ht="39" customHeight="1" x14ac:dyDescent="0.3">
      <c r="A108" s="28" t="s">
        <v>332</v>
      </c>
      <c r="B108" s="240" t="s">
        <v>333</v>
      </c>
      <c r="C108" s="238" t="s">
        <v>334</v>
      </c>
      <c r="D108" s="234" t="s">
        <v>97</v>
      </c>
      <c r="E108" s="234" t="s">
        <v>192</v>
      </c>
      <c r="F108" s="234" t="s">
        <v>98</v>
      </c>
      <c r="G108" s="237" t="s">
        <v>307</v>
      </c>
      <c r="H108" s="234" t="s">
        <v>49</v>
      </c>
      <c r="I108" s="234"/>
      <c r="J108" s="234"/>
      <c r="K108" s="234"/>
      <c r="L108" s="234"/>
      <c r="M108" s="241">
        <v>2019</v>
      </c>
      <c r="N108" s="242">
        <v>2023</v>
      </c>
      <c r="O108" s="243">
        <f t="shared" si="23"/>
        <v>381868.91</v>
      </c>
      <c r="P108" s="244">
        <v>284596.42</v>
      </c>
      <c r="Q108" s="243">
        <v>0</v>
      </c>
      <c r="R108" s="244">
        <v>97272.49</v>
      </c>
    </row>
    <row r="109" spans="1:18" ht="39" customHeight="1" x14ac:dyDescent="0.3">
      <c r="A109" s="239" t="s">
        <v>335</v>
      </c>
      <c r="B109" s="240" t="s">
        <v>336</v>
      </c>
      <c r="C109" s="238" t="s">
        <v>337</v>
      </c>
      <c r="D109" s="234" t="s">
        <v>122</v>
      </c>
      <c r="E109" s="234" t="s">
        <v>192</v>
      </c>
      <c r="F109" s="234" t="s">
        <v>123</v>
      </c>
      <c r="G109" s="237" t="s">
        <v>307</v>
      </c>
      <c r="H109" s="234" t="s">
        <v>49</v>
      </c>
      <c r="I109" s="234"/>
      <c r="J109" s="234"/>
      <c r="K109" s="234"/>
      <c r="L109" s="234"/>
      <c r="M109" s="241">
        <v>2020</v>
      </c>
      <c r="N109" s="242">
        <v>2022</v>
      </c>
      <c r="O109" s="243">
        <f t="shared" ref="O109" si="24">P109+Q109+R109</f>
        <v>96383.03</v>
      </c>
      <c r="P109" s="221">
        <v>81925.570000000007</v>
      </c>
      <c r="Q109" s="220">
        <v>0</v>
      </c>
      <c r="R109" s="221">
        <v>14457.46</v>
      </c>
    </row>
    <row r="110" spans="1:18" ht="39" customHeight="1" x14ac:dyDescent="0.3">
      <c r="A110" s="239" t="s">
        <v>338</v>
      </c>
      <c r="B110" s="240" t="s">
        <v>339</v>
      </c>
      <c r="C110" s="238" t="s">
        <v>340</v>
      </c>
      <c r="D110" s="234" t="s">
        <v>45</v>
      </c>
      <c r="E110" s="234" t="s">
        <v>192</v>
      </c>
      <c r="F110" s="234" t="s">
        <v>47</v>
      </c>
      <c r="G110" s="237" t="s">
        <v>307</v>
      </c>
      <c r="H110" s="234" t="s">
        <v>49</v>
      </c>
      <c r="I110" s="234"/>
      <c r="J110" s="234"/>
      <c r="K110" s="234"/>
      <c r="L110" s="234"/>
      <c r="M110" s="241">
        <v>2020</v>
      </c>
      <c r="N110" s="242">
        <v>2021</v>
      </c>
      <c r="O110" s="243">
        <f t="shared" ref="O110" si="25">P110+Q110+R110</f>
        <v>591430.13</v>
      </c>
      <c r="P110" s="244">
        <v>170324.08</v>
      </c>
      <c r="Q110" s="243">
        <v>0</v>
      </c>
      <c r="R110" s="244">
        <v>421106.05</v>
      </c>
    </row>
    <row r="111" spans="1:18" ht="39" customHeight="1" x14ac:dyDescent="0.3">
      <c r="A111" s="239" t="s">
        <v>341</v>
      </c>
      <c r="B111" s="240" t="s">
        <v>342</v>
      </c>
      <c r="C111" s="238" t="s">
        <v>343</v>
      </c>
      <c r="D111" s="268" t="s">
        <v>84</v>
      </c>
      <c r="E111" s="268" t="s">
        <v>192</v>
      </c>
      <c r="F111" s="268" t="s">
        <v>86</v>
      </c>
      <c r="G111" s="268" t="s">
        <v>307</v>
      </c>
      <c r="H111" s="268" t="s">
        <v>49</v>
      </c>
      <c r="I111" s="234"/>
      <c r="J111" s="234"/>
      <c r="K111" s="234"/>
      <c r="L111" s="234"/>
      <c r="M111" s="241">
        <v>2020</v>
      </c>
      <c r="N111" s="242">
        <v>2021</v>
      </c>
      <c r="O111" s="243">
        <f t="shared" ref="O111" si="26">P111+Q111+R111</f>
        <v>218999.97</v>
      </c>
      <c r="P111" s="244">
        <v>26157.4</v>
      </c>
      <c r="Q111" s="243">
        <v>0</v>
      </c>
      <c r="R111" s="244">
        <v>192842.57</v>
      </c>
    </row>
    <row r="112" spans="1:18" ht="39" customHeight="1" x14ac:dyDescent="0.3">
      <c r="A112" s="239" t="s">
        <v>344</v>
      </c>
      <c r="B112" s="240" t="s">
        <v>345</v>
      </c>
      <c r="C112" s="238" t="s">
        <v>346</v>
      </c>
      <c r="D112" s="269" t="s">
        <v>111</v>
      </c>
      <c r="E112" s="269" t="s">
        <v>192</v>
      </c>
      <c r="F112" s="252" t="s">
        <v>112</v>
      </c>
      <c r="G112" s="234" t="s">
        <v>307</v>
      </c>
      <c r="H112" s="269" t="s">
        <v>49</v>
      </c>
      <c r="I112" s="234"/>
      <c r="J112" s="234"/>
      <c r="K112" s="234"/>
      <c r="L112" s="234"/>
      <c r="M112" s="241">
        <v>2021</v>
      </c>
      <c r="N112" s="242">
        <v>2022</v>
      </c>
      <c r="O112" s="243">
        <f t="shared" ref="O112" si="27">P112+Q112+R112</f>
        <v>133848.36000000002</v>
      </c>
      <c r="P112" s="244">
        <v>113771.1</v>
      </c>
      <c r="Q112" s="243">
        <v>0</v>
      </c>
      <c r="R112" s="244">
        <v>20077.259999999998</v>
      </c>
    </row>
    <row r="113" spans="1:18" ht="39" customHeight="1" x14ac:dyDescent="0.3">
      <c r="A113" s="179" t="s">
        <v>347</v>
      </c>
      <c r="B113" s="199"/>
      <c r="C113" s="179" t="s">
        <v>348</v>
      </c>
      <c r="D113" s="181"/>
      <c r="E113" s="181"/>
      <c r="F113" s="181"/>
      <c r="G113" s="181"/>
      <c r="H113" s="181"/>
      <c r="I113" s="181"/>
      <c r="J113" s="181"/>
      <c r="K113" s="181"/>
      <c r="L113" s="181"/>
      <c r="M113" s="180"/>
      <c r="N113" s="180"/>
      <c r="O113" s="178">
        <f>O114</f>
        <v>674360.5</v>
      </c>
      <c r="P113" s="178">
        <f t="shared" ref="P113:R113" si="28">P114</f>
        <v>573206.42000000004</v>
      </c>
      <c r="Q113" s="178">
        <f t="shared" si="28"/>
        <v>0</v>
      </c>
      <c r="R113" s="178">
        <f t="shared" si="28"/>
        <v>101154.08</v>
      </c>
    </row>
    <row r="114" spans="1:18" ht="39" customHeight="1" x14ac:dyDescent="0.3">
      <c r="A114" s="28" t="s">
        <v>349</v>
      </c>
      <c r="B114" s="110" t="s">
        <v>350</v>
      </c>
      <c r="C114" s="28" t="s">
        <v>351</v>
      </c>
      <c r="D114" s="13" t="s">
        <v>84</v>
      </c>
      <c r="E114" s="13" t="s">
        <v>192</v>
      </c>
      <c r="F114" s="13" t="s">
        <v>86</v>
      </c>
      <c r="G114" s="13" t="s">
        <v>352</v>
      </c>
      <c r="H114" s="13" t="s">
        <v>49</v>
      </c>
      <c r="I114" s="13"/>
      <c r="J114" s="13"/>
      <c r="K114" s="13"/>
      <c r="L114" s="13"/>
      <c r="M114" s="74" t="s">
        <v>353</v>
      </c>
      <c r="N114" s="71">
        <v>2022</v>
      </c>
      <c r="O114" s="75">
        <f>P114+Q114+R114</f>
        <v>674360.5</v>
      </c>
      <c r="P114" s="75">
        <v>573206.42000000004</v>
      </c>
      <c r="Q114" s="76">
        <v>0</v>
      </c>
      <c r="R114" s="75">
        <v>101154.08</v>
      </c>
    </row>
    <row r="115" spans="1:18" ht="39" customHeight="1" x14ac:dyDescent="0.3">
      <c r="A115" s="159" t="s">
        <v>354</v>
      </c>
      <c r="B115" s="157"/>
      <c r="C115" s="152" t="s">
        <v>355</v>
      </c>
      <c r="D115" s="158"/>
      <c r="E115" s="158"/>
      <c r="F115" s="158"/>
      <c r="G115" s="158"/>
      <c r="H115" s="158"/>
      <c r="I115" s="158"/>
      <c r="J115" s="158"/>
      <c r="K115" s="158"/>
      <c r="L115" s="158"/>
      <c r="M115" s="157"/>
      <c r="N115" s="157"/>
      <c r="O115" s="155">
        <f t="shared" ref="O115:R115" si="29">O116+O139</f>
        <v>87855601.340000004</v>
      </c>
      <c r="P115" s="155">
        <f t="shared" ref="P115:Q115" si="30">P116+P139</f>
        <v>49959716.269999996</v>
      </c>
      <c r="Q115" s="155">
        <f t="shared" si="30"/>
        <v>5079482.3900000006</v>
      </c>
      <c r="R115" s="155">
        <f t="shared" si="29"/>
        <v>32816402.68</v>
      </c>
    </row>
    <row r="116" spans="1:18" ht="60" customHeight="1" x14ac:dyDescent="0.3">
      <c r="A116" s="142" t="s">
        <v>356</v>
      </c>
      <c r="B116" s="166"/>
      <c r="C116" s="163" t="s">
        <v>357</v>
      </c>
      <c r="D116" s="143"/>
      <c r="E116" s="143"/>
      <c r="F116" s="143"/>
      <c r="G116" s="143"/>
      <c r="H116" s="143"/>
      <c r="I116" s="143"/>
      <c r="J116" s="143"/>
      <c r="K116" s="143"/>
      <c r="L116" s="143"/>
      <c r="M116" s="166"/>
      <c r="N116" s="166"/>
      <c r="O116" s="164">
        <f t="shared" ref="O116:R116" si="31">O117+O131+O132+O133</f>
        <v>87038129.920000002</v>
      </c>
      <c r="P116" s="164">
        <f t="shared" ref="P116:Q116" si="32">P117+P131+P132+P133</f>
        <v>49265662.799999997</v>
      </c>
      <c r="Q116" s="164">
        <f t="shared" si="32"/>
        <v>5079482.3900000006</v>
      </c>
      <c r="R116" s="164">
        <f t="shared" si="31"/>
        <v>32692984.73</v>
      </c>
    </row>
    <row r="117" spans="1:18" ht="39" customHeight="1" x14ac:dyDescent="0.3">
      <c r="A117" s="173" t="s">
        <v>358</v>
      </c>
      <c r="B117" s="181"/>
      <c r="C117" s="173" t="s">
        <v>359</v>
      </c>
      <c r="D117" s="181"/>
      <c r="E117" s="181"/>
      <c r="F117" s="181"/>
      <c r="G117" s="181"/>
      <c r="H117" s="181"/>
      <c r="I117" s="181"/>
      <c r="J117" s="181"/>
      <c r="K117" s="181"/>
      <c r="L117" s="181"/>
      <c r="M117" s="180"/>
      <c r="N117" s="180"/>
      <c r="O117" s="178">
        <f>SUM(O118:O130)</f>
        <v>35366461.170000002</v>
      </c>
      <c r="P117" s="178">
        <f t="shared" ref="P117:R117" si="33">SUM(P118:P130)</f>
        <v>28738628.899999995</v>
      </c>
      <c r="Q117" s="178">
        <f t="shared" si="33"/>
        <v>3634032.94</v>
      </c>
      <c r="R117" s="178">
        <f t="shared" si="33"/>
        <v>2993799.3300000005</v>
      </c>
    </row>
    <row r="118" spans="1:18" ht="39" customHeight="1" x14ac:dyDescent="0.3">
      <c r="A118" s="19" t="s">
        <v>360</v>
      </c>
      <c r="B118" s="110" t="s">
        <v>361</v>
      </c>
      <c r="C118" s="19" t="s">
        <v>362</v>
      </c>
      <c r="D118" s="10" t="s">
        <v>122</v>
      </c>
      <c r="E118" s="10" t="s">
        <v>85</v>
      </c>
      <c r="F118" s="10" t="s">
        <v>123</v>
      </c>
      <c r="G118" s="10" t="s">
        <v>363</v>
      </c>
      <c r="H118" s="18" t="s">
        <v>49</v>
      </c>
      <c r="I118" s="10"/>
      <c r="J118" s="10"/>
      <c r="K118" s="10"/>
      <c r="L118" s="10"/>
      <c r="M118" s="71">
        <v>2017</v>
      </c>
      <c r="N118" s="71">
        <v>2020</v>
      </c>
      <c r="O118" s="75">
        <f>P118+Q118+R118</f>
        <v>705261.2699999999</v>
      </c>
      <c r="P118" s="222">
        <v>599472.06999999995</v>
      </c>
      <c r="Q118" s="222">
        <v>0</v>
      </c>
      <c r="R118" s="222">
        <v>105789.2</v>
      </c>
    </row>
    <row r="119" spans="1:18" ht="39" customHeight="1" x14ac:dyDescent="0.3">
      <c r="A119" s="19" t="s">
        <v>364</v>
      </c>
      <c r="B119" s="110" t="s">
        <v>365</v>
      </c>
      <c r="C119" s="19" t="s">
        <v>366</v>
      </c>
      <c r="D119" s="10" t="s">
        <v>367</v>
      </c>
      <c r="E119" s="10" t="s">
        <v>368</v>
      </c>
      <c r="F119" s="10" t="s">
        <v>47</v>
      </c>
      <c r="G119" s="10" t="s">
        <v>369</v>
      </c>
      <c r="H119" s="18" t="s">
        <v>74</v>
      </c>
      <c r="I119" s="10" t="s">
        <v>50</v>
      </c>
      <c r="J119" s="10"/>
      <c r="K119" s="10"/>
      <c r="L119" s="10"/>
      <c r="M119" s="71">
        <v>2017</v>
      </c>
      <c r="N119" s="71">
        <v>2024</v>
      </c>
      <c r="O119" s="75">
        <f t="shared" ref="O119:O130" si="34">P119+Q119+R119</f>
        <v>24441466.100000001</v>
      </c>
      <c r="P119" s="75">
        <v>20979511.350000001</v>
      </c>
      <c r="Q119" s="75">
        <v>3461954.75</v>
      </c>
      <c r="R119" s="75">
        <v>0</v>
      </c>
    </row>
    <row r="120" spans="1:18" ht="39" customHeight="1" x14ac:dyDescent="0.3">
      <c r="A120" s="19" t="s">
        <v>370</v>
      </c>
      <c r="B120" s="110" t="s">
        <v>371</v>
      </c>
      <c r="C120" s="19" t="s">
        <v>372</v>
      </c>
      <c r="D120" s="10" t="s">
        <v>373</v>
      </c>
      <c r="E120" s="10" t="s">
        <v>85</v>
      </c>
      <c r="F120" s="10" t="s">
        <v>47</v>
      </c>
      <c r="G120" s="10" t="s">
        <v>363</v>
      </c>
      <c r="H120" s="18" t="s">
        <v>49</v>
      </c>
      <c r="I120" s="10" t="s">
        <v>50</v>
      </c>
      <c r="J120" s="10"/>
      <c r="K120" s="10"/>
      <c r="L120" s="10"/>
      <c r="M120" s="71">
        <v>2018</v>
      </c>
      <c r="N120" s="71">
        <v>2024</v>
      </c>
      <c r="O120" s="75">
        <f t="shared" si="34"/>
        <v>1855604.12</v>
      </c>
      <c r="P120" s="75">
        <v>1020091.34</v>
      </c>
      <c r="Q120" s="75">
        <v>0</v>
      </c>
      <c r="R120" s="75">
        <v>835512.78</v>
      </c>
    </row>
    <row r="121" spans="1:18" ht="39" customHeight="1" x14ac:dyDescent="0.3">
      <c r="A121" s="19" t="s">
        <v>374</v>
      </c>
      <c r="B121" s="110" t="s">
        <v>375</v>
      </c>
      <c r="C121" s="19" t="s">
        <v>376</v>
      </c>
      <c r="D121" s="10" t="s">
        <v>377</v>
      </c>
      <c r="E121" s="10" t="s">
        <v>85</v>
      </c>
      <c r="F121" s="10" t="s">
        <v>47</v>
      </c>
      <c r="G121" s="10" t="s">
        <v>363</v>
      </c>
      <c r="H121" s="18" t="s">
        <v>49</v>
      </c>
      <c r="I121" s="10" t="s">
        <v>50</v>
      </c>
      <c r="J121" s="10"/>
      <c r="K121" s="10"/>
      <c r="L121" s="10"/>
      <c r="M121" s="71">
        <v>2018</v>
      </c>
      <c r="N121" s="71">
        <v>2024</v>
      </c>
      <c r="O121" s="75">
        <f t="shared" si="34"/>
        <v>2322026.5</v>
      </c>
      <c r="P121" s="75">
        <v>1021476.56</v>
      </c>
      <c r="Q121" s="75">
        <v>0</v>
      </c>
      <c r="R121" s="75">
        <v>1300549.94</v>
      </c>
    </row>
    <row r="122" spans="1:18" ht="64.5" customHeight="1" x14ac:dyDescent="0.3">
      <c r="A122" s="19" t="s">
        <v>378</v>
      </c>
      <c r="B122" s="110" t="s">
        <v>379</v>
      </c>
      <c r="C122" s="19" t="s">
        <v>380</v>
      </c>
      <c r="D122" s="10" t="s">
        <v>381</v>
      </c>
      <c r="E122" s="10" t="s">
        <v>85</v>
      </c>
      <c r="F122" s="10" t="s">
        <v>47</v>
      </c>
      <c r="G122" s="13" t="s">
        <v>87</v>
      </c>
      <c r="H122" s="18" t="s">
        <v>49</v>
      </c>
      <c r="I122" s="10" t="s">
        <v>50</v>
      </c>
      <c r="J122" s="10"/>
      <c r="K122" s="10"/>
      <c r="L122" s="10"/>
      <c r="M122" s="71">
        <v>2017</v>
      </c>
      <c r="N122" s="71">
        <v>2024</v>
      </c>
      <c r="O122" s="75">
        <f t="shared" si="34"/>
        <v>1469820.63</v>
      </c>
      <c r="P122" s="77">
        <v>1249346.8899999999</v>
      </c>
      <c r="Q122" s="77">
        <v>0</v>
      </c>
      <c r="R122" s="77">
        <v>220473.74</v>
      </c>
    </row>
    <row r="123" spans="1:18" ht="60" customHeight="1" x14ac:dyDescent="0.3">
      <c r="A123" s="19" t="s">
        <v>382</v>
      </c>
      <c r="B123" s="110" t="s">
        <v>383</v>
      </c>
      <c r="C123" s="19" t="s">
        <v>384</v>
      </c>
      <c r="D123" s="10" t="s">
        <v>385</v>
      </c>
      <c r="E123" s="10" t="s">
        <v>85</v>
      </c>
      <c r="F123" s="10" t="s">
        <v>47</v>
      </c>
      <c r="G123" s="13" t="s">
        <v>87</v>
      </c>
      <c r="H123" s="18" t="s">
        <v>49</v>
      </c>
      <c r="I123" s="10" t="s">
        <v>50</v>
      </c>
      <c r="J123" s="10"/>
      <c r="K123" s="10"/>
      <c r="L123" s="10"/>
      <c r="M123" s="71">
        <v>2017</v>
      </c>
      <c r="N123" s="71">
        <v>2022</v>
      </c>
      <c r="O123" s="75">
        <f t="shared" si="34"/>
        <v>1129554.74</v>
      </c>
      <c r="P123" s="77">
        <v>960121.52</v>
      </c>
      <c r="Q123" s="77">
        <v>0</v>
      </c>
      <c r="R123" s="77">
        <v>169433.22</v>
      </c>
    </row>
    <row r="124" spans="1:18" ht="39" customHeight="1" x14ac:dyDescent="0.3">
      <c r="A124" s="28" t="s">
        <v>386</v>
      </c>
      <c r="B124" s="110" t="s">
        <v>387</v>
      </c>
      <c r="C124" s="28" t="s">
        <v>388</v>
      </c>
      <c r="D124" s="13" t="s">
        <v>45</v>
      </c>
      <c r="E124" s="13" t="s">
        <v>46</v>
      </c>
      <c r="F124" s="13" t="s">
        <v>47</v>
      </c>
      <c r="G124" s="13" t="s">
        <v>48</v>
      </c>
      <c r="H124" s="13" t="s">
        <v>49</v>
      </c>
      <c r="I124" s="13" t="s">
        <v>50</v>
      </c>
      <c r="J124" s="13"/>
      <c r="K124" s="13"/>
      <c r="L124" s="13"/>
      <c r="M124" s="71">
        <v>2017</v>
      </c>
      <c r="N124" s="74" t="s">
        <v>1976</v>
      </c>
      <c r="O124" s="75">
        <f t="shared" si="34"/>
        <v>1011471.95</v>
      </c>
      <c r="P124" s="75">
        <v>851000.29</v>
      </c>
      <c r="Q124" s="75">
        <v>50058.85</v>
      </c>
      <c r="R124" s="75">
        <v>110412.81</v>
      </c>
    </row>
    <row r="125" spans="1:18" ht="39" customHeight="1" x14ac:dyDescent="0.3">
      <c r="A125" s="28" t="s">
        <v>389</v>
      </c>
      <c r="B125" s="110" t="s">
        <v>390</v>
      </c>
      <c r="C125" s="28" t="s">
        <v>391</v>
      </c>
      <c r="D125" s="13" t="s">
        <v>45</v>
      </c>
      <c r="E125" s="13" t="s">
        <v>46</v>
      </c>
      <c r="F125" s="13" t="s">
        <v>47</v>
      </c>
      <c r="G125" s="13" t="s">
        <v>48</v>
      </c>
      <c r="H125" s="13" t="s">
        <v>49</v>
      </c>
      <c r="I125" s="13" t="s">
        <v>50</v>
      </c>
      <c r="J125" s="13"/>
      <c r="K125" s="13"/>
      <c r="L125" s="13"/>
      <c r="M125" s="71">
        <v>2018</v>
      </c>
      <c r="N125" s="74">
        <v>2020</v>
      </c>
      <c r="O125" s="75">
        <f t="shared" si="34"/>
        <v>1400717.1800000002</v>
      </c>
      <c r="P125" s="75">
        <v>1190609.25</v>
      </c>
      <c r="Q125" s="75">
        <v>105053.81</v>
      </c>
      <c r="R125" s="75">
        <v>105054.12</v>
      </c>
    </row>
    <row r="126" spans="1:18" ht="54" customHeight="1" x14ac:dyDescent="0.3">
      <c r="A126" s="19" t="s">
        <v>392</v>
      </c>
      <c r="B126" s="110" t="s">
        <v>393</v>
      </c>
      <c r="C126" s="19" t="s">
        <v>394</v>
      </c>
      <c r="D126" s="10" t="s">
        <v>45</v>
      </c>
      <c r="E126" s="10" t="s">
        <v>46</v>
      </c>
      <c r="F126" s="10" t="s">
        <v>47</v>
      </c>
      <c r="G126" s="13" t="s">
        <v>48</v>
      </c>
      <c r="H126" s="18" t="s">
        <v>49</v>
      </c>
      <c r="I126" s="10" t="s">
        <v>50</v>
      </c>
      <c r="J126" s="10"/>
      <c r="K126" s="10"/>
      <c r="L126" s="10"/>
      <c r="M126" s="71">
        <v>2017</v>
      </c>
      <c r="N126" s="71">
        <v>2019</v>
      </c>
      <c r="O126" s="75">
        <f t="shared" si="34"/>
        <v>226207.15999999997</v>
      </c>
      <c r="P126" s="77">
        <v>192276.08</v>
      </c>
      <c r="Q126" s="77">
        <v>16965.53</v>
      </c>
      <c r="R126" s="77">
        <v>16965.55</v>
      </c>
    </row>
    <row r="127" spans="1:18" ht="39" customHeight="1" x14ac:dyDescent="0.3">
      <c r="A127" s="19" t="s">
        <v>395</v>
      </c>
      <c r="B127" s="110" t="s">
        <v>396</v>
      </c>
      <c r="C127" s="19" t="s">
        <v>397</v>
      </c>
      <c r="D127" s="10" t="s">
        <v>221</v>
      </c>
      <c r="E127" s="10" t="s">
        <v>85</v>
      </c>
      <c r="F127" s="10" t="s">
        <v>222</v>
      </c>
      <c r="G127" s="10" t="s">
        <v>363</v>
      </c>
      <c r="H127" s="18" t="s">
        <v>49</v>
      </c>
      <c r="I127" s="10"/>
      <c r="J127" s="10"/>
      <c r="K127" s="10"/>
      <c r="L127" s="10"/>
      <c r="M127" s="71">
        <v>2018</v>
      </c>
      <c r="N127" s="71">
        <v>2020</v>
      </c>
      <c r="O127" s="75">
        <f t="shared" si="34"/>
        <v>90501.24</v>
      </c>
      <c r="P127" s="222">
        <v>67967.83</v>
      </c>
      <c r="Q127" s="222">
        <v>0</v>
      </c>
      <c r="R127" s="222">
        <v>22533.41</v>
      </c>
    </row>
    <row r="128" spans="1:18" ht="39" customHeight="1" x14ac:dyDescent="0.3">
      <c r="A128" s="19" t="s">
        <v>398</v>
      </c>
      <c r="B128" s="110" t="s">
        <v>399</v>
      </c>
      <c r="C128" s="19" t="s">
        <v>400</v>
      </c>
      <c r="D128" s="10" t="s">
        <v>70</v>
      </c>
      <c r="E128" s="10" t="s">
        <v>85</v>
      </c>
      <c r="F128" s="10" t="s">
        <v>72</v>
      </c>
      <c r="G128" s="10" t="s">
        <v>363</v>
      </c>
      <c r="H128" s="18" t="s">
        <v>49</v>
      </c>
      <c r="I128" s="10"/>
      <c r="J128" s="10"/>
      <c r="K128" s="10"/>
      <c r="L128" s="10"/>
      <c r="M128" s="71">
        <v>2017</v>
      </c>
      <c r="N128" s="79">
        <v>2019</v>
      </c>
      <c r="O128" s="75">
        <f t="shared" si="34"/>
        <v>207903.29</v>
      </c>
      <c r="P128" s="222">
        <v>176717.79</v>
      </c>
      <c r="Q128" s="222">
        <v>0</v>
      </c>
      <c r="R128" s="222">
        <v>31185.5</v>
      </c>
    </row>
    <row r="129" spans="1:20" ht="51.6" customHeight="1" x14ac:dyDescent="0.3">
      <c r="A129" s="19" t="s">
        <v>401</v>
      </c>
      <c r="B129" s="110" t="s">
        <v>402</v>
      </c>
      <c r="C129" s="28" t="s">
        <v>403</v>
      </c>
      <c r="D129" s="13" t="s">
        <v>404</v>
      </c>
      <c r="E129" s="13" t="s">
        <v>85</v>
      </c>
      <c r="F129" s="13" t="s">
        <v>112</v>
      </c>
      <c r="G129" s="13" t="s">
        <v>363</v>
      </c>
      <c r="H129" s="17" t="s">
        <v>49</v>
      </c>
      <c r="I129" s="17"/>
      <c r="J129" s="17"/>
      <c r="K129" s="17"/>
      <c r="L129" s="17"/>
      <c r="M129" s="72">
        <v>2017</v>
      </c>
      <c r="N129" s="72">
        <v>2019</v>
      </c>
      <c r="O129" s="75">
        <f t="shared" si="34"/>
        <v>251735.63</v>
      </c>
      <c r="P129" s="223">
        <v>213975.28</v>
      </c>
      <c r="Q129" s="223">
        <v>0</v>
      </c>
      <c r="R129" s="223">
        <v>37760.35</v>
      </c>
    </row>
    <row r="130" spans="1:20" ht="39" customHeight="1" x14ac:dyDescent="0.3">
      <c r="A130" s="19" t="s">
        <v>405</v>
      </c>
      <c r="B130" s="110" t="s">
        <v>406</v>
      </c>
      <c r="C130" s="28" t="s">
        <v>407</v>
      </c>
      <c r="D130" s="13" t="s">
        <v>97</v>
      </c>
      <c r="E130" s="13" t="s">
        <v>85</v>
      </c>
      <c r="F130" s="13" t="s">
        <v>98</v>
      </c>
      <c r="G130" s="13" t="s">
        <v>363</v>
      </c>
      <c r="H130" s="17" t="s">
        <v>49</v>
      </c>
      <c r="I130" s="17"/>
      <c r="J130" s="17"/>
      <c r="K130" s="17"/>
      <c r="L130" s="17"/>
      <c r="M130" s="72">
        <v>2017</v>
      </c>
      <c r="N130" s="72">
        <v>2019</v>
      </c>
      <c r="O130" s="75">
        <f t="shared" si="34"/>
        <v>254191.35999999999</v>
      </c>
      <c r="P130" s="75">
        <v>216062.65</v>
      </c>
      <c r="Q130" s="75">
        <v>0</v>
      </c>
      <c r="R130" s="75">
        <v>38128.71</v>
      </c>
    </row>
    <row r="131" spans="1:20" ht="39" customHeight="1" x14ac:dyDescent="0.3">
      <c r="A131" s="173" t="s">
        <v>408</v>
      </c>
      <c r="B131" s="181"/>
      <c r="C131" s="173" t="s">
        <v>409</v>
      </c>
      <c r="D131" s="181"/>
      <c r="E131" s="181"/>
      <c r="F131" s="181"/>
      <c r="G131" s="181"/>
      <c r="H131" s="181"/>
      <c r="I131" s="181"/>
      <c r="J131" s="181"/>
      <c r="K131" s="181"/>
      <c r="L131" s="181"/>
      <c r="M131" s="180"/>
      <c r="N131" s="180"/>
      <c r="O131" s="183">
        <v>0</v>
      </c>
      <c r="P131" s="183">
        <v>0</v>
      </c>
      <c r="Q131" s="183">
        <v>0</v>
      </c>
      <c r="R131" s="183">
        <v>0</v>
      </c>
    </row>
    <row r="132" spans="1:20" ht="39" customHeight="1" x14ac:dyDescent="0.3">
      <c r="A132" s="173" t="s">
        <v>410</v>
      </c>
      <c r="B132" s="181"/>
      <c r="C132" s="173" t="s">
        <v>411</v>
      </c>
      <c r="D132" s="181"/>
      <c r="E132" s="181"/>
      <c r="F132" s="181"/>
      <c r="G132" s="181"/>
      <c r="H132" s="181"/>
      <c r="I132" s="181"/>
      <c r="J132" s="181"/>
      <c r="K132" s="181"/>
      <c r="L132" s="181"/>
      <c r="M132" s="180"/>
      <c r="N132" s="180"/>
      <c r="O132" s="183">
        <v>0</v>
      </c>
      <c r="P132" s="183">
        <v>0</v>
      </c>
      <c r="Q132" s="183">
        <v>0</v>
      </c>
      <c r="R132" s="183">
        <v>0</v>
      </c>
    </row>
    <row r="133" spans="1:20" ht="39" customHeight="1" x14ac:dyDescent="0.3">
      <c r="A133" s="173" t="s">
        <v>412</v>
      </c>
      <c r="B133" s="181"/>
      <c r="C133" s="173" t="s">
        <v>413</v>
      </c>
      <c r="D133" s="181"/>
      <c r="E133" s="181"/>
      <c r="F133" s="181"/>
      <c r="G133" s="181"/>
      <c r="H133" s="181"/>
      <c r="I133" s="181"/>
      <c r="J133" s="181"/>
      <c r="K133" s="181"/>
      <c r="L133" s="181"/>
      <c r="M133" s="180"/>
      <c r="N133" s="180"/>
      <c r="O133" s="178">
        <f>SUM(O134:O138)</f>
        <v>51671668.75</v>
      </c>
      <c r="P133" s="178">
        <f t="shared" ref="P133:R133" si="35">SUM(P134:P138)</f>
        <v>20527033.899999999</v>
      </c>
      <c r="Q133" s="178">
        <f t="shared" si="35"/>
        <v>1445449.4500000002</v>
      </c>
      <c r="R133" s="178">
        <f t="shared" si="35"/>
        <v>29699185.399999999</v>
      </c>
    </row>
    <row r="134" spans="1:20" ht="39" customHeight="1" x14ac:dyDescent="0.3">
      <c r="A134" s="33" t="s">
        <v>414</v>
      </c>
      <c r="B134" s="110" t="s">
        <v>415</v>
      </c>
      <c r="C134" s="19" t="s">
        <v>416</v>
      </c>
      <c r="D134" s="10" t="s">
        <v>45</v>
      </c>
      <c r="E134" s="10" t="s">
        <v>46</v>
      </c>
      <c r="F134" s="10" t="s">
        <v>47</v>
      </c>
      <c r="G134" s="13" t="s">
        <v>48</v>
      </c>
      <c r="H134" s="18" t="s">
        <v>49</v>
      </c>
      <c r="I134" s="10" t="s">
        <v>50</v>
      </c>
      <c r="J134" s="10"/>
      <c r="K134" s="10"/>
      <c r="L134" s="10"/>
      <c r="M134" s="79">
        <v>2019</v>
      </c>
      <c r="N134" s="79">
        <v>2024</v>
      </c>
      <c r="O134" s="75">
        <f>P134+Q134+R134</f>
        <v>8291476.7999999989</v>
      </c>
      <c r="P134" s="77">
        <v>7047755.2699999996</v>
      </c>
      <c r="Q134" s="77">
        <v>414573.84</v>
      </c>
      <c r="R134" s="77">
        <v>829147.69</v>
      </c>
    </row>
    <row r="135" spans="1:20" ht="39" customHeight="1" x14ac:dyDescent="0.3">
      <c r="A135" s="28" t="s">
        <v>417</v>
      </c>
      <c r="B135" s="110" t="s">
        <v>418</v>
      </c>
      <c r="C135" s="28" t="s">
        <v>419</v>
      </c>
      <c r="D135" s="13" t="s">
        <v>45</v>
      </c>
      <c r="E135" s="13" t="s">
        <v>46</v>
      </c>
      <c r="F135" s="13" t="s">
        <v>47</v>
      </c>
      <c r="G135" s="13" t="s">
        <v>48</v>
      </c>
      <c r="H135" s="13" t="s">
        <v>49</v>
      </c>
      <c r="I135" s="13" t="s">
        <v>50</v>
      </c>
      <c r="J135" s="13"/>
      <c r="K135" s="13"/>
      <c r="L135" s="13"/>
      <c r="M135" s="71">
        <v>2019</v>
      </c>
      <c r="N135" s="74" t="s">
        <v>182</v>
      </c>
      <c r="O135" s="75">
        <f t="shared" ref="O135:O137" si="36">P135+Q135+R135</f>
        <v>5126661.03</v>
      </c>
      <c r="P135" s="75">
        <v>4357661.8499999996</v>
      </c>
      <c r="Q135" s="75">
        <v>384499.57</v>
      </c>
      <c r="R135" s="75">
        <v>384499.61</v>
      </c>
    </row>
    <row r="136" spans="1:20" ht="39" customHeight="1" x14ac:dyDescent="0.3">
      <c r="A136" s="28" t="s">
        <v>420</v>
      </c>
      <c r="B136" s="110" t="s">
        <v>421</v>
      </c>
      <c r="C136" s="28" t="s">
        <v>422</v>
      </c>
      <c r="D136" s="13" t="s">
        <v>45</v>
      </c>
      <c r="E136" s="13" t="s">
        <v>46</v>
      </c>
      <c r="F136" s="13" t="s">
        <v>47</v>
      </c>
      <c r="G136" s="13" t="s">
        <v>48</v>
      </c>
      <c r="H136" s="13" t="s">
        <v>49</v>
      </c>
      <c r="I136" s="13" t="s">
        <v>50</v>
      </c>
      <c r="J136" s="13"/>
      <c r="K136" s="13"/>
      <c r="L136" s="13"/>
      <c r="M136" s="71">
        <v>2019</v>
      </c>
      <c r="N136" s="74" t="s">
        <v>1976</v>
      </c>
      <c r="O136" s="75">
        <f t="shared" si="36"/>
        <v>4392413.58</v>
      </c>
      <c r="P136" s="75">
        <v>3733551.54</v>
      </c>
      <c r="Q136" s="75">
        <v>329431.02</v>
      </c>
      <c r="R136" s="75">
        <v>329431.02</v>
      </c>
    </row>
    <row r="137" spans="1:20" ht="54" customHeight="1" x14ac:dyDescent="0.3">
      <c r="A137" s="33" t="s">
        <v>423</v>
      </c>
      <c r="B137" s="110" t="s">
        <v>424</v>
      </c>
      <c r="C137" s="19" t="s">
        <v>425</v>
      </c>
      <c r="D137" s="10" t="s">
        <v>45</v>
      </c>
      <c r="E137" s="10" t="s">
        <v>46</v>
      </c>
      <c r="F137" s="10" t="s">
        <v>47</v>
      </c>
      <c r="G137" s="13" t="s">
        <v>48</v>
      </c>
      <c r="H137" s="18" t="s">
        <v>49</v>
      </c>
      <c r="I137" s="10" t="s">
        <v>50</v>
      </c>
      <c r="J137" s="10"/>
      <c r="K137" s="10"/>
      <c r="L137" s="10"/>
      <c r="M137" s="79">
        <v>2019</v>
      </c>
      <c r="N137" s="79">
        <v>2024</v>
      </c>
      <c r="O137" s="75">
        <f t="shared" si="36"/>
        <v>6376346.4799999995</v>
      </c>
      <c r="P137" s="77">
        <v>5388065.2400000002</v>
      </c>
      <c r="Q137" s="77">
        <v>316945.02</v>
      </c>
      <c r="R137" s="77">
        <v>671336.22</v>
      </c>
    </row>
    <row r="138" spans="1:20" ht="54" customHeight="1" x14ac:dyDescent="0.3">
      <c r="A138" s="33" t="s">
        <v>426</v>
      </c>
      <c r="B138" s="110" t="s">
        <v>427</v>
      </c>
      <c r="C138" s="19" t="s">
        <v>428</v>
      </c>
      <c r="D138" s="10" t="s">
        <v>45</v>
      </c>
      <c r="E138" s="10" t="s">
        <v>54</v>
      </c>
      <c r="F138" s="10" t="s">
        <v>47</v>
      </c>
      <c r="G138" s="13" t="s">
        <v>54</v>
      </c>
      <c r="H138" s="18" t="s">
        <v>54</v>
      </c>
      <c r="I138" s="10" t="s">
        <v>50</v>
      </c>
      <c r="J138" s="10"/>
      <c r="K138" s="10"/>
      <c r="L138" s="10"/>
      <c r="M138" s="79">
        <v>2020</v>
      </c>
      <c r="N138" s="79">
        <v>2022</v>
      </c>
      <c r="O138" s="75">
        <f t="shared" ref="O138" si="37">P138+Q138+R138</f>
        <v>27484770.859999999</v>
      </c>
      <c r="P138" s="77">
        <v>0</v>
      </c>
      <c r="Q138" s="77">
        <v>0</v>
      </c>
      <c r="R138" s="77">
        <v>27484770.859999999</v>
      </c>
    </row>
    <row r="139" spans="1:20" ht="39" customHeight="1" x14ac:dyDescent="0.3">
      <c r="A139" s="142" t="s">
        <v>429</v>
      </c>
      <c r="B139" s="143"/>
      <c r="C139" s="142" t="s">
        <v>430</v>
      </c>
      <c r="D139" s="143"/>
      <c r="E139" s="143"/>
      <c r="F139" s="143"/>
      <c r="G139" s="143"/>
      <c r="H139" s="143"/>
      <c r="I139" s="143"/>
      <c r="J139" s="143"/>
      <c r="K139" s="143"/>
      <c r="L139" s="143"/>
      <c r="M139" s="166"/>
      <c r="N139" s="166"/>
      <c r="O139" s="164">
        <f t="shared" ref="O139:R139" si="38">O140+O141+O145+O146</f>
        <v>817471.41999999993</v>
      </c>
      <c r="P139" s="164">
        <f t="shared" ref="P139:Q139" si="39">P140+P141+P145+P146</f>
        <v>694053.47</v>
      </c>
      <c r="Q139" s="164">
        <f t="shared" si="39"/>
        <v>0</v>
      </c>
      <c r="R139" s="164">
        <f t="shared" si="38"/>
        <v>123417.95000000001</v>
      </c>
    </row>
    <row r="140" spans="1:20" ht="39" customHeight="1" x14ac:dyDescent="0.3">
      <c r="A140" s="184" t="s">
        <v>431</v>
      </c>
      <c r="B140" s="181"/>
      <c r="C140" s="173" t="s">
        <v>432</v>
      </c>
      <c r="D140" s="181"/>
      <c r="E140" s="181"/>
      <c r="F140" s="181"/>
      <c r="G140" s="181"/>
      <c r="H140" s="181"/>
      <c r="I140" s="181"/>
      <c r="J140" s="181"/>
      <c r="K140" s="181"/>
      <c r="L140" s="181"/>
      <c r="M140" s="180"/>
      <c r="N140" s="180"/>
      <c r="O140" s="183">
        <v>0</v>
      </c>
      <c r="P140" s="183">
        <v>0</v>
      </c>
      <c r="Q140" s="183">
        <v>0</v>
      </c>
      <c r="R140" s="183">
        <v>0</v>
      </c>
    </row>
    <row r="141" spans="1:20" ht="39" customHeight="1" x14ac:dyDescent="0.3">
      <c r="A141" s="184" t="s">
        <v>433</v>
      </c>
      <c r="B141" s="181"/>
      <c r="C141" s="173" t="s">
        <v>434</v>
      </c>
      <c r="D141" s="181"/>
      <c r="E141" s="181"/>
      <c r="F141" s="181"/>
      <c r="G141" s="181"/>
      <c r="H141" s="181"/>
      <c r="I141" s="181"/>
      <c r="J141" s="181"/>
      <c r="K141" s="181"/>
      <c r="L141" s="181"/>
      <c r="M141" s="180"/>
      <c r="N141" s="180"/>
      <c r="O141" s="178">
        <f>SUM(O142:O144)</f>
        <v>817471.41999999993</v>
      </c>
      <c r="P141" s="178">
        <f t="shared" ref="P141:R141" si="40">SUM(P142:P144)</f>
        <v>694053.47</v>
      </c>
      <c r="Q141" s="178">
        <f t="shared" si="40"/>
        <v>0</v>
      </c>
      <c r="R141" s="178">
        <f t="shared" si="40"/>
        <v>123417.95000000001</v>
      </c>
    </row>
    <row r="142" spans="1:20" ht="79.5" customHeight="1" x14ac:dyDescent="0.3">
      <c r="A142" s="39" t="s">
        <v>435</v>
      </c>
      <c r="B142" s="110" t="s">
        <v>436</v>
      </c>
      <c r="C142" s="100" t="s">
        <v>437</v>
      </c>
      <c r="D142" s="11" t="s">
        <v>97</v>
      </c>
      <c r="E142" s="11" t="s">
        <v>71</v>
      </c>
      <c r="F142" s="11" t="s">
        <v>438</v>
      </c>
      <c r="G142" s="12" t="s">
        <v>439</v>
      </c>
      <c r="H142" s="11" t="s">
        <v>49</v>
      </c>
      <c r="I142" s="11"/>
      <c r="J142" s="11"/>
      <c r="K142" s="11"/>
      <c r="L142" s="11"/>
      <c r="M142" s="81">
        <v>2017</v>
      </c>
      <c r="N142" s="81">
        <v>2020</v>
      </c>
      <c r="O142" s="80">
        <f>P142+Q142+R142</f>
        <v>310101.67</v>
      </c>
      <c r="P142" s="80">
        <v>263586.42</v>
      </c>
      <c r="Q142" s="80">
        <v>0</v>
      </c>
      <c r="R142" s="80">
        <v>46515.25</v>
      </c>
    </row>
    <row r="143" spans="1:20" ht="79.5" customHeight="1" x14ac:dyDescent="0.3">
      <c r="A143" s="39" t="s">
        <v>440</v>
      </c>
      <c r="B143" s="110" t="s">
        <v>441</v>
      </c>
      <c r="C143" s="19" t="s">
        <v>442</v>
      </c>
      <c r="D143" s="10" t="s">
        <v>70</v>
      </c>
      <c r="E143" s="10" t="s">
        <v>71</v>
      </c>
      <c r="F143" s="10" t="s">
        <v>443</v>
      </c>
      <c r="G143" s="12" t="s">
        <v>439</v>
      </c>
      <c r="H143" s="18" t="s">
        <v>49</v>
      </c>
      <c r="I143" s="10"/>
      <c r="J143" s="10"/>
      <c r="K143" s="10"/>
      <c r="L143" s="10"/>
      <c r="M143" s="274">
        <v>2017</v>
      </c>
      <c r="N143" s="274">
        <v>2020</v>
      </c>
      <c r="O143" s="80">
        <f t="shared" ref="O143:O144" si="41">P143+Q143+R143</f>
        <v>144989.91</v>
      </c>
      <c r="P143" s="220">
        <v>123241.42</v>
      </c>
      <c r="Q143" s="220">
        <v>0</v>
      </c>
      <c r="R143" s="224">
        <v>21748.49</v>
      </c>
      <c r="T143" s="61"/>
    </row>
    <row r="144" spans="1:20" ht="39" customHeight="1" x14ac:dyDescent="0.3">
      <c r="A144" s="39" t="s">
        <v>444</v>
      </c>
      <c r="B144" s="110" t="s">
        <v>445</v>
      </c>
      <c r="C144" s="19" t="s">
        <v>446</v>
      </c>
      <c r="D144" s="10" t="s">
        <v>122</v>
      </c>
      <c r="E144" s="10" t="s">
        <v>71</v>
      </c>
      <c r="F144" s="10" t="s">
        <v>447</v>
      </c>
      <c r="G144" s="12" t="s">
        <v>439</v>
      </c>
      <c r="H144" s="18" t="s">
        <v>49</v>
      </c>
      <c r="I144" s="10"/>
      <c r="J144" s="10"/>
      <c r="K144" s="10"/>
      <c r="L144" s="10"/>
      <c r="M144" s="274">
        <v>2018</v>
      </c>
      <c r="N144" s="274">
        <v>2021</v>
      </c>
      <c r="O144" s="80">
        <f t="shared" si="41"/>
        <v>362379.84</v>
      </c>
      <c r="P144" s="75">
        <v>307225.63</v>
      </c>
      <c r="Q144" s="75">
        <v>0</v>
      </c>
      <c r="R144" s="75">
        <v>55154.21</v>
      </c>
    </row>
    <row r="145" spans="1:18" ht="39" customHeight="1" x14ac:dyDescent="0.3">
      <c r="A145" s="184" t="s">
        <v>448</v>
      </c>
      <c r="B145" s="181"/>
      <c r="C145" s="173" t="s">
        <v>449</v>
      </c>
      <c r="D145" s="181"/>
      <c r="E145" s="181"/>
      <c r="F145" s="181"/>
      <c r="G145" s="181"/>
      <c r="H145" s="181"/>
      <c r="I145" s="181"/>
      <c r="J145" s="181"/>
      <c r="K145" s="181"/>
      <c r="L145" s="181"/>
      <c r="M145" s="180"/>
      <c r="N145" s="180"/>
      <c r="O145" s="183">
        <v>0</v>
      </c>
      <c r="P145" s="183">
        <v>0</v>
      </c>
      <c r="Q145" s="183">
        <v>0</v>
      </c>
      <c r="R145" s="183">
        <v>0</v>
      </c>
    </row>
    <row r="146" spans="1:18" ht="39" customHeight="1" x14ac:dyDescent="0.3">
      <c r="A146" s="184" t="s">
        <v>450</v>
      </c>
      <c r="B146" s="181"/>
      <c r="C146" s="173" t="s">
        <v>451</v>
      </c>
      <c r="D146" s="181"/>
      <c r="E146" s="181"/>
      <c r="F146" s="181"/>
      <c r="G146" s="181"/>
      <c r="H146" s="181"/>
      <c r="I146" s="181"/>
      <c r="J146" s="181"/>
      <c r="K146" s="181"/>
      <c r="L146" s="181"/>
      <c r="M146" s="180"/>
      <c r="N146" s="180"/>
      <c r="O146" s="183">
        <v>0</v>
      </c>
      <c r="P146" s="183">
        <v>0</v>
      </c>
      <c r="Q146" s="183">
        <v>0</v>
      </c>
      <c r="R146" s="183">
        <v>0</v>
      </c>
    </row>
    <row r="147" spans="1:18" ht="39" customHeight="1" x14ac:dyDescent="0.3">
      <c r="A147" s="146" t="s">
        <v>452</v>
      </c>
      <c r="B147" s="150"/>
      <c r="C147" s="146" t="s">
        <v>453</v>
      </c>
      <c r="D147" s="150"/>
      <c r="E147" s="150"/>
      <c r="F147" s="150"/>
      <c r="G147" s="150"/>
      <c r="H147" s="150"/>
      <c r="I147" s="150"/>
      <c r="J147" s="150"/>
      <c r="K147" s="150"/>
      <c r="L147" s="150"/>
      <c r="M147" s="151"/>
      <c r="N147" s="151"/>
      <c r="O147" s="149">
        <f>O148+O209+O237+O307+O334</f>
        <v>138390373.53</v>
      </c>
      <c r="P147" s="149">
        <f>P148+P209+P237+P307+P334</f>
        <v>94786674.840000018</v>
      </c>
      <c r="Q147" s="149">
        <f>Q148+Q209+Q237+Q307+Q334</f>
        <v>24423442.640000001</v>
      </c>
      <c r="R147" s="149">
        <f>R148+R209+R237+R307+R334</f>
        <v>19180256.050000001</v>
      </c>
    </row>
    <row r="148" spans="1:18" ht="39" customHeight="1" x14ac:dyDescent="0.3">
      <c r="A148" s="152" t="s">
        <v>454</v>
      </c>
      <c r="B148" s="158"/>
      <c r="C148" s="152" t="s">
        <v>455</v>
      </c>
      <c r="D148" s="158"/>
      <c r="E148" s="158"/>
      <c r="F148" s="158"/>
      <c r="G148" s="158"/>
      <c r="H148" s="158"/>
      <c r="I148" s="158"/>
      <c r="J148" s="158"/>
      <c r="K148" s="158"/>
      <c r="L148" s="158"/>
      <c r="M148" s="157"/>
      <c r="N148" s="157"/>
      <c r="O148" s="155">
        <f>O149+O168+O188+O195</f>
        <v>26070195.539999995</v>
      </c>
      <c r="P148" s="155">
        <f>P149+P168+P188+P195</f>
        <v>13492206.060000001</v>
      </c>
      <c r="Q148" s="155">
        <f>Q149+Q168+Q188+Q195</f>
        <v>8496379.8599999994</v>
      </c>
      <c r="R148" s="155">
        <f>R149+R168+R188+R195</f>
        <v>4081609.6199999996</v>
      </c>
    </row>
    <row r="149" spans="1:18" ht="39" customHeight="1" x14ac:dyDescent="0.3">
      <c r="A149" s="142" t="s">
        <v>456</v>
      </c>
      <c r="B149" s="143"/>
      <c r="C149" s="142" t="s">
        <v>457</v>
      </c>
      <c r="D149" s="143"/>
      <c r="E149" s="143"/>
      <c r="F149" s="143"/>
      <c r="G149" s="143"/>
      <c r="H149" s="143"/>
      <c r="I149" s="143"/>
      <c r="J149" s="143"/>
      <c r="K149" s="143"/>
      <c r="L149" s="143"/>
      <c r="M149" s="166"/>
      <c r="N149" s="166"/>
      <c r="O149" s="164">
        <f>O150+O156+O162+O164+O166+O167</f>
        <v>11369441.539999999</v>
      </c>
      <c r="P149" s="164">
        <f>P150+P156+P162+P164+P166+P167</f>
        <v>4547454.6499999994</v>
      </c>
      <c r="Q149" s="164">
        <f>Q150+Q156+Q162+Q164+Q166+Q167</f>
        <v>5142985.99</v>
      </c>
      <c r="R149" s="164">
        <f>R150+R156+R162+R164+R166+R167</f>
        <v>1679000.9</v>
      </c>
    </row>
    <row r="150" spans="1:18" ht="39" customHeight="1" x14ac:dyDescent="0.3">
      <c r="A150" s="173" t="s">
        <v>458</v>
      </c>
      <c r="B150" s="174"/>
      <c r="C150" s="173" t="s">
        <v>459</v>
      </c>
      <c r="D150" s="174"/>
      <c r="E150" s="174"/>
      <c r="F150" s="174"/>
      <c r="G150" s="174"/>
      <c r="H150" s="174"/>
      <c r="I150" s="174"/>
      <c r="J150" s="174"/>
      <c r="K150" s="174"/>
      <c r="L150" s="174"/>
      <c r="M150" s="176"/>
      <c r="N150" s="176"/>
      <c r="O150" s="178">
        <f>SUM(O151:O155)</f>
        <v>3246295.2299999995</v>
      </c>
      <c r="P150" s="178">
        <f>SUM(P151:P155)</f>
        <v>2718983.53</v>
      </c>
      <c r="Q150" s="178">
        <f>SUM(Q151:Q155)</f>
        <v>239910.30000000002</v>
      </c>
      <c r="R150" s="178">
        <f>SUM(R151:R155)</f>
        <v>287401.40000000002</v>
      </c>
    </row>
    <row r="151" spans="1:18" ht="39" customHeight="1" x14ac:dyDescent="0.3">
      <c r="A151" s="39" t="s">
        <v>460</v>
      </c>
      <c r="B151" s="110" t="s">
        <v>461</v>
      </c>
      <c r="C151" s="23" t="s">
        <v>462</v>
      </c>
      <c r="D151" s="10" t="s">
        <v>84</v>
      </c>
      <c r="E151" s="25" t="s">
        <v>463</v>
      </c>
      <c r="F151" s="10" t="s">
        <v>86</v>
      </c>
      <c r="G151" s="25" t="s">
        <v>464</v>
      </c>
      <c r="H151" s="25" t="s">
        <v>49</v>
      </c>
      <c r="I151" s="25"/>
      <c r="J151" s="25"/>
      <c r="K151" s="25"/>
      <c r="L151" s="25"/>
      <c r="M151" s="247">
        <v>2018</v>
      </c>
      <c r="N151" s="247">
        <v>2021</v>
      </c>
      <c r="O151" s="243">
        <f>P151+Q151+R151</f>
        <v>608125.29</v>
      </c>
      <c r="P151" s="243">
        <v>476539.07</v>
      </c>
      <c r="Q151" s="244">
        <v>42047.56</v>
      </c>
      <c r="R151" s="243">
        <v>89538.66</v>
      </c>
    </row>
    <row r="152" spans="1:18" ht="39" customHeight="1" x14ac:dyDescent="0.3">
      <c r="A152" s="39" t="s">
        <v>465</v>
      </c>
      <c r="B152" s="110" t="s">
        <v>466</v>
      </c>
      <c r="C152" s="19" t="s">
        <v>467</v>
      </c>
      <c r="D152" s="10" t="s">
        <v>45</v>
      </c>
      <c r="E152" s="10" t="s">
        <v>463</v>
      </c>
      <c r="F152" s="10" t="s">
        <v>47</v>
      </c>
      <c r="G152" s="25" t="s">
        <v>464</v>
      </c>
      <c r="H152" s="10" t="s">
        <v>49</v>
      </c>
      <c r="I152" s="10" t="s">
        <v>50</v>
      </c>
      <c r="J152" s="10"/>
      <c r="K152" s="10"/>
      <c r="L152" s="10"/>
      <c r="M152" s="241">
        <v>2018</v>
      </c>
      <c r="N152" s="242">
        <v>2023</v>
      </c>
      <c r="O152" s="243">
        <f t="shared" ref="O152:O155" si="42">P152+Q152+R152</f>
        <v>823719.64999999991</v>
      </c>
      <c r="P152" s="249">
        <v>700161.7</v>
      </c>
      <c r="Q152" s="249">
        <v>61778.98</v>
      </c>
      <c r="R152" s="249">
        <v>61778.97</v>
      </c>
    </row>
    <row r="153" spans="1:18" ht="39" customHeight="1" x14ac:dyDescent="0.3">
      <c r="A153" s="39" t="s">
        <v>468</v>
      </c>
      <c r="B153" s="110" t="s">
        <v>469</v>
      </c>
      <c r="C153" s="19" t="s">
        <v>470</v>
      </c>
      <c r="D153" s="10" t="s">
        <v>45</v>
      </c>
      <c r="E153" s="10" t="s">
        <v>463</v>
      </c>
      <c r="F153" s="10" t="s">
        <v>47</v>
      </c>
      <c r="G153" s="25" t="s">
        <v>464</v>
      </c>
      <c r="H153" s="10" t="s">
        <v>49</v>
      </c>
      <c r="I153" s="10" t="s">
        <v>50</v>
      </c>
      <c r="J153" s="10"/>
      <c r="K153" s="10"/>
      <c r="L153" s="10"/>
      <c r="M153" s="241">
        <v>2018</v>
      </c>
      <c r="N153" s="242">
        <v>2024</v>
      </c>
      <c r="O153" s="243">
        <f t="shared" si="42"/>
        <v>724482.90999999992</v>
      </c>
      <c r="P153" s="249">
        <v>615810.48</v>
      </c>
      <c r="Q153" s="249">
        <v>54336.21</v>
      </c>
      <c r="R153" s="249">
        <v>54336.22</v>
      </c>
    </row>
    <row r="154" spans="1:18" ht="39" customHeight="1" x14ac:dyDescent="0.3">
      <c r="A154" s="39" t="s">
        <v>471</v>
      </c>
      <c r="B154" s="110" t="s">
        <v>472</v>
      </c>
      <c r="C154" s="19" t="s">
        <v>473</v>
      </c>
      <c r="D154" s="13" t="s">
        <v>97</v>
      </c>
      <c r="E154" s="10" t="s">
        <v>463</v>
      </c>
      <c r="F154" s="10" t="s">
        <v>98</v>
      </c>
      <c r="G154" s="10" t="s">
        <v>464</v>
      </c>
      <c r="H154" s="10" t="s">
        <v>49</v>
      </c>
      <c r="I154" s="10"/>
      <c r="J154" s="10"/>
      <c r="K154" s="10"/>
      <c r="L154" s="258"/>
      <c r="M154" s="241">
        <v>2018</v>
      </c>
      <c r="N154" s="241">
        <v>2022</v>
      </c>
      <c r="O154" s="243">
        <f t="shared" si="42"/>
        <v>652056.41999999993</v>
      </c>
      <c r="P154" s="249">
        <v>554247.96</v>
      </c>
      <c r="Q154" s="249">
        <v>48904.23</v>
      </c>
      <c r="R154" s="249">
        <v>48904.23</v>
      </c>
    </row>
    <row r="155" spans="1:18" ht="39" customHeight="1" x14ac:dyDescent="0.3">
      <c r="A155" s="39" t="s">
        <v>474</v>
      </c>
      <c r="B155" s="110" t="s">
        <v>475</v>
      </c>
      <c r="C155" s="19" t="s">
        <v>476</v>
      </c>
      <c r="D155" s="13" t="s">
        <v>70</v>
      </c>
      <c r="E155" s="10" t="s">
        <v>463</v>
      </c>
      <c r="F155" s="10" t="s">
        <v>72</v>
      </c>
      <c r="G155" s="10" t="s">
        <v>464</v>
      </c>
      <c r="H155" s="10" t="s">
        <v>49</v>
      </c>
      <c r="I155" s="10"/>
      <c r="J155" s="10"/>
      <c r="K155" s="10"/>
      <c r="L155" s="10"/>
      <c r="M155" s="241">
        <v>2018</v>
      </c>
      <c r="N155" s="241">
        <v>2020</v>
      </c>
      <c r="O155" s="243">
        <f t="shared" si="42"/>
        <v>437910.96</v>
      </c>
      <c r="P155" s="249">
        <v>372224.32</v>
      </c>
      <c r="Q155" s="249">
        <v>32843.32</v>
      </c>
      <c r="R155" s="249">
        <v>32843.32</v>
      </c>
    </row>
    <row r="156" spans="1:18" ht="39" customHeight="1" x14ac:dyDescent="0.3">
      <c r="A156" s="173" t="s">
        <v>477</v>
      </c>
      <c r="B156" s="174"/>
      <c r="C156" s="173" t="s">
        <v>478</v>
      </c>
      <c r="D156" s="174"/>
      <c r="E156" s="174"/>
      <c r="F156" s="174"/>
      <c r="G156" s="174"/>
      <c r="H156" s="174"/>
      <c r="I156" s="174"/>
      <c r="J156" s="174"/>
      <c r="K156" s="174"/>
      <c r="L156" s="174"/>
      <c r="M156" s="176"/>
      <c r="N156" s="176"/>
      <c r="O156" s="178">
        <f>SUM(O157:O161)</f>
        <v>1995906.26</v>
      </c>
      <c r="P156" s="178">
        <f t="shared" ref="P156:R156" si="43">SUM(P157:P161)</f>
        <v>1658411.58</v>
      </c>
      <c r="Q156" s="178">
        <f t="shared" si="43"/>
        <v>146330.44</v>
      </c>
      <c r="R156" s="178">
        <f t="shared" si="43"/>
        <v>191164.24</v>
      </c>
    </row>
    <row r="157" spans="1:18" ht="39" customHeight="1" x14ac:dyDescent="0.3">
      <c r="A157" s="39" t="s">
        <v>479</v>
      </c>
      <c r="B157" s="110" t="s">
        <v>480</v>
      </c>
      <c r="C157" s="19" t="s">
        <v>481</v>
      </c>
      <c r="D157" s="10" t="s">
        <v>45</v>
      </c>
      <c r="E157" s="10" t="s">
        <v>463</v>
      </c>
      <c r="F157" s="10" t="s">
        <v>47</v>
      </c>
      <c r="G157" s="13" t="s">
        <v>482</v>
      </c>
      <c r="H157" s="10" t="s">
        <v>49</v>
      </c>
      <c r="I157" s="10" t="s">
        <v>50</v>
      </c>
      <c r="J157" s="10"/>
      <c r="K157" s="10"/>
      <c r="L157" s="10"/>
      <c r="M157" s="71">
        <v>2018</v>
      </c>
      <c r="N157" s="72">
        <v>2022</v>
      </c>
      <c r="O157" s="75">
        <f>P157+Q157+R157</f>
        <v>296306.37</v>
      </c>
      <c r="P157" s="88">
        <v>226557.6</v>
      </c>
      <c r="Q157" s="88">
        <v>19990.38</v>
      </c>
      <c r="R157" s="75">
        <v>49758.39</v>
      </c>
    </row>
    <row r="158" spans="1:18" ht="39" customHeight="1" x14ac:dyDescent="0.3">
      <c r="A158" s="39" t="s">
        <v>483</v>
      </c>
      <c r="B158" s="110" t="s">
        <v>484</v>
      </c>
      <c r="C158" s="19" t="s">
        <v>485</v>
      </c>
      <c r="D158" s="10" t="s">
        <v>45</v>
      </c>
      <c r="E158" s="10" t="s">
        <v>463</v>
      </c>
      <c r="F158" s="10" t="s">
        <v>47</v>
      </c>
      <c r="G158" s="13" t="s">
        <v>482</v>
      </c>
      <c r="H158" s="10" t="s">
        <v>49</v>
      </c>
      <c r="I158" s="10" t="s">
        <v>50</v>
      </c>
      <c r="J158" s="10"/>
      <c r="K158" s="10"/>
      <c r="L158" s="10"/>
      <c r="M158" s="71">
        <v>2018</v>
      </c>
      <c r="N158" s="72">
        <v>2024</v>
      </c>
      <c r="O158" s="75">
        <f t="shared" ref="O158:O161" si="44">P158+Q158+R158</f>
        <v>432777.92</v>
      </c>
      <c r="P158" s="88">
        <v>355055.34</v>
      </c>
      <c r="Q158" s="88">
        <v>31328.41</v>
      </c>
      <c r="R158" s="75">
        <v>46394.17</v>
      </c>
    </row>
    <row r="159" spans="1:18" ht="39" customHeight="1" x14ac:dyDescent="0.3">
      <c r="A159" s="39" t="s">
        <v>486</v>
      </c>
      <c r="B159" s="110" t="s">
        <v>487</v>
      </c>
      <c r="C159" s="117" t="s">
        <v>488</v>
      </c>
      <c r="D159" s="115" t="s">
        <v>97</v>
      </c>
      <c r="E159" s="24" t="s">
        <v>463</v>
      </c>
      <c r="F159" s="115" t="s">
        <v>98</v>
      </c>
      <c r="G159" s="115" t="s">
        <v>482</v>
      </c>
      <c r="H159" s="115" t="s">
        <v>49</v>
      </c>
      <c r="I159" s="24"/>
      <c r="J159" s="24"/>
      <c r="K159" s="24"/>
      <c r="L159" s="266"/>
      <c r="M159" s="71">
        <v>2018</v>
      </c>
      <c r="N159" s="71">
        <v>2022</v>
      </c>
      <c r="O159" s="75">
        <f t="shared" si="44"/>
        <v>369648.29</v>
      </c>
      <c r="P159" s="75">
        <v>314201.05</v>
      </c>
      <c r="Q159" s="76">
        <v>27723.62</v>
      </c>
      <c r="R159" s="75">
        <v>27723.62</v>
      </c>
    </row>
    <row r="160" spans="1:18" ht="39" customHeight="1" x14ac:dyDescent="0.3">
      <c r="A160" s="39" t="s">
        <v>489</v>
      </c>
      <c r="B160" s="110" t="s">
        <v>490</v>
      </c>
      <c r="C160" s="117" t="s">
        <v>491</v>
      </c>
      <c r="D160" s="115" t="s">
        <v>97</v>
      </c>
      <c r="E160" s="26" t="s">
        <v>463</v>
      </c>
      <c r="F160" s="115" t="s">
        <v>98</v>
      </c>
      <c r="G160" s="115" t="s">
        <v>482</v>
      </c>
      <c r="H160" s="267" t="s">
        <v>49</v>
      </c>
      <c r="I160" s="26"/>
      <c r="J160" s="26"/>
      <c r="K160" s="26"/>
      <c r="L160" s="111"/>
      <c r="M160" s="71">
        <v>2018</v>
      </c>
      <c r="N160" s="81">
        <v>2020</v>
      </c>
      <c r="O160" s="75">
        <f t="shared" si="44"/>
        <v>228248.94</v>
      </c>
      <c r="P160" s="75">
        <v>194011.57</v>
      </c>
      <c r="Q160" s="76">
        <v>17118.68</v>
      </c>
      <c r="R160" s="75">
        <v>17118.689999999999</v>
      </c>
    </row>
    <row r="161" spans="1:18" ht="39" customHeight="1" x14ac:dyDescent="0.3">
      <c r="A161" s="39" t="s">
        <v>492</v>
      </c>
      <c r="B161" s="110" t="s">
        <v>493</v>
      </c>
      <c r="C161" s="23" t="s">
        <v>494</v>
      </c>
      <c r="D161" s="24" t="s">
        <v>45</v>
      </c>
      <c r="E161" s="24" t="s">
        <v>463</v>
      </c>
      <c r="F161" s="24" t="s">
        <v>47</v>
      </c>
      <c r="G161" s="115" t="s">
        <v>482</v>
      </c>
      <c r="H161" s="24" t="s">
        <v>49</v>
      </c>
      <c r="I161" s="10" t="s">
        <v>16</v>
      </c>
      <c r="J161" s="10"/>
      <c r="K161" s="10"/>
      <c r="L161" s="23"/>
      <c r="M161" s="71">
        <v>2018</v>
      </c>
      <c r="N161" s="72">
        <v>2023</v>
      </c>
      <c r="O161" s="75">
        <f t="shared" si="44"/>
        <v>668924.74</v>
      </c>
      <c r="P161" s="88">
        <v>568586.02</v>
      </c>
      <c r="Q161" s="88">
        <v>50169.35</v>
      </c>
      <c r="R161" s="75">
        <v>50169.37</v>
      </c>
    </row>
    <row r="162" spans="1:18" ht="39" customHeight="1" x14ac:dyDescent="0.3">
      <c r="A162" s="173" t="s">
        <v>495</v>
      </c>
      <c r="B162" s="174"/>
      <c r="C162" s="173" t="s">
        <v>496</v>
      </c>
      <c r="D162" s="174"/>
      <c r="E162" s="174"/>
      <c r="F162" s="174"/>
      <c r="G162" s="174"/>
      <c r="H162" s="174"/>
      <c r="I162" s="174"/>
      <c r="J162" s="174"/>
      <c r="K162" s="174"/>
      <c r="L162" s="174"/>
      <c r="M162" s="176"/>
      <c r="N162" s="176"/>
      <c r="O162" s="178">
        <f t="shared" ref="O162:R162" si="45">O163</f>
        <v>200070.05000000002</v>
      </c>
      <c r="P162" s="178">
        <f t="shared" si="45"/>
        <v>170059.54</v>
      </c>
      <c r="Q162" s="178">
        <f t="shared" si="45"/>
        <v>15005.25</v>
      </c>
      <c r="R162" s="178">
        <f t="shared" si="45"/>
        <v>15005.26</v>
      </c>
    </row>
    <row r="163" spans="1:18" ht="39" customHeight="1" x14ac:dyDescent="0.3">
      <c r="A163" s="39" t="s">
        <v>497</v>
      </c>
      <c r="B163" s="110" t="s">
        <v>498</v>
      </c>
      <c r="C163" s="23" t="s">
        <v>499</v>
      </c>
      <c r="D163" s="24" t="s">
        <v>221</v>
      </c>
      <c r="E163" s="24" t="s">
        <v>463</v>
      </c>
      <c r="F163" s="24" t="s">
        <v>222</v>
      </c>
      <c r="G163" s="115" t="s">
        <v>482</v>
      </c>
      <c r="H163" s="24" t="s">
        <v>49</v>
      </c>
      <c r="I163" s="23"/>
      <c r="J163" s="23"/>
      <c r="K163" s="23"/>
      <c r="L163" s="23"/>
      <c r="M163" s="82">
        <v>2018</v>
      </c>
      <c r="N163" s="114">
        <v>2020</v>
      </c>
      <c r="O163" s="243">
        <f>P163+Q163+R163</f>
        <v>200070.05000000002</v>
      </c>
      <c r="P163" s="254">
        <v>170059.54</v>
      </c>
      <c r="Q163" s="254">
        <v>15005.25</v>
      </c>
      <c r="R163" s="243">
        <v>15005.26</v>
      </c>
    </row>
    <row r="164" spans="1:18" ht="39" customHeight="1" x14ac:dyDescent="0.3">
      <c r="A164" s="173" t="s">
        <v>500</v>
      </c>
      <c r="B164" s="174"/>
      <c r="C164" s="173" t="s">
        <v>501</v>
      </c>
      <c r="D164" s="174"/>
      <c r="E164" s="174"/>
      <c r="F164" s="174"/>
      <c r="G164" s="174"/>
      <c r="H164" s="174"/>
      <c r="I164" s="174"/>
      <c r="J164" s="174"/>
      <c r="K164" s="174"/>
      <c r="L164" s="174"/>
      <c r="M164" s="176"/>
      <c r="N164" s="176"/>
      <c r="O164" s="178">
        <f t="shared" ref="O164:R164" si="46">SUM(O165:O165)</f>
        <v>5927170</v>
      </c>
      <c r="P164" s="178">
        <f t="shared" si="46"/>
        <v>0</v>
      </c>
      <c r="Q164" s="178">
        <f t="shared" si="46"/>
        <v>4741740</v>
      </c>
      <c r="R164" s="178">
        <f t="shared" si="46"/>
        <v>1185430</v>
      </c>
    </row>
    <row r="165" spans="1:18" ht="39" customHeight="1" x14ac:dyDescent="0.3">
      <c r="A165" s="39" t="s">
        <v>502</v>
      </c>
      <c r="B165" s="110" t="s">
        <v>503</v>
      </c>
      <c r="C165" s="19" t="s">
        <v>504</v>
      </c>
      <c r="D165" s="10" t="s">
        <v>122</v>
      </c>
      <c r="E165" s="10" t="s">
        <v>505</v>
      </c>
      <c r="F165" s="10" t="s">
        <v>123</v>
      </c>
      <c r="G165" s="10" t="s">
        <v>73</v>
      </c>
      <c r="H165" s="18" t="s">
        <v>74</v>
      </c>
      <c r="I165" s="10"/>
      <c r="J165" s="10"/>
      <c r="K165" s="10"/>
      <c r="L165" s="10"/>
      <c r="M165" s="71">
        <v>2017</v>
      </c>
      <c r="N165" s="71">
        <v>2020</v>
      </c>
      <c r="O165" s="75">
        <f>P165+Q165+R165</f>
        <v>5927170</v>
      </c>
      <c r="P165" s="75">
        <v>0</v>
      </c>
      <c r="Q165" s="75">
        <v>4741740</v>
      </c>
      <c r="R165" s="75">
        <v>1185430</v>
      </c>
    </row>
    <row r="166" spans="1:18" ht="39" customHeight="1" x14ac:dyDescent="0.3">
      <c r="A166" s="173" t="s">
        <v>506</v>
      </c>
      <c r="B166" s="174"/>
      <c r="C166" s="173" t="s">
        <v>507</v>
      </c>
      <c r="D166" s="174"/>
      <c r="E166" s="174"/>
      <c r="F166" s="174"/>
      <c r="G166" s="174"/>
      <c r="H166" s="174"/>
      <c r="I166" s="174"/>
      <c r="J166" s="174"/>
      <c r="K166" s="174"/>
      <c r="L166" s="174"/>
      <c r="M166" s="176"/>
      <c r="N166" s="176"/>
      <c r="O166" s="178">
        <v>0</v>
      </c>
      <c r="P166" s="178">
        <v>0</v>
      </c>
      <c r="Q166" s="178">
        <v>0</v>
      </c>
      <c r="R166" s="178">
        <v>0</v>
      </c>
    </row>
    <row r="167" spans="1:18" ht="39" customHeight="1" x14ac:dyDescent="0.3">
      <c r="A167" s="173" t="s">
        <v>508</v>
      </c>
      <c r="B167" s="174"/>
      <c r="C167" s="173" t="s">
        <v>509</v>
      </c>
      <c r="D167" s="174"/>
      <c r="E167" s="174"/>
      <c r="F167" s="174"/>
      <c r="G167" s="174"/>
      <c r="H167" s="174"/>
      <c r="I167" s="174"/>
      <c r="J167" s="174"/>
      <c r="K167" s="174"/>
      <c r="L167" s="174"/>
      <c r="M167" s="176"/>
      <c r="N167" s="176"/>
      <c r="O167" s="178">
        <v>0</v>
      </c>
      <c r="P167" s="178">
        <v>0</v>
      </c>
      <c r="Q167" s="178">
        <v>0</v>
      </c>
      <c r="R167" s="178">
        <v>0</v>
      </c>
    </row>
    <row r="168" spans="1:18" ht="39" customHeight="1" x14ac:dyDescent="0.3">
      <c r="A168" s="163" t="s">
        <v>510</v>
      </c>
      <c r="B168" s="162"/>
      <c r="C168" s="163" t="s">
        <v>511</v>
      </c>
      <c r="D168" s="162"/>
      <c r="E168" s="162"/>
      <c r="F168" s="162"/>
      <c r="G168" s="162"/>
      <c r="H168" s="162"/>
      <c r="I168" s="162"/>
      <c r="J168" s="162"/>
      <c r="K168" s="162"/>
      <c r="L168" s="162"/>
      <c r="M168" s="165"/>
      <c r="N168" s="165"/>
      <c r="O168" s="164">
        <f>O169</f>
        <v>9979255.2699999996</v>
      </c>
      <c r="P168" s="164">
        <f t="shared" ref="P168:R168" si="47">P169</f>
        <v>4946766.58</v>
      </c>
      <c r="Q168" s="164">
        <f t="shared" si="47"/>
        <v>3353393.87</v>
      </c>
      <c r="R168" s="164">
        <f t="shared" si="47"/>
        <v>1679094.8199999998</v>
      </c>
    </row>
    <row r="169" spans="1:18" ht="39" customHeight="1" x14ac:dyDescent="0.3">
      <c r="A169" s="173" t="s">
        <v>512</v>
      </c>
      <c r="B169" s="174"/>
      <c r="C169" s="173" t="s">
        <v>513</v>
      </c>
      <c r="D169" s="174"/>
      <c r="E169" s="174"/>
      <c r="F169" s="174"/>
      <c r="G169" s="174"/>
      <c r="H169" s="174"/>
      <c r="I169" s="174"/>
      <c r="J169" s="174"/>
      <c r="K169" s="174"/>
      <c r="L169" s="174"/>
      <c r="M169" s="176"/>
      <c r="N169" s="176"/>
      <c r="O169" s="178">
        <f>SUM(O170:O187)</f>
        <v>9979255.2699999996</v>
      </c>
      <c r="P169" s="178">
        <f>SUM(P170:P187)</f>
        <v>4946766.58</v>
      </c>
      <c r="Q169" s="178">
        <f>SUM(Q170:Q187)</f>
        <v>3353393.87</v>
      </c>
      <c r="R169" s="178">
        <f>SUM(R170:R187)</f>
        <v>1679094.8199999998</v>
      </c>
    </row>
    <row r="170" spans="1:18" ht="39" customHeight="1" x14ac:dyDescent="0.3">
      <c r="A170" s="39" t="s">
        <v>514</v>
      </c>
      <c r="B170" s="110" t="s">
        <v>515</v>
      </c>
      <c r="C170" s="23" t="s">
        <v>516</v>
      </c>
      <c r="D170" s="10" t="s">
        <v>70</v>
      </c>
      <c r="E170" s="10" t="s">
        <v>463</v>
      </c>
      <c r="F170" s="10" t="s">
        <v>72</v>
      </c>
      <c r="G170" s="13" t="s">
        <v>482</v>
      </c>
      <c r="H170" s="10" t="s">
        <v>49</v>
      </c>
      <c r="I170" s="13"/>
      <c r="J170" s="13"/>
      <c r="K170" s="13"/>
      <c r="L170" s="13"/>
      <c r="M170" s="82">
        <v>2018</v>
      </c>
      <c r="N170" s="247">
        <v>2019</v>
      </c>
      <c r="O170" s="255">
        <f>P170+Q170+R170</f>
        <v>343298.77</v>
      </c>
      <c r="P170" s="248">
        <v>285620.83</v>
      </c>
      <c r="Q170" s="248">
        <v>25201.84</v>
      </c>
      <c r="R170" s="254">
        <v>32476.1</v>
      </c>
    </row>
    <row r="171" spans="1:18" ht="39" customHeight="1" x14ac:dyDescent="0.3">
      <c r="A171" s="39" t="s">
        <v>517</v>
      </c>
      <c r="B171" s="110" t="s">
        <v>518</v>
      </c>
      <c r="C171" s="19" t="s">
        <v>519</v>
      </c>
      <c r="D171" s="10" t="s">
        <v>84</v>
      </c>
      <c r="E171" s="10" t="s">
        <v>520</v>
      </c>
      <c r="F171" s="10" t="s">
        <v>86</v>
      </c>
      <c r="G171" s="13" t="s">
        <v>521</v>
      </c>
      <c r="H171" s="10" t="s">
        <v>49</v>
      </c>
      <c r="I171" s="10"/>
      <c r="J171" s="10"/>
      <c r="K171" s="10"/>
      <c r="L171" s="10"/>
      <c r="M171" s="81">
        <v>2017</v>
      </c>
      <c r="N171" s="71">
        <v>2019</v>
      </c>
      <c r="O171" s="86">
        <f t="shared" ref="O171:O185" si="48">P171+Q171+R171</f>
        <v>331159</v>
      </c>
      <c r="P171" s="75">
        <v>200000</v>
      </c>
      <c r="Q171" s="76">
        <v>0</v>
      </c>
      <c r="R171" s="75">
        <v>131159</v>
      </c>
    </row>
    <row r="172" spans="1:18" ht="39" customHeight="1" x14ac:dyDescent="0.3">
      <c r="A172" s="39" t="s">
        <v>522</v>
      </c>
      <c r="B172" s="110" t="s">
        <v>523</v>
      </c>
      <c r="C172" s="23" t="s">
        <v>524</v>
      </c>
      <c r="D172" s="10" t="s">
        <v>84</v>
      </c>
      <c r="E172" s="25" t="s">
        <v>463</v>
      </c>
      <c r="F172" s="10" t="s">
        <v>86</v>
      </c>
      <c r="G172" s="13" t="s">
        <v>482</v>
      </c>
      <c r="H172" s="25" t="s">
        <v>49</v>
      </c>
      <c r="I172" s="25"/>
      <c r="J172" s="25"/>
      <c r="K172" s="25"/>
      <c r="L172" s="83"/>
      <c r="M172" s="82">
        <v>2018</v>
      </c>
      <c r="N172" s="82">
        <v>2020</v>
      </c>
      <c r="O172" s="86">
        <f t="shared" si="48"/>
        <v>353960.41000000003</v>
      </c>
      <c r="P172" s="67">
        <v>300866.34999999998</v>
      </c>
      <c r="Q172" s="66">
        <v>26547.03</v>
      </c>
      <c r="R172" s="67">
        <v>26547.03</v>
      </c>
    </row>
    <row r="173" spans="1:18" ht="39" customHeight="1" x14ac:dyDescent="0.3">
      <c r="A173" s="39" t="s">
        <v>525</v>
      </c>
      <c r="B173" s="110" t="s">
        <v>526</v>
      </c>
      <c r="C173" s="16" t="s">
        <v>527</v>
      </c>
      <c r="D173" s="13" t="s">
        <v>111</v>
      </c>
      <c r="E173" s="11" t="s">
        <v>463</v>
      </c>
      <c r="F173" s="11" t="s">
        <v>112</v>
      </c>
      <c r="G173" s="13" t="s">
        <v>464</v>
      </c>
      <c r="H173" s="11" t="s">
        <v>49</v>
      </c>
      <c r="I173" s="11"/>
      <c r="J173" s="11"/>
      <c r="K173" s="11"/>
      <c r="L173" s="11"/>
      <c r="M173" s="81">
        <v>2018</v>
      </c>
      <c r="N173" s="81">
        <v>2020</v>
      </c>
      <c r="O173" s="84">
        <f t="shared" si="48"/>
        <v>500203.48</v>
      </c>
      <c r="P173" s="80">
        <v>423158.48</v>
      </c>
      <c r="Q173" s="80">
        <v>38522</v>
      </c>
      <c r="R173" s="80">
        <v>38523</v>
      </c>
    </row>
    <row r="174" spans="1:18" ht="39" customHeight="1" x14ac:dyDescent="0.3">
      <c r="A174" s="39" t="s">
        <v>528</v>
      </c>
      <c r="B174" s="110" t="s">
        <v>529</v>
      </c>
      <c r="C174" s="111" t="s">
        <v>530</v>
      </c>
      <c r="D174" s="13" t="s">
        <v>111</v>
      </c>
      <c r="E174" s="11" t="s">
        <v>463</v>
      </c>
      <c r="F174" s="11" t="s">
        <v>112</v>
      </c>
      <c r="G174" s="13" t="s">
        <v>482</v>
      </c>
      <c r="H174" s="11" t="s">
        <v>49</v>
      </c>
      <c r="I174" s="11"/>
      <c r="J174" s="11"/>
      <c r="K174" s="11"/>
      <c r="L174" s="11"/>
      <c r="M174" s="81">
        <v>2018</v>
      </c>
      <c r="N174" s="81">
        <v>2020</v>
      </c>
      <c r="O174" s="86">
        <f t="shared" si="48"/>
        <v>243885.19</v>
      </c>
      <c r="P174" s="86">
        <v>200585.84</v>
      </c>
      <c r="Q174" s="86">
        <v>17698</v>
      </c>
      <c r="R174" s="84">
        <v>25601.35</v>
      </c>
    </row>
    <row r="175" spans="1:18" ht="39" customHeight="1" x14ac:dyDescent="0.3">
      <c r="A175" s="39" t="s">
        <v>531</v>
      </c>
      <c r="B175" s="110" t="s">
        <v>532</v>
      </c>
      <c r="C175" s="16" t="s">
        <v>533</v>
      </c>
      <c r="D175" s="13" t="s">
        <v>111</v>
      </c>
      <c r="E175" s="11" t="s">
        <v>463</v>
      </c>
      <c r="F175" s="11" t="s">
        <v>112</v>
      </c>
      <c r="G175" s="11" t="s">
        <v>73</v>
      </c>
      <c r="H175" s="11" t="s">
        <v>49</v>
      </c>
      <c r="I175" s="11"/>
      <c r="J175" s="11"/>
      <c r="K175" s="11"/>
      <c r="L175" s="11"/>
      <c r="M175" s="81">
        <v>2016</v>
      </c>
      <c r="N175" s="81">
        <v>2017</v>
      </c>
      <c r="O175" s="86">
        <f t="shared" si="48"/>
        <v>1727000</v>
      </c>
      <c r="P175" s="84">
        <v>727000</v>
      </c>
      <c r="Q175" s="84">
        <v>715000</v>
      </c>
      <c r="R175" s="84">
        <v>285000</v>
      </c>
    </row>
    <row r="176" spans="1:18" ht="39" customHeight="1" x14ac:dyDescent="0.3">
      <c r="A176" s="39" t="s">
        <v>534</v>
      </c>
      <c r="B176" s="110" t="s">
        <v>535</v>
      </c>
      <c r="C176" s="16" t="s">
        <v>536</v>
      </c>
      <c r="D176" s="13" t="s">
        <v>111</v>
      </c>
      <c r="E176" s="11" t="s">
        <v>463</v>
      </c>
      <c r="F176" s="27" t="s">
        <v>112</v>
      </c>
      <c r="G176" s="11" t="s">
        <v>537</v>
      </c>
      <c r="H176" s="11" t="s">
        <v>49</v>
      </c>
      <c r="I176" s="11"/>
      <c r="J176" s="11"/>
      <c r="K176" s="11"/>
      <c r="L176" s="11"/>
      <c r="M176" s="81">
        <v>2016</v>
      </c>
      <c r="N176" s="81">
        <v>2020</v>
      </c>
      <c r="O176" s="86">
        <f t="shared" si="48"/>
        <v>2241000</v>
      </c>
      <c r="P176" s="84">
        <v>922000</v>
      </c>
      <c r="Q176" s="84">
        <v>1001000</v>
      </c>
      <c r="R176" s="84">
        <v>318000</v>
      </c>
    </row>
    <row r="177" spans="1:19" ht="39" customHeight="1" x14ac:dyDescent="0.3">
      <c r="A177" s="39" t="s">
        <v>538</v>
      </c>
      <c r="B177" s="110" t="s">
        <v>539</v>
      </c>
      <c r="C177" s="16" t="s">
        <v>540</v>
      </c>
      <c r="D177" s="13" t="s">
        <v>111</v>
      </c>
      <c r="E177" s="11" t="s">
        <v>463</v>
      </c>
      <c r="F177" s="11" t="s">
        <v>112</v>
      </c>
      <c r="G177" s="11" t="s">
        <v>73</v>
      </c>
      <c r="H177" s="11" t="s">
        <v>49</v>
      </c>
      <c r="I177" s="11"/>
      <c r="J177" s="11"/>
      <c r="K177" s="11"/>
      <c r="L177" s="11"/>
      <c r="M177" s="81">
        <v>2017</v>
      </c>
      <c r="N177" s="81">
        <v>2020</v>
      </c>
      <c r="O177" s="86">
        <f t="shared" si="48"/>
        <v>738000</v>
      </c>
      <c r="P177" s="84">
        <v>0</v>
      </c>
      <c r="Q177" s="84">
        <v>628000</v>
      </c>
      <c r="R177" s="84">
        <v>110000</v>
      </c>
    </row>
    <row r="178" spans="1:19" ht="39" customHeight="1" x14ac:dyDescent="0.3">
      <c r="A178" s="39" t="s">
        <v>541</v>
      </c>
      <c r="B178" s="110" t="s">
        <v>542</v>
      </c>
      <c r="C178" s="16" t="s">
        <v>543</v>
      </c>
      <c r="D178" s="11" t="s">
        <v>111</v>
      </c>
      <c r="E178" s="11" t="s">
        <v>544</v>
      </c>
      <c r="F178" s="27" t="s">
        <v>112</v>
      </c>
      <c r="G178" s="11" t="s">
        <v>73</v>
      </c>
      <c r="H178" s="11" t="s">
        <v>49</v>
      </c>
      <c r="I178" s="11"/>
      <c r="J178" s="11"/>
      <c r="K178" s="11"/>
      <c r="L178" s="11"/>
      <c r="M178" s="81">
        <v>2016</v>
      </c>
      <c r="N178" s="81">
        <v>2020</v>
      </c>
      <c r="O178" s="86">
        <f t="shared" si="48"/>
        <v>260658</v>
      </c>
      <c r="P178" s="84">
        <v>0</v>
      </c>
      <c r="Q178" s="84">
        <v>260658</v>
      </c>
      <c r="R178" s="84">
        <v>0</v>
      </c>
    </row>
    <row r="179" spans="1:19" ht="39" customHeight="1" x14ac:dyDescent="0.3">
      <c r="A179" s="39" t="s">
        <v>545</v>
      </c>
      <c r="B179" s="110" t="s">
        <v>546</v>
      </c>
      <c r="C179" s="16" t="s">
        <v>547</v>
      </c>
      <c r="D179" s="11" t="s">
        <v>111</v>
      </c>
      <c r="E179" s="11" t="s">
        <v>544</v>
      </c>
      <c r="F179" s="27" t="s">
        <v>112</v>
      </c>
      <c r="G179" s="11" t="s">
        <v>73</v>
      </c>
      <c r="H179" s="11" t="s">
        <v>49</v>
      </c>
      <c r="I179" s="11"/>
      <c r="J179" s="11"/>
      <c r="K179" s="11"/>
      <c r="L179" s="11"/>
      <c r="M179" s="81">
        <v>2017</v>
      </c>
      <c r="N179" s="81">
        <v>2018</v>
      </c>
      <c r="O179" s="86">
        <f t="shared" si="48"/>
        <v>175220</v>
      </c>
      <c r="P179" s="84">
        <v>0</v>
      </c>
      <c r="Q179" s="84">
        <v>175220</v>
      </c>
      <c r="R179" s="84">
        <v>0</v>
      </c>
    </row>
    <row r="180" spans="1:19" ht="39" customHeight="1" x14ac:dyDescent="0.3">
      <c r="A180" s="39" t="s">
        <v>548</v>
      </c>
      <c r="B180" s="110" t="s">
        <v>549</v>
      </c>
      <c r="C180" s="16" t="s">
        <v>550</v>
      </c>
      <c r="D180" s="13" t="s">
        <v>111</v>
      </c>
      <c r="E180" s="11" t="s">
        <v>463</v>
      </c>
      <c r="F180" s="11" t="s">
        <v>112</v>
      </c>
      <c r="G180" s="11" t="s">
        <v>73</v>
      </c>
      <c r="H180" s="11" t="s">
        <v>49</v>
      </c>
      <c r="I180" s="11"/>
      <c r="J180" s="11"/>
      <c r="K180" s="11"/>
      <c r="L180" s="11"/>
      <c r="M180" s="81">
        <v>2016</v>
      </c>
      <c r="N180" s="81">
        <v>2018</v>
      </c>
      <c r="O180" s="86">
        <f t="shared" si="48"/>
        <v>435000</v>
      </c>
      <c r="P180" s="84">
        <v>0</v>
      </c>
      <c r="Q180" s="84">
        <v>290000</v>
      </c>
      <c r="R180" s="84">
        <v>145000</v>
      </c>
    </row>
    <row r="181" spans="1:19" ht="39" customHeight="1" x14ac:dyDescent="0.3">
      <c r="A181" s="39" t="s">
        <v>551</v>
      </c>
      <c r="B181" s="110" t="s">
        <v>552</v>
      </c>
      <c r="C181" s="19" t="s">
        <v>553</v>
      </c>
      <c r="D181" s="10" t="s">
        <v>78</v>
      </c>
      <c r="E181" s="10" t="s">
        <v>463</v>
      </c>
      <c r="F181" s="10" t="s">
        <v>79</v>
      </c>
      <c r="G181" s="13" t="s">
        <v>464</v>
      </c>
      <c r="H181" s="10" t="s">
        <v>49</v>
      </c>
      <c r="I181" s="10"/>
      <c r="J181" s="10"/>
      <c r="K181" s="10"/>
      <c r="L181" s="10"/>
      <c r="M181" s="81">
        <v>2018</v>
      </c>
      <c r="N181" s="72">
        <v>2020</v>
      </c>
      <c r="O181" s="84">
        <f t="shared" si="48"/>
        <v>356098.75</v>
      </c>
      <c r="P181" s="272">
        <v>307783.94</v>
      </c>
      <c r="Q181" s="272">
        <v>27157.4</v>
      </c>
      <c r="R181" s="272">
        <v>21157.41</v>
      </c>
      <c r="S181" s="62"/>
    </row>
    <row r="182" spans="1:19" ht="39" customHeight="1" x14ac:dyDescent="0.3">
      <c r="A182" s="39" t="s">
        <v>554</v>
      </c>
      <c r="B182" s="110" t="s">
        <v>555</v>
      </c>
      <c r="C182" s="19" t="s">
        <v>556</v>
      </c>
      <c r="D182" s="10" t="s">
        <v>122</v>
      </c>
      <c r="E182" s="10" t="s">
        <v>463</v>
      </c>
      <c r="F182" s="10" t="s">
        <v>123</v>
      </c>
      <c r="G182" s="13" t="s">
        <v>464</v>
      </c>
      <c r="H182" s="10" t="s">
        <v>49</v>
      </c>
      <c r="I182" s="10"/>
      <c r="J182" s="10"/>
      <c r="K182" s="10"/>
      <c r="L182" s="10"/>
      <c r="M182" s="81">
        <v>2018</v>
      </c>
      <c r="N182" s="72">
        <v>2021</v>
      </c>
      <c r="O182" s="84">
        <f t="shared" si="48"/>
        <v>513088.61</v>
      </c>
      <c r="P182" s="88">
        <v>436125.32</v>
      </c>
      <c r="Q182" s="88">
        <v>38481.629999999997</v>
      </c>
      <c r="R182" s="88">
        <v>38481.660000000003</v>
      </c>
    </row>
    <row r="183" spans="1:19" ht="39" customHeight="1" x14ac:dyDescent="0.3">
      <c r="A183" s="39" t="s">
        <v>557</v>
      </c>
      <c r="B183" s="110" t="s">
        <v>558</v>
      </c>
      <c r="C183" s="19" t="s">
        <v>559</v>
      </c>
      <c r="D183" s="10" t="s">
        <v>221</v>
      </c>
      <c r="E183" s="10" t="s">
        <v>463</v>
      </c>
      <c r="F183" s="10" t="s">
        <v>222</v>
      </c>
      <c r="G183" s="13" t="s">
        <v>464</v>
      </c>
      <c r="H183" s="10" t="s">
        <v>49</v>
      </c>
      <c r="I183" s="10"/>
      <c r="J183" s="10"/>
      <c r="K183" s="10"/>
      <c r="L183" s="10"/>
      <c r="M183" s="81">
        <v>2017</v>
      </c>
      <c r="N183" s="72">
        <v>2020</v>
      </c>
      <c r="O183" s="84">
        <f t="shared" si="48"/>
        <v>174742.39999999999</v>
      </c>
      <c r="P183" s="272">
        <v>148531.03</v>
      </c>
      <c r="Q183" s="272">
        <v>13105.68</v>
      </c>
      <c r="R183" s="272">
        <v>13105.69</v>
      </c>
    </row>
    <row r="184" spans="1:19" ht="39" customHeight="1" x14ac:dyDescent="0.3">
      <c r="A184" s="39" t="s">
        <v>560</v>
      </c>
      <c r="B184" s="110" t="s">
        <v>561</v>
      </c>
      <c r="C184" s="23" t="s">
        <v>562</v>
      </c>
      <c r="D184" s="115" t="s">
        <v>563</v>
      </c>
      <c r="E184" s="26" t="s">
        <v>463</v>
      </c>
      <c r="F184" s="26" t="s">
        <v>123</v>
      </c>
      <c r="G184" s="115" t="s">
        <v>482</v>
      </c>
      <c r="H184" s="26" t="s">
        <v>49</v>
      </c>
      <c r="I184" s="111"/>
      <c r="J184" s="111"/>
      <c r="K184" s="111"/>
      <c r="L184" s="111"/>
      <c r="M184" s="87">
        <v>2018</v>
      </c>
      <c r="N184" s="87">
        <v>2020</v>
      </c>
      <c r="O184" s="86">
        <f t="shared" si="48"/>
        <v>850563.5</v>
      </c>
      <c r="P184" s="86">
        <v>564698.04</v>
      </c>
      <c r="Q184" s="86">
        <v>58810.49</v>
      </c>
      <c r="R184" s="85">
        <v>227054.97</v>
      </c>
    </row>
    <row r="185" spans="1:19" ht="39" customHeight="1" x14ac:dyDescent="0.3">
      <c r="A185" s="39" t="s">
        <v>564</v>
      </c>
      <c r="B185" s="110" t="s">
        <v>565</v>
      </c>
      <c r="C185" s="111" t="s">
        <v>566</v>
      </c>
      <c r="D185" s="115" t="s">
        <v>78</v>
      </c>
      <c r="E185" s="26" t="s">
        <v>463</v>
      </c>
      <c r="F185" s="24" t="s">
        <v>79</v>
      </c>
      <c r="G185" s="115" t="s">
        <v>482</v>
      </c>
      <c r="H185" s="26" t="s">
        <v>49</v>
      </c>
      <c r="I185" s="111"/>
      <c r="J185" s="111"/>
      <c r="K185" s="111"/>
      <c r="L185" s="111"/>
      <c r="M185" s="87">
        <v>2018</v>
      </c>
      <c r="N185" s="87">
        <v>2020</v>
      </c>
      <c r="O185" s="86">
        <f t="shared" si="48"/>
        <v>355339.08999999997</v>
      </c>
      <c r="P185" s="226">
        <v>270875.07</v>
      </c>
      <c r="Q185" s="226">
        <v>23900.74</v>
      </c>
      <c r="R185" s="226">
        <v>60563.28</v>
      </c>
    </row>
    <row r="186" spans="1:19" ht="39" customHeight="1" x14ac:dyDescent="0.3">
      <c r="A186" s="256" t="s">
        <v>567</v>
      </c>
      <c r="B186" s="240" t="s">
        <v>568</v>
      </c>
      <c r="C186" s="253" t="s">
        <v>569</v>
      </c>
      <c r="D186" s="250" t="s">
        <v>78</v>
      </c>
      <c r="E186" s="252" t="s">
        <v>463</v>
      </c>
      <c r="F186" s="251" t="s">
        <v>79</v>
      </c>
      <c r="G186" s="250" t="s">
        <v>482</v>
      </c>
      <c r="H186" s="252" t="s">
        <v>49</v>
      </c>
      <c r="I186" s="253"/>
      <c r="J186" s="253"/>
      <c r="K186" s="253"/>
      <c r="L186" s="253"/>
      <c r="M186" s="257">
        <v>2020</v>
      </c>
      <c r="N186" s="257">
        <v>2022</v>
      </c>
      <c r="O186" s="255">
        <f t="shared" ref="O186" si="49">P186+Q186+R186</f>
        <v>99771.19</v>
      </c>
      <c r="P186" s="255">
        <v>81493.38</v>
      </c>
      <c r="Q186" s="255">
        <v>7210.78</v>
      </c>
      <c r="R186" s="255">
        <v>11067.03</v>
      </c>
    </row>
    <row r="187" spans="1:19" ht="39" customHeight="1" x14ac:dyDescent="0.3">
      <c r="A187" s="256" t="s">
        <v>570</v>
      </c>
      <c r="B187" s="240" t="s">
        <v>571</v>
      </c>
      <c r="C187" s="253" t="s">
        <v>572</v>
      </c>
      <c r="D187" s="258" t="s">
        <v>122</v>
      </c>
      <c r="E187" s="258" t="s">
        <v>463</v>
      </c>
      <c r="F187" s="258" t="s">
        <v>123</v>
      </c>
      <c r="G187" s="250" t="s">
        <v>482</v>
      </c>
      <c r="H187" s="258" t="s">
        <v>49</v>
      </c>
      <c r="I187" s="253"/>
      <c r="J187" s="253"/>
      <c r="K187" s="253"/>
      <c r="L187" s="253"/>
      <c r="M187" s="257">
        <v>2020</v>
      </c>
      <c r="N187" s="257">
        <v>2022</v>
      </c>
      <c r="O187" s="255">
        <f t="shared" ref="O187" si="50">P187+Q187+R187</f>
        <v>280266.88</v>
      </c>
      <c r="P187" s="255">
        <v>78028.3</v>
      </c>
      <c r="Q187" s="255">
        <v>6880.28</v>
      </c>
      <c r="R187" s="255">
        <v>195358.3</v>
      </c>
    </row>
    <row r="188" spans="1:19" ht="39" customHeight="1" x14ac:dyDescent="0.3">
      <c r="A188" s="163" t="s">
        <v>573</v>
      </c>
      <c r="B188" s="170"/>
      <c r="C188" s="163" t="s">
        <v>574</v>
      </c>
      <c r="D188" s="170"/>
      <c r="E188" s="170"/>
      <c r="F188" s="170"/>
      <c r="G188" s="143"/>
      <c r="H188" s="170"/>
      <c r="I188" s="170"/>
      <c r="J188" s="170"/>
      <c r="K188" s="170"/>
      <c r="L188" s="170"/>
      <c r="M188" s="171"/>
      <c r="N188" s="172"/>
      <c r="O188" s="164">
        <f t="shared" ref="O188:R188" si="51">O189+O194</f>
        <v>2132017.9</v>
      </c>
      <c r="P188" s="164">
        <f t="shared" ref="P188:Q188" si="52">P189+P194</f>
        <v>1812214.65</v>
      </c>
      <c r="Q188" s="164">
        <f t="shared" si="52"/>
        <v>0</v>
      </c>
      <c r="R188" s="164">
        <f t="shared" si="51"/>
        <v>319803.25</v>
      </c>
    </row>
    <row r="189" spans="1:19" ht="92.25" customHeight="1" x14ac:dyDescent="0.3">
      <c r="A189" s="173" t="s">
        <v>575</v>
      </c>
      <c r="B189" s="181"/>
      <c r="C189" s="173" t="s">
        <v>576</v>
      </c>
      <c r="D189" s="181"/>
      <c r="E189" s="181"/>
      <c r="F189" s="181"/>
      <c r="G189" s="181"/>
      <c r="H189" s="181"/>
      <c r="I189" s="181"/>
      <c r="J189" s="181"/>
      <c r="K189" s="181"/>
      <c r="L189" s="181"/>
      <c r="M189" s="180"/>
      <c r="N189" s="180"/>
      <c r="O189" s="178">
        <f t="shared" ref="O189:R189" si="53">SUM(O190:O193)</f>
        <v>2132017.9</v>
      </c>
      <c r="P189" s="178">
        <f t="shared" si="53"/>
        <v>1812214.65</v>
      </c>
      <c r="Q189" s="178">
        <f t="shared" si="53"/>
        <v>0</v>
      </c>
      <c r="R189" s="178">
        <f t="shared" si="53"/>
        <v>319803.25</v>
      </c>
    </row>
    <row r="190" spans="1:19" ht="39" customHeight="1" x14ac:dyDescent="0.3">
      <c r="A190" s="39" t="s">
        <v>577</v>
      </c>
      <c r="B190" s="110" t="s">
        <v>578</v>
      </c>
      <c r="C190" s="16" t="s">
        <v>579</v>
      </c>
      <c r="D190" s="10" t="s">
        <v>45</v>
      </c>
      <c r="E190" s="10" t="s">
        <v>46</v>
      </c>
      <c r="F190" s="9" t="s">
        <v>47</v>
      </c>
      <c r="G190" s="9" t="s">
        <v>580</v>
      </c>
      <c r="H190" s="10" t="s">
        <v>49</v>
      </c>
      <c r="I190" s="10"/>
      <c r="J190" s="10"/>
      <c r="K190" s="10"/>
      <c r="L190" s="10"/>
      <c r="M190" s="81">
        <v>2018</v>
      </c>
      <c r="N190" s="81">
        <v>2023</v>
      </c>
      <c r="O190" s="80">
        <f>P190+Q190+R190</f>
        <v>1146239.97</v>
      </c>
      <c r="P190" s="80">
        <v>974303.42</v>
      </c>
      <c r="Q190" s="84">
        <v>0</v>
      </c>
      <c r="R190" s="80">
        <v>171936.55</v>
      </c>
    </row>
    <row r="191" spans="1:19" ht="39" customHeight="1" x14ac:dyDescent="0.3">
      <c r="A191" s="39" t="s">
        <v>581</v>
      </c>
      <c r="B191" s="110" t="s">
        <v>582</v>
      </c>
      <c r="C191" s="16" t="s">
        <v>583</v>
      </c>
      <c r="D191" s="10" t="s">
        <v>97</v>
      </c>
      <c r="E191" s="10" t="s">
        <v>46</v>
      </c>
      <c r="F191" s="9" t="s">
        <v>98</v>
      </c>
      <c r="G191" s="9" t="s">
        <v>580</v>
      </c>
      <c r="H191" s="10" t="s">
        <v>49</v>
      </c>
      <c r="I191" s="10"/>
      <c r="J191" s="10"/>
      <c r="K191" s="10"/>
      <c r="L191" s="10"/>
      <c r="M191" s="81">
        <v>2018</v>
      </c>
      <c r="N191" s="81">
        <v>2020</v>
      </c>
      <c r="O191" s="80">
        <f t="shared" ref="O191:O193" si="54">P191+Q191+R191</f>
        <v>336180.49</v>
      </c>
      <c r="P191" s="224">
        <v>285753.42</v>
      </c>
      <c r="Q191" s="227">
        <v>0</v>
      </c>
      <c r="R191" s="224">
        <v>50427.07</v>
      </c>
    </row>
    <row r="192" spans="1:19" ht="51" customHeight="1" x14ac:dyDescent="0.3">
      <c r="A192" s="39" t="s">
        <v>584</v>
      </c>
      <c r="B192" s="110" t="s">
        <v>585</v>
      </c>
      <c r="C192" s="16" t="s">
        <v>586</v>
      </c>
      <c r="D192" s="10" t="s">
        <v>84</v>
      </c>
      <c r="E192" s="10" t="s">
        <v>46</v>
      </c>
      <c r="F192" s="9" t="s">
        <v>86</v>
      </c>
      <c r="G192" s="9" t="s">
        <v>580</v>
      </c>
      <c r="H192" s="10" t="s">
        <v>49</v>
      </c>
      <c r="I192" s="10"/>
      <c r="J192" s="10"/>
      <c r="K192" s="10"/>
      <c r="L192" s="10"/>
      <c r="M192" s="81">
        <v>2018</v>
      </c>
      <c r="N192" s="81">
        <v>2020</v>
      </c>
      <c r="O192" s="80">
        <f t="shared" si="54"/>
        <v>186590.77</v>
      </c>
      <c r="P192" s="228">
        <v>158602.15</v>
      </c>
      <c r="Q192" s="228">
        <v>0</v>
      </c>
      <c r="R192" s="228">
        <v>27988.62</v>
      </c>
    </row>
    <row r="193" spans="1:18" ht="39" customHeight="1" x14ac:dyDescent="0.3">
      <c r="A193" s="39" t="s">
        <v>587</v>
      </c>
      <c r="B193" s="110" t="s">
        <v>588</v>
      </c>
      <c r="C193" s="16" t="s">
        <v>589</v>
      </c>
      <c r="D193" s="10" t="s">
        <v>70</v>
      </c>
      <c r="E193" s="10" t="s">
        <v>46</v>
      </c>
      <c r="F193" s="9" t="s">
        <v>72</v>
      </c>
      <c r="G193" s="9" t="s">
        <v>580</v>
      </c>
      <c r="H193" s="10" t="s">
        <v>49</v>
      </c>
      <c r="I193" s="10"/>
      <c r="J193" s="10"/>
      <c r="K193" s="10"/>
      <c r="L193" s="10"/>
      <c r="M193" s="81">
        <v>2018</v>
      </c>
      <c r="N193" s="81">
        <v>2023</v>
      </c>
      <c r="O193" s="80">
        <f t="shared" si="54"/>
        <v>463006.67</v>
      </c>
      <c r="P193" s="80">
        <v>393555.66</v>
      </c>
      <c r="Q193" s="84">
        <v>0</v>
      </c>
      <c r="R193" s="80">
        <v>69451.009999999995</v>
      </c>
    </row>
    <row r="194" spans="1:18" ht="39" customHeight="1" x14ac:dyDescent="0.3">
      <c r="A194" s="173" t="s">
        <v>590</v>
      </c>
      <c r="B194" s="181"/>
      <c r="C194" s="173" t="s">
        <v>591</v>
      </c>
      <c r="D194" s="181"/>
      <c r="E194" s="181"/>
      <c r="F194" s="181"/>
      <c r="G194" s="181"/>
      <c r="H194" s="181"/>
      <c r="I194" s="181"/>
      <c r="J194" s="181"/>
      <c r="K194" s="181"/>
      <c r="L194" s="181"/>
      <c r="M194" s="180"/>
      <c r="N194" s="180"/>
      <c r="O194" s="185">
        <v>0</v>
      </c>
      <c r="P194" s="185">
        <v>0</v>
      </c>
      <c r="Q194" s="185">
        <v>0</v>
      </c>
      <c r="R194" s="185">
        <v>0</v>
      </c>
    </row>
    <row r="195" spans="1:18" ht="39" customHeight="1" x14ac:dyDescent="0.3">
      <c r="A195" s="142" t="s">
        <v>592</v>
      </c>
      <c r="B195" s="143"/>
      <c r="C195" s="142" t="s">
        <v>593</v>
      </c>
      <c r="D195" s="143"/>
      <c r="E195" s="143"/>
      <c r="F195" s="143"/>
      <c r="G195" s="143"/>
      <c r="H195" s="143"/>
      <c r="I195" s="143"/>
      <c r="J195" s="143"/>
      <c r="K195" s="143"/>
      <c r="L195" s="143"/>
      <c r="M195" s="166"/>
      <c r="N195" s="166"/>
      <c r="O195" s="164">
        <f t="shared" ref="O195:R195" si="55">O196+O208</f>
        <v>2589480.8299999996</v>
      </c>
      <c r="P195" s="164">
        <f t="shared" ref="P195:Q195" si="56">P196+P208</f>
        <v>2185770.1800000002</v>
      </c>
      <c r="Q195" s="164">
        <f t="shared" si="56"/>
        <v>0</v>
      </c>
      <c r="R195" s="164">
        <f t="shared" si="55"/>
        <v>403710.65</v>
      </c>
    </row>
    <row r="196" spans="1:18" ht="60.75" customHeight="1" x14ac:dyDescent="0.3">
      <c r="A196" s="173" t="s">
        <v>594</v>
      </c>
      <c r="B196" s="181"/>
      <c r="C196" s="173" t="s">
        <v>595</v>
      </c>
      <c r="D196" s="181"/>
      <c r="E196" s="181"/>
      <c r="F196" s="181"/>
      <c r="G196" s="181"/>
      <c r="H196" s="181"/>
      <c r="I196" s="181"/>
      <c r="J196" s="181"/>
      <c r="K196" s="181"/>
      <c r="L196" s="181"/>
      <c r="M196" s="180"/>
      <c r="N196" s="180"/>
      <c r="O196" s="178">
        <f>SUM(O197:O207)</f>
        <v>2589480.8299999996</v>
      </c>
      <c r="P196" s="178">
        <f t="shared" ref="P196:R196" si="57">SUM(P197:P207)</f>
        <v>2185770.1800000002</v>
      </c>
      <c r="Q196" s="178">
        <f t="shared" si="57"/>
        <v>0</v>
      </c>
      <c r="R196" s="178">
        <f t="shared" si="57"/>
        <v>403710.65</v>
      </c>
    </row>
    <row r="197" spans="1:18" ht="39" customHeight="1" x14ac:dyDescent="0.3">
      <c r="A197" s="23" t="s">
        <v>596</v>
      </c>
      <c r="B197" s="110" t="s">
        <v>597</v>
      </c>
      <c r="C197" s="23" t="s">
        <v>598</v>
      </c>
      <c r="D197" s="25" t="s">
        <v>84</v>
      </c>
      <c r="E197" s="25" t="s">
        <v>463</v>
      </c>
      <c r="F197" s="10" t="s">
        <v>86</v>
      </c>
      <c r="G197" s="25" t="s">
        <v>599</v>
      </c>
      <c r="H197" s="25" t="s">
        <v>49</v>
      </c>
      <c r="I197" s="25"/>
      <c r="J197" s="25"/>
      <c r="K197" s="25"/>
      <c r="L197" s="25"/>
      <c r="M197" s="82">
        <v>2017</v>
      </c>
      <c r="N197" s="82">
        <v>2020</v>
      </c>
      <c r="O197" s="75">
        <f>P197+Q197+R197</f>
        <v>228880.24000000002</v>
      </c>
      <c r="P197" s="75">
        <v>194548.2</v>
      </c>
      <c r="Q197" s="66">
        <v>0</v>
      </c>
      <c r="R197" s="75">
        <v>34332.04</v>
      </c>
    </row>
    <row r="198" spans="1:18" ht="39" customHeight="1" x14ac:dyDescent="0.3">
      <c r="A198" s="23" t="s">
        <v>600</v>
      </c>
      <c r="B198" s="110" t="s">
        <v>601</v>
      </c>
      <c r="C198" s="16" t="s">
        <v>602</v>
      </c>
      <c r="D198" s="11" t="s">
        <v>111</v>
      </c>
      <c r="E198" s="11" t="s">
        <v>463</v>
      </c>
      <c r="F198" s="11" t="s">
        <v>112</v>
      </c>
      <c r="G198" s="25" t="s">
        <v>599</v>
      </c>
      <c r="H198" s="15" t="s">
        <v>49</v>
      </c>
      <c r="I198" s="11"/>
      <c r="J198" s="11"/>
      <c r="K198" s="11"/>
      <c r="L198" s="11"/>
      <c r="M198" s="81">
        <v>2017</v>
      </c>
      <c r="N198" s="81">
        <v>2021</v>
      </c>
      <c r="O198" s="75">
        <f t="shared" ref="O198:O206" si="58">P198+Q198+R198</f>
        <v>412843.28</v>
      </c>
      <c r="P198" s="84">
        <v>335628.56</v>
      </c>
      <c r="Q198" s="84">
        <v>0</v>
      </c>
      <c r="R198" s="84">
        <v>77214.720000000001</v>
      </c>
    </row>
    <row r="199" spans="1:18" ht="39" customHeight="1" x14ac:dyDescent="0.3">
      <c r="A199" s="23" t="s">
        <v>603</v>
      </c>
      <c r="B199" s="110" t="s">
        <v>604</v>
      </c>
      <c r="C199" s="16" t="s">
        <v>605</v>
      </c>
      <c r="D199" s="11" t="s">
        <v>45</v>
      </c>
      <c r="E199" s="11" t="s">
        <v>463</v>
      </c>
      <c r="F199" s="11" t="s">
        <v>47</v>
      </c>
      <c r="G199" s="25" t="s">
        <v>599</v>
      </c>
      <c r="H199" s="15" t="s">
        <v>49</v>
      </c>
      <c r="I199" s="11"/>
      <c r="J199" s="11"/>
      <c r="K199" s="11"/>
      <c r="L199" s="11"/>
      <c r="M199" s="81">
        <v>2019</v>
      </c>
      <c r="N199" s="87">
        <v>2020</v>
      </c>
      <c r="O199" s="75">
        <f t="shared" si="58"/>
        <v>388350.8</v>
      </c>
      <c r="P199" s="86">
        <v>330098.18</v>
      </c>
      <c r="Q199" s="84">
        <v>0</v>
      </c>
      <c r="R199" s="84">
        <v>58252.62</v>
      </c>
    </row>
    <row r="200" spans="1:18" ht="50.25" customHeight="1" x14ac:dyDescent="0.3">
      <c r="A200" s="23" t="s">
        <v>606</v>
      </c>
      <c r="B200" s="110" t="s">
        <v>607</v>
      </c>
      <c r="C200" s="19" t="s">
        <v>608</v>
      </c>
      <c r="D200" s="10" t="s">
        <v>609</v>
      </c>
      <c r="E200" s="10" t="s">
        <v>463</v>
      </c>
      <c r="F200" s="10" t="s">
        <v>47</v>
      </c>
      <c r="G200" s="13" t="s">
        <v>599</v>
      </c>
      <c r="H200" s="10" t="s">
        <v>49</v>
      </c>
      <c r="I200" s="10" t="s">
        <v>50</v>
      </c>
      <c r="J200" s="10"/>
      <c r="K200" s="10"/>
      <c r="L200" s="10"/>
      <c r="M200" s="71">
        <v>2017</v>
      </c>
      <c r="N200" s="71">
        <v>2018</v>
      </c>
      <c r="O200" s="75">
        <f t="shared" si="58"/>
        <v>40931.300000000003</v>
      </c>
      <c r="P200" s="86">
        <v>34791.46</v>
      </c>
      <c r="Q200" s="77">
        <v>0</v>
      </c>
      <c r="R200" s="84">
        <v>6139.84</v>
      </c>
    </row>
    <row r="201" spans="1:18" ht="64.2" customHeight="1" x14ac:dyDescent="0.3">
      <c r="A201" s="23" t="s">
        <v>610</v>
      </c>
      <c r="B201" s="196" t="s">
        <v>611</v>
      </c>
      <c r="C201" s="19" t="s">
        <v>612</v>
      </c>
      <c r="D201" s="10" t="s">
        <v>613</v>
      </c>
      <c r="E201" s="10" t="s">
        <v>463</v>
      </c>
      <c r="F201" s="10" t="s">
        <v>47</v>
      </c>
      <c r="G201" s="13" t="s">
        <v>599</v>
      </c>
      <c r="H201" s="10" t="s">
        <v>49</v>
      </c>
      <c r="I201" s="10" t="s">
        <v>50</v>
      </c>
      <c r="J201" s="10"/>
      <c r="K201" s="10"/>
      <c r="L201" s="10"/>
      <c r="M201" s="71">
        <v>2017</v>
      </c>
      <c r="N201" s="71">
        <v>2018</v>
      </c>
      <c r="O201" s="75">
        <f t="shared" si="58"/>
        <v>40223.919999999998</v>
      </c>
      <c r="P201" s="226">
        <v>34190.19</v>
      </c>
      <c r="Q201" s="227">
        <v>0</v>
      </c>
      <c r="R201" s="227">
        <v>6033.73</v>
      </c>
    </row>
    <row r="202" spans="1:18" ht="39" customHeight="1" x14ac:dyDescent="0.3">
      <c r="A202" s="39" t="s">
        <v>614</v>
      </c>
      <c r="B202" s="196" t="s">
        <v>615</v>
      </c>
      <c r="C202" s="19" t="s">
        <v>616</v>
      </c>
      <c r="D202" s="9" t="s">
        <v>70</v>
      </c>
      <c r="E202" s="9" t="s">
        <v>463</v>
      </c>
      <c r="F202" s="9" t="s">
        <v>72</v>
      </c>
      <c r="G202" s="8" t="s">
        <v>599</v>
      </c>
      <c r="H202" s="9" t="s">
        <v>49</v>
      </c>
      <c r="I202" s="9"/>
      <c r="J202" s="9"/>
      <c r="K202" s="9"/>
      <c r="L202" s="9"/>
      <c r="M202" s="71">
        <v>2017</v>
      </c>
      <c r="N202" s="72">
        <v>2020</v>
      </c>
      <c r="O202" s="75">
        <f t="shared" si="58"/>
        <v>215903.41</v>
      </c>
      <c r="P202" s="72">
        <v>183517.9</v>
      </c>
      <c r="Q202" s="75">
        <v>0</v>
      </c>
      <c r="R202" s="75">
        <v>32385.51</v>
      </c>
    </row>
    <row r="203" spans="1:18" ht="39" customHeight="1" x14ac:dyDescent="0.3">
      <c r="A203" s="39" t="s">
        <v>617</v>
      </c>
      <c r="B203" s="196" t="s">
        <v>618</v>
      </c>
      <c r="C203" s="19" t="s">
        <v>619</v>
      </c>
      <c r="D203" s="9" t="s">
        <v>122</v>
      </c>
      <c r="E203" s="9" t="s">
        <v>463</v>
      </c>
      <c r="F203" s="9" t="s">
        <v>123</v>
      </c>
      <c r="G203" s="8" t="s">
        <v>599</v>
      </c>
      <c r="H203" s="9" t="s">
        <v>49</v>
      </c>
      <c r="I203" s="9"/>
      <c r="J203" s="9"/>
      <c r="K203" s="9"/>
      <c r="L203" s="9"/>
      <c r="M203" s="71">
        <v>2017</v>
      </c>
      <c r="N203" s="72">
        <v>2020</v>
      </c>
      <c r="O203" s="75">
        <f t="shared" si="58"/>
        <v>334323.08</v>
      </c>
      <c r="P203" s="223">
        <v>284174.62</v>
      </c>
      <c r="Q203" s="220">
        <v>0</v>
      </c>
      <c r="R203" s="220">
        <v>50148.46</v>
      </c>
    </row>
    <row r="204" spans="1:18" ht="39" customHeight="1" x14ac:dyDescent="0.3">
      <c r="A204" s="39" t="s">
        <v>620</v>
      </c>
      <c r="B204" s="196" t="s">
        <v>621</v>
      </c>
      <c r="C204" s="19" t="s">
        <v>622</v>
      </c>
      <c r="D204" s="9" t="s">
        <v>78</v>
      </c>
      <c r="E204" s="9" t="s">
        <v>463</v>
      </c>
      <c r="F204" s="9" t="s">
        <v>79</v>
      </c>
      <c r="G204" s="8" t="s">
        <v>599</v>
      </c>
      <c r="H204" s="9" t="s">
        <v>49</v>
      </c>
      <c r="I204" s="9"/>
      <c r="J204" s="9"/>
      <c r="K204" s="9"/>
      <c r="L204" s="9"/>
      <c r="M204" s="71">
        <v>2018</v>
      </c>
      <c r="N204" s="72">
        <v>2020</v>
      </c>
      <c r="O204" s="75">
        <f t="shared" si="58"/>
        <v>206044.79</v>
      </c>
      <c r="P204" s="223">
        <v>175138.07</v>
      </c>
      <c r="Q204" s="220">
        <v>0</v>
      </c>
      <c r="R204" s="220">
        <v>30906.720000000001</v>
      </c>
    </row>
    <row r="205" spans="1:18" ht="39" customHeight="1" x14ac:dyDescent="0.3">
      <c r="A205" s="39" t="s">
        <v>623</v>
      </c>
      <c r="B205" s="196" t="s">
        <v>624</v>
      </c>
      <c r="C205" s="19" t="s">
        <v>625</v>
      </c>
      <c r="D205" s="9" t="s">
        <v>221</v>
      </c>
      <c r="E205" s="9" t="s">
        <v>463</v>
      </c>
      <c r="F205" s="9" t="s">
        <v>222</v>
      </c>
      <c r="G205" s="8" t="s">
        <v>599</v>
      </c>
      <c r="H205" s="9" t="s">
        <v>49</v>
      </c>
      <c r="I205" s="9"/>
      <c r="J205" s="9"/>
      <c r="K205" s="9"/>
      <c r="L205" s="9"/>
      <c r="M205" s="71">
        <v>2017</v>
      </c>
      <c r="N205" s="72">
        <v>2019</v>
      </c>
      <c r="O205" s="75">
        <f t="shared" si="58"/>
        <v>99307.140000000014</v>
      </c>
      <c r="P205" s="223">
        <v>84411.07</v>
      </c>
      <c r="Q205" s="220">
        <v>0</v>
      </c>
      <c r="R205" s="220">
        <v>14896.07</v>
      </c>
    </row>
    <row r="206" spans="1:18" ht="39" customHeight="1" x14ac:dyDescent="0.3">
      <c r="A206" s="39" t="s">
        <v>626</v>
      </c>
      <c r="B206" s="196" t="s">
        <v>627</v>
      </c>
      <c r="C206" s="19" t="s">
        <v>628</v>
      </c>
      <c r="D206" s="10" t="s">
        <v>97</v>
      </c>
      <c r="E206" s="9" t="s">
        <v>463</v>
      </c>
      <c r="F206" s="9" t="s">
        <v>98</v>
      </c>
      <c r="G206" s="8" t="s">
        <v>599</v>
      </c>
      <c r="H206" s="9" t="s">
        <v>49</v>
      </c>
      <c r="I206" s="9"/>
      <c r="J206" s="9"/>
      <c r="K206" s="9"/>
      <c r="L206" s="9"/>
      <c r="M206" s="71">
        <v>2018</v>
      </c>
      <c r="N206" s="72">
        <v>2021</v>
      </c>
      <c r="O206" s="75">
        <f t="shared" si="58"/>
        <v>300499.26</v>
      </c>
      <c r="P206" s="75">
        <v>255424.37</v>
      </c>
      <c r="Q206" s="75">
        <v>0</v>
      </c>
      <c r="R206" s="75">
        <v>45074.89</v>
      </c>
    </row>
    <row r="207" spans="1:18" ht="39" customHeight="1" x14ac:dyDescent="0.3">
      <c r="A207" s="39" t="s">
        <v>629</v>
      </c>
      <c r="B207" s="196" t="s">
        <v>630</v>
      </c>
      <c r="C207" s="19" t="s">
        <v>631</v>
      </c>
      <c r="D207" s="10" t="s">
        <v>45</v>
      </c>
      <c r="E207" s="9" t="s">
        <v>463</v>
      </c>
      <c r="F207" s="10" t="s">
        <v>47</v>
      </c>
      <c r="G207" s="8" t="s">
        <v>599</v>
      </c>
      <c r="H207" s="9" t="s">
        <v>49</v>
      </c>
      <c r="I207" s="9"/>
      <c r="J207" s="9"/>
      <c r="K207" s="9"/>
      <c r="L207" s="9"/>
      <c r="M207" s="241">
        <v>2020</v>
      </c>
      <c r="N207" s="242">
        <v>2020</v>
      </c>
      <c r="O207" s="243">
        <f t="shared" ref="O207" si="59">P207+Q207+R207</f>
        <v>322173.61</v>
      </c>
      <c r="P207" s="243">
        <v>273847.56</v>
      </c>
      <c r="Q207" s="243">
        <v>0</v>
      </c>
      <c r="R207" s="243">
        <v>48326.05</v>
      </c>
    </row>
    <row r="208" spans="1:18" ht="39" customHeight="1" x14ac:dyDescent="0.3">
      <c r="A208" s="173" t="s">
        <v>632</v>
      </c>
      <c r="B208" s="181"/>
      <c r="C208" s="173" t="s">
        <v>633</v>
      </c>
      <c r="D208" s="181"/>
      <c r="E208" s="181"/>
      <c r="F208" s="181"/>
      <c r="G208" s="181"/>
      <c r="H208" s="181"/>
      <c r="I208" s="181"/>
      <c r="J208" s="181"/>
      <c r="K208" s="181"/>
      <c r="L208" s="181"/>
      <c r="M208" s="180"/>
      <c r="N208" s="180"/>
      <c r="O208" s="185">
        <v>0</v>
      </c>
      <c r="P208" s="185">
        <v>0</v>
      </c>
      <c r="Q208" s="185">
        <v>0</v>
      </c>
      <c r="R208" s="185">
        <v>0</v>
      </c>
    </row>
    <row r="209" spans="1:18" ht="39" customHeight="1" x14ac:dyDescent="0.3">
      <c r="A209" s="152" t="s">
        <v>634</v>
      </c>
      <c r="B209" s="158"/>
      <c r="C209" s="152" t="s">
        <v>635</v>
      </c>
      <c r="D209" s="158"/>
      <c r="E209" s="158"/>
      <c r="F209" s="158"/>
      <c r="G209" s="158"/>
      <c r="H209" s="158"/>
      <c r="I209" s="158"/>
      <c r="J209" s="158"/>
      <c r="K209" s="158"/>
      <c r="L209" s="158"/>
      <c r="M209" s="157"/>
      <c r="N209" s="157"/>
      <c r="O209" s="155">
        <f t="shared" ref="O209:R209" si="60">O210+O224</f>
        <v>16700700.790000003</v>
      </c>
      <c r="P209" s="155">
        <f t="shared" ref="P209:Q209" si="61">P210+P224</f>
        <v>13817664.5</v>
      </c>
      <c r="Q209" s="155">
        <f t="shared" si="61"/>
        <v>207139.06</v>
      </c>
      <c r="R209" s="155">
        <f t="shared" si="60"/>
        <v>2675897.23</v>
      </c>
    </row>
    <row r="210" spans="1:18" ht="55.5" customHeight="1" x14ac:dyDescent="0.3">
      <c r="A210" s="142" t="s">
        <v>636</v>
      </c>
      <c r="B210" s="143"/>
      <c r="C210" s="142" t="s">
        <v>637</v>
      </c>
      <c r="D210" s="143"/>
      <c r="E210" s="143"/>
      <c r="F210" s="143"/>
      <c r="G210" s="143"/>
      <c r="H210" s="143"/>
      <c r="I210" s="143"/>
      <c r="J210" s="143"/>
      <c r="K210" s="143"/>
      <c r="L210" s="143"/>
      <c r="M210" s="166"/>
      <c r="N210" s="166"/>
      <c r="O210" s="164">
        <f>O211+O213+O219+O221</f>
        <v>4880166.46</v>
      </c>
      <c r="P210" s="164">
        <f t="shared" ref="P210:Q210" si="62">P211+P213+P219+P221</f>
        <v>3796791.1799999997</v>
      </c>
      <c r="Q210" s="164">
        <f t="shared" si="62"/>
        <v>207139.06</v>
      </c>
      <c r="R210" s="164">
        <f t="shared" ref="R210" si="63">R211+R213+R219+R221</f>
        <v>876236.22000000009</v>
      </c>
    </row>
    <row r="211" spans="1:18" ht="39" customHeight="1" x14ac:dyDescent="0.3">
      <c r="A211" s="173" t="s">
        <v>638</v>
      </c>
      <c r="B211" s="181"/>
      <c r="C211" s="173" t="s">
        <v>639</v>
      </c>
      <c r="D211" s="181"/>
      <c r="E211" s="181"/>
      <c r="F211" s="181"/>
      <c r="G211" s="181"/>
      <c r="H211" s="181"/>
      <c r="I211" s="181"/>
      <c r="J211" s="181"/>
      <c r="K211" s="181"/>
      <c r="L211" s="181"/>
      <c r="M211" s="180"/>
      <c r="N211" s="180"/>
      <c r="O211" s="185">
        <f t="shared" ref="O211:R211" si="64">O212</f>
        <v>853120.04</v>
      </c>
      <c r="P211" s="185">
        <f t="shared" si="64"/>
        <v>474866.14</v>
      </c>
      <c r="Q211" s="185">
        <f t="shared" si="64"/>
        <v>0</v>
      </c>
      <c r="R211" s="185">
        <f t="shared" si="64"/>
        <v>378253.9</v>
      </c>
    </row>
    <row r="212" spans="1:18" ht="51.75" customHeight="1" x14ac:dyDescent="0.3">
      <c r="A212" s="39" t="s">
        <v>640</v>
      </c>
      <c r="B212" s="110" t="s">
        <v>641</v>
      </c>
      <c r="C212" s="19" t="s">
        <v>642</v>
      </c>
      <c r="D212" s="13" t="s">
        <v>643</v>
      </c>
      <c r="E212" s="13" t="s">
        <v>644</v>
      </c>
      <c r="F212" s="13" t="s">
        <v>72</v>
      </c>
      <c r="G212" s="10" t="s">
        <v>645</v>
      </c>
      <c r="H212" s="13" t="s">
        <v>49</v>
      </c>
      <c r="I212" s="13"/>
      <c r="J212" s="13"/>
      <c r="K212" s="13"/>
      <c r="L212" s="13"/>
      <c r="M212" s="71">
        <v>2017</v>
      </c>
      <c r="N212" s="71">
        <v>2021</v>
      </c>
      <c r="O212" s="88">
        <f>P212+Q212+R212</f>
        <v>853120.04</v>
      </c>
      <c r="P212" s="88">
        <v>474866.14</v>
      </c>
      <c r="Q212" s="88">
        <v>0</v>
      </c>
      <c r="R212" s="88">
        <v>378253.9</v>
      </c>
    </row>
    <row r="213" spans="1:18" ht="11.25" customHeight="1" x14ac:dyDescent="0.3">
      <c r="A213" s="173" t="s">
        <v>646</v>
      </c>
      <c r="B213" s="181"/>
      <c r="C213" s="173" t="s">
        <v>647</v>
      </c>
      <c r="D213" s="181"/>
      <c r="E213" s="181"/>
      <c r="F213" s="181"/>
      <c r="G213" s="181"/>
      <c r="H213" s="181"/>
      <c r="I213" s="181"/>
      <c r="J213" s="181"/>
      <c r="K213" s="181"/>
      <c r="L213" s="181"/>
      <c r="M213" s="180"/>
      <c r="N213" s="180"/>
      <c r="O213" s="178">
        <f>SUM(O214:O218)</f>
        <v>3097565.71</v>
      </c>
      <c r="P213" s="178">
        <f t="shared" ref="P213:R213" si="65">SUM(P214:P218)</f>
        <v>2531866.44</v>
      </c>
      <c r="Q213" s="178">
        <f t="shared" si="65"/>
        <v>117097.32999999999</v>
      </c>
      <c r="R213" s="178">
        <f t="shared" si="65"/>
        <v>448601.94</v>
      </c>
    </row>
    <row r="214" spans="1:18" ht="39" customHeight="1" x14ac:dyDescent="0.3">
      <c r="A214" s="39" t="s">
        <v>648</v>
      </c>
      <c r="B214" s="110" t="s">
        <v>649</v>
      </c>
      <c r="C214" s="23" t="s">
        <v>650</v>
      </c>
      <c r="D214" s="24" t="s">
        <v>84</v>
      </c>
      <c r="E214" s="24" t="s">
        <v>644</v>
      </c>
      <c r="F214" s="24" t="s">
        <v>86</v>
      </c>
      <c r="G214" s="9" t="s">
        <v>645</v>
      </c>
      <c r="H214" s="24" t="s">
        <v>49</v>
      </c>
      <c r="I214" s="24"/>
      <c r="J214" s="24"/>
      <c r="K214" s="24"/>
      <c r="L214" s="24"/>
      <c r="M214" s="82">
        <v>2018</v>
      </c>
      <c r="N214" s="71">
        <v>2020</v>
      </c>
      <c r="O214" s="75">
        <f>P214+Q214+R214</f>
        <v>411066.76</v>
      </c>
      <c r="P214" s="118">
        <v>349406.74</v>
      </c>
      <c r="Q214" s="118">
        <v>0</v>
      </c>
      <c r="R214" s="90">
        <v>61660.02</v>
      </c>
    </row>
    <row r="215" spans="1:18" ht="39" customHeight="1" x14ac:dyDescent="0.3">
      <c r="A215" s="39" t="s">
        <v>651</v>
      </c>
      <c r="B215" s="110" t="s">
        <v>652</v>
      </c>
      <c r="C215" s="16" t="s">
        <v>653</v>
      </c>
      <c r="D215" s="60" t="s">
        <v>654</v>
      </c>
      <c r="E215" s="60" t="s">
        <v>644</v>
      </c>
      <c r="F215" s="60" t="s">
        <v>112</v>
      </c>
      <c r="G215" s="9" t="s">
        <v>645</v>
      </c>
      <c r="H215" s="89" t="s">
        <v>49</v>
      </c>
      <c r="I215" s="60"/>
      <c r="J215" s="60"/>
      <c r="K215" s="60"/>
      <c r="L215" s="60"/>
      <c r="M215" s="81">
        <v>2017</v>
      </c>
      <c r="N215" s="81">
        <v>2020</v>
      </c>
      <c r="O215" s="75">
        <f t="shared" ref="O215:O218" si="66">P215+Q215+R215</f>
        <v>419765.35</v>
      </c>
      <c r="P215" s="229">
        <v>356800.54</v>
      </c>
      <c r="Q215" s="230">
        <v>62964.81</v>
      </c>
      <c r="R215" s="230">
        <v>0</v>
      </c>
    </row>
    <row r="216" spans="1:18" ht="39" customHeight="1" x14ac:dyDescent="0.3">
      <c r="A216" s="39" t="s">
        <v>655</v>
      </c>
      <c r="B216" s="110" t="s">
        <v>656</v>
      </c>
      <c r="C216" s="19" t="s">
        <v>657</v>
      </c>
      <c r="D216" s="9" t="s">
        <v>658</v>
      </c>
      <c r="E216" s="9" t="s">
        <v>644</v>
      </c>
      <c r="F216" s="9" t="s">
        <v>47</v>
      </c>
      <c r="G216" s="24" t="s">
        <v>645</v>
      </c>
      <c r="H216" s="20" t="s">
        <v>49</v>
      </c>
      <c r="I216" s="9" t="s">
        <v>50</v>
      </c>
      <c r="J216" s="9"/>
      <c r="K216" s="9"/>
      <c r="L216" s="9"/>
      <c r="M216" s="71">
        <v>2017</v>
      </c>
      <c r="N216" s="71">
        <v>2022</v>
      </c>
      <c r="O216" s="75">
        <f t="shared" si="66"/>
        <v>1335533.8900000001</v>
      </c>
      <c r="P216" s="222">
        <v>1096071.04</v>
      </c>
      <c r="Q216" s="222">
        <v>0</v>
      </c>
      <c r="R216" s="222">
        <v>239462.85</v>
      </c>
    </row>
    <row r="217" spans="1:18" ht="39" customHeight="1" x14ac:dyDescent="0.3">
      <c r="A217" s="39" t="s">
        <v>659</v>
      </c>
      <c r="B217" s="110" t="s">
        <v>660</v>
      </c>
      <c r="C217" s="19" t="s">
        <v>661</v>
      </c>
      <c r="D217" s="9" t="s">
        <v>662</v>
      </c>
      <c r="E217" s="9" t="s">
        <v>644</v>
      </c>
      <c r="F217" s="9" t="s">
        <v>123</v>
      </c>
      <c r="G217" s="24" t="s">
        <v>645</v>
      </c>
      <c r="H217" s="20" t="s">
        <v>49</v>
      </c>
      <c r="I217" s="9"/>
      <c r="J217" s="9"/>
      <c r="K217" s="9"/>
      <c r="L217" s="9"/>
      <c r="M217" s="71">
        <v>2017</v>
      </c>
      <c r="N217" s="71">
        <v>2019</v>
      </c>
      <c r="O217" s="75">
        <f t="shared" si="66"/>
        <v>360883.49</v>
      </c>
      <c r="P217" s="77">
        <v>306750.96999999997</v>
      </c>
      <c r="Q217" s="77">
        <v>54132.52</v>
      </c>
      <c r="R217" s="77">
        <v>0</v>
      </c>
    </row>
    <row r="218" spans="1:18" ht="39" customHeight="1" x14ac:dyDescent="0.3">
      <c r="A218" s="39" t="s">
        <v>663</v>
      </c>
      <c r="B218" s="110" t="s">
        <v>664</v>
      </c>
      <c r="C218" s="19" t="s">
        <v>665</v>
      </c>
      <c r="D218" s="9" t="s">
        <v>97</v>
      </c>
      <c r="E218" s="9" t="s">
        <v>644</v>
      </c>
      <c r="F218" s="9" t="s">
        <v>98</v>
      </c>
      <c r="G218" s="24" t="s">
        <v>645</v>
      </c>
      <c r="H218" s="20" t="s">
        <v>49</v>
      </c>
      <c r="I218" s="9"/>
      <c r="J218" s="9"/>
      <c r="K218" s="9"/>
      <c r="L218" s="9"/>
      <c r="M218" s="71">
        <v>2017</v>
      </c>
      <c r="N218" s="71">
        <v>2020</v>
      </c>
      <c r="O218" s="75">
        <f t="shared" si="66"/>
        <v>570316.22</v>
      </c>
      <c r="P218" s="222">
        <v>422837.15</v>
      </c>
      <c r="Q218" s="222">
        <v>0</v>
      </c>
      <c r="R218" s="222">
        <v>147479.07</v>
      </c>
    </row>
    <row r="219" spans="1:18" ht="63" customHeight="1" x14ac:dyDescent="0.3">
      <c r="A219" s="173" t="s">
        <v>666</v>
      </c>
      <c r="B219" s="181"/>
      <c r="C219" s="173" t="s">
        <v>667</v>
      </c>
      <c r="D219" s="181"/>
      <c r="E219" s="181"/>
      <c r="F219" s="181"/>
      <c r="G219" s="181"/>
      <c r="H219" s="181"/>
      <c r="I219" s="181"/>
      <c r="J219" s="181"/>
      <c r="K219" s="181"/>
      <c r="L219" s="181"/>
      <c r="M219" s="180"/>
      <c r="N219" s="180"/>
      <c r="O219" s="185">
        <f t="shared" ref="O219:R219" si="67">O220</f>
        <v>210278.17</v>
      </c>
      <c r="P219" s="185">
        <f t="shared" si="67"/>
        <v>178736.44</v>
      </c>
      <c r="Q219" s="185">
        <f t="shared" si="67"/>
        <v>31541.73</v>
      </c>
      <c r="R219" s="185">
        <f t="shared" si="67"/>
        <v>0</v>
      </c>
    </row>
    <row r="220" spans="1:18" ht="39" customHeight="1" x14ac:dyDescent="0.3">
      <c r="A220" s="39" t="s">
        <v>1977</v>
      </c>
      <c r="B220" s="110" t="s">
        <v>668</v>
      </c>
      <c r="C220" s="19" t="s">
        <v>669</v>
      </c>
      <c r="D220" s="13" t="s">
        <v>670</v>
      </c>
      <c r="E220" s="13" t="s">
        <v>644</v>
      </c>
      <c r="F220" s="13" t="s">
        <v>123</v>
      </c>
      <c r="G220" s="25" t="s">
        <v>645</v>
      </c>
      <c r="H220" s="13" t="s">
        <v>49</v>
      </c>
      <c r="I220" s="13"/>
      <c r="J220" s="13"/>
      <c r="K220" s="13"/>
      <c r="L220" s="13"/>
      <c r="M220" s="71">
        <v>2017</v>
      </c>
      <c r="N220" s="71">
        <v>2019</v>
      </c>
      <c r="O220" s="88">
        <f>P220+Q220+R220</f>
        <v>210278.17</v>
      </c>
      <c r="P220" s="88">
        <v>178736.44</v>
      </c>
      <c r="Q220" s="88">
        <v>31541.73</v>
      </c>
      <c r="R220" s="88">
        <v>0</v>
      </c>
    </row>
    <row r="221" spans="1:18" ht="39" customHeight="1" x14ac:dyDescent="0.3">
      <c r="A221" s="173" t="s">
        <v>671</v>
      </c>
      <c r="B221" s="181"/>
      <c r="C221" s="173" t="s">
        <v>672</v>
      </c>
      <c r="D221" s="181"/>
      <c r="E221" s="181"/>
      <c r="F221" s="181"/>
      <c r="G221" s="181"/>
      <c r="H221" s="181"/>
      <c r="I221" s="181"/>
      <c r="J221" s="181"/>
      <c r="K221" s="181"/>
      <c r="L221" s="181"/>
      <c r="M221" s="180"/>
      <c r="N221" s="180"/>
      <c r="O221" s="178">
        <f>SUM(O222:O223)</f>
        <v>719202.54</v>
      </c>
      <c r="P221" s="178">
        <f t="shared" ref="P221:R221" si="68">SUM(P222:P223)</f>
        <v>611322.15999999992</v>
      </c>
      <c r="Q221" s="178">
        <f t="shared" si="68"/>
        <v>58500</v>
      </c>
      <c r="R221" s="178">
        <f t="shared" si="68"/>
        <v>49380.38</v>
      </c>
    </row>
    <row r="222" spans="1:18" ht="39" customHeight="1" x14ac:dyDescent="0.3">
      <c r="A222" s="39" t="s">
        <v>673</v>
      </c>
      <c r="B222" s="110" t="s">
        <v>674</v>
      </c>
      <c r="C222" s="19" t="s">
        <v>675</v>
      </c>
      <c r="D222" s="11" t="s">
        <v>78</v>
      </c>
      <c r="E222" s="10" t="s">
        <v>644</v>
      </c>
      <c r="F222" s="11" t="s">
        <v>79</v>
      </c>
      <c r="G222" s="10" t="s">
        <v>645</v>
      </c>
      <c r="H222" s="18" t="s">
        <v>49</v>
      </c>
      <c r="I222" s="10"/>
      <c r="J222" s="10"/>
      <c r="K222" s="10"/>
      <c r="L222" s="10"/>
      <c r="M222" s="71">
        <v>2017</v>
      </c>
      <c r="N222" s="71">
        <v>2021</v>
      </c>
      <c r="O222" s="75">
        <f>P222+Q222+R222</f>
        <v>329202.53999999998</v>
      </c>
      <c r="P222" s="220">
        <v>279822.15999999997</v>
      </c>
      <c r="Q222" s="221">
        <v>0</v>
      </c>
      <c r="R222" s="220">
        <v>49380.38</v>
      </c>
    </row>
    <row r="223" spans="1:18" ht="39" customHeight="1" x14ac:dyDescent="0.3">
      <c r="A223" s="39" t="s">
        <v>676</v>
      </c>
      <c r="B223" s="196" t="s">
        <v>677</v>
      </c>
      <c r="C223" s="19" t="s">
        <v>678</v>
      </c>
      <c r="D223" s="11" t="s">
        <v>679</v>
      </c>
      <c r="E223" s="10" t="s">
        <v>644</v>
      </c>
      <c r="F223" s="9" t="s">
        <v>123</v>
      </c>
      <c r="G223" s="10" t="s">
        <v>645</v>
      </c>
      <c r="H223" s="18" t="s">
        <v>49</v>
      </c>
      <c r="I223" s="10"/>
      <c r="J223" s="10"/>
      <c r="K223" s="10"/>
      <c r="L223" s="10" t="s">
        <v>19</v>
      </c>
      <c r="M223" s="71">
        <v>2019</v>
      </c>
      <c r="N223" s="71">
        <v>2021</v>
      </c>
      <c r="O223" s="75">
        <f>P223+Q223+R223</f>
        <v>390000</v>
      </c>
      <c r="P223" s="75">
        <v>331500</v>
      </c>
      <c r="Q223" s="76">
        <v>58500</v>
      </c>
      <c r="R223" s="75">
        <v>0</v>
      </c>
    </row>
    <row r="224" spans="1:18" ht="39" customHeight="1" x14ac:dyDescent="0.3">
      <c r="A224" s="142" t="s">
        <v>680</v>
      </c>
      <c r="B224" s="143"/>
      <c r="C224" s="142" t="s">
        <v>681</v>
      </c>
      <c r="D224" s="143"/>
      <c r="E224" s="143"/>
      <c r="F224" s="143"/>
      <c r="G224" s="143"/>
      <c r="H224" s="143"/>
      <c r="I224" s="143"/>
      <c r="J224" s="143"/>
      <c r="K224" s="143"/>
      <c r="L224" s="143"/>
      <c r="M224" s="166"/>
      <c r="N224" s="166"/>
      <c r="O224" s="164">
        <f>O225+O227</f>
        <v>11820534.330000002</v>
      </c>
      <c r="P224" s="164">
        <f t="shared" ref="P224:Q224" si="69">P225+P227</f>
        <v>10020873.32</v>
      </c>
      <c r="Q224" s="164">
        <f t="shared" si="69"/>
        <v>0</v>
      </c>
      <c r="R224" s="164">
        <f t="shared" ref="R224" si="70">R225+R227</f>
        <v>1799661.01</v>
      </c>
    </row>
    <row r="225" spans="1:18" ht="39" customHeight="1" x14ac:dyDescent="0.3">
      <c r="A225" s="173" t="s">
        <v>682</v>
      </c>
      <c r="B225" s="181"/>
      <c r="C225" s="173" t="s">
        <v>683</v>
      </c>
      <c r="D225" s="181"/>
      <c r="E225" s="181"/>
      <c r="F225" s="181"/>
      <c r="G225" s="181"/>
      <c r="H225" s="181"/>
      <c r="I225" s="181"/>
      <c r="J225" s="181"/>
      <c r="K225" s="181"/>
      <c r="L225" s="181"/>
      <c r="M225" s="180"/>
      <c r="N225" s="180"/>
      <c r="O225" s="178">
        <f t="shared" ref="O225:R225" si="71">SUM(O226:O226)</f>
        <v>549013.79999999993</v>
      </c>
      <c r="P225" s="178">
        <f t="shared" si="71"/>
        <v>466661.66</v>
      </c>
      <c r="Q225" s="178">
        <f t="shared" si="71"/>
        <v>0</v>
      </c>
      <c r="R225" s="178">
        <f t="shared" si="71"/>
        <v>82352.14</v>
      </c>
    </row>
    <row r="226" spans="1:18" ht="39" customHeight="1" x14ac:dyDescent="0.3">
      <c r="A226" s="19" t="s">
        <v>684</v>
      </c>
      <c r="B226" s="110" t="s">
        <v>685</v>
      </c>
      <c r="C226" s="19" t="s">
        <v>686</v>
      </c>
      <c r="D226" s="10" t="s">
        <v>70</v>
      </c>
      <c r="E226" s="10" t="s">
        <v>644</v>
      </c>
      <c r="F226" s="10" t="s">
        <v>72</v>
      </c>
      <c r="G226" s="13" t="s">
        <v>687</v>
      </c>
      <c r="H226" s="18" t="s">
        <v>49</v>
      </c>
      <c r="I226" s="10"/>
      <c r="J226" s="10"/>
      <c r="K226" s="10"/>
      <c r="L226" s="10"/>
      <c r="M226" s="71">
        <v>2016</v>
      </c>
      <c r="N226" s="71">
        <v>2020</v>
      </c>
      <c r="O226" s="75">
        <f>P226+Q226+R226</f>
        <v>549013.79999999993</v>
      </c>
      <c r="P226" s="75">
        <v>466661.66</v>
      </c>
      <c r="Q226" s="76">
        <v>0</v>
      </c>
      <c r="R226" s="75">
        <v>82352.14</v>
      </c>
    </row>
    <row r="227" spans="1:18" ht="39" customHeight="1" x14ac:dyDescent="0.3">
      <c r="A227" s="173" t="s">
        <v>688</v>
      </c>
      <c r="B227" s="199"/>
      <c r="C227" s="179" t="s">
        <v>689</v>
      </c>
      <c r="D227" s="181"/>
      <c r="E227" s="181"/>
      <c r="F227" s="181"/>
      <c r="G227" s="181"/>
      <c r="H227" s="181"/>
      <c r="I227" s="181"/>
      <c r="J227" s="181"/>
      <c r="K227" s="181"/>
      <c r="L227" s="181"/>
      <c r="M227" s="180"/>
      <c r="N227" s="180"/>
      <c r="O227" s="178">
        <f>SUM(O228:O236)</f>
        <v>11271520.530000001</v>
      </c>
      <c r="P227" s="178">
        <f t="shared" ref="P227:R227" si="72">SUM(P228:P236)</f>
        <v>9554211.6600000001</v>
      </c>
      <c r="Q227" s="178">
        <f t="shared" si="72"/>
        <v>0</v>
      </c>
      <c r="R227" s="178">
        <f t="shared" si="72"/>
        <v>1717308.87</v>
      </c>
    </row>
    <row r="228" spans="1:18" ht="39" customHeight="1" x14ac:dyDescent="0.3">
      <c r="A228" s="19" t="s">
        <v>690</v>
      </c>
      <c r="B228" s="110" t="s">
        <v>691</v>
      </c>
      <c r="C228" s="38" t="s">
        <v>692</v>
      </c>
      <c r="D228" s="13" t="s">
        <v>78</v>
      </c>
      <c r="E228" s="13" t="s">
        <v>644</v>
      </c>
      <c r="F228" s="13" t="s">
        <v>79</v>
      </c>
      <c r="G228" s="10" t="s">
        <v>687</v>
      </c>
      <c r="H228" s="13" t="s">
        <v>49</v>
      </c>
      <c r="I228" s="13"/>
      <c r="J228" s="13"/>
      <c r="K228" s="13"/>
      <c r="L228" s="13"/>
      <c r="M228" s="71">
        <v>2016</v>
      </c>
      <c r="N228" s="71">
        <v>2018</v>
      </c>
      <c r="O228" s="75">
        <f>P228+Q228+R228</f>
        <v>361329.7</v>
      </c>
      <c r="P228" s="75">
        <v>307130.23999999999</v>
      </c>
      <c r="Q228" s="76">
        <v>0</v>
      </c>
      <c r="R228" s="75">
        <v>54199.46</v>
      </c>
    </row>
    <row r="229" spans="1:18" ht="39" customHeight="1" x14ac:dyDescent="0.3">
      <c r="A229" s="19" t="s">
        <v>693</v>
      </c>
      <c r="B229" s="110" t="s">
        <v>694</v>
      </c>
      <c r="C229" s="23" t="s">
        <v>695</v>
      </c>
      <c r="D229" s="25" t="s">
        <v>84</v>
      </c>
      <c r="E229" s="25" t="s">
        <v>644</v>
      </c>
      <c r="F229" s="25" t="s">
        <v>86</v>
      </c>
      <c r="G229" s="10" t="s">
        <v>687</v>
      </c>
      <c r="H229" s="25" t="s">
        <v>49</v>
      </c>
      <c r="I229" s="25"/>
      <c r="J229" s="25"/>
      <c r="K229" s="25"/>
      <c r="L229" s="25"/>
      <c r="M229" s="71">
        <v>2016</v>
      </c>
      <c r="N229" s="71">
        <v>2022</v>
      </c>
      <c r="O229" s="75">
        <f t="shared" ref="O229:O232" si="73">P229+Q229+R229</f>
        <v>1171980.25</v>
      </c>
      <c r="P229" s="75">
        <v>996183.21</v>
      </c>
      <c r="Q229" s="66">
        <v>0</v>
      </c>
      <c r="R229" s="75">
        <v>175797.04</v>
      </c>
    </row>
    <row r="230" spans="1:18" ht="39" customHeight="1" x14ac:dyDescent="0.3">
      <c r="A230" s="19" t="s">
        <v>696</v>
      </c>
      <c r="B230" s="110" t="s">
        <v>697</v>
      </c>
      <c r="C230" s="19" t="s">
        <v>698</v>
      </c>
      <c r="D230" s="10" t="s">
        <v>221</v>
      </c>
      <c r="E230" s="10" t="s">
        <v>644</v>
      </c>
      <c r="F230" s="10" t="s">
        <v>222</v>
      </c>
      <c r="G230" s="10" t="s">
        <v>687</v>
      </c>
      <c r="H230" s="18" t="s">
        <v>49</v>
      </c>
      <c r="I230" s="10"/>
      <c r="J230" s="10"/>
      <c r="K230" s="10"/>
      <c r="L230" s="10"/>
      <c r="M230" s="71">
        <v>2016</v>
      </c>
      <c r="N230" s="71">
        <v>2020</v>
      </c>
      <c r="O230" s="75">
        <f t="shared" si="73"/>
        <v>151811.54999999999</v>
      </c>
      <c r="P230" s="75">
        <v>129039.81</v>
      </c>
      <c r="Q230" s="76">
        <v>0</v>
      </c>
      <c r="R230" s="75">
        <v>22771.74</v>
      </c>
    </row>
    <row r="231" spans="1:18" ht="39" customHeight="1" x14ac:dyDescent="0.3">
      <c r="A231" s="19" t="s">
        <v>699</v>
      </c>
      <c r="B231" s="110" t="s">
        <v>700</v>
      </c>
      <c r="C231" s="19" t="s">
        <v>701</v>
      </c>
      <c r="D231" s="10" t="s">
        <v>111</v>
      </c>
      <c r="E231" s="10" t="s">
        <v>644</v>
      </c>
      <c r="F231" s="10" t="s">
        <v>112</v>
      </c>
      <c r="G231" s="10" t="s">
        <v>687</v>
      </c>
      <c r="H231" s="18" t="s">
        <v>49</v>
      </c>
      <c r="I231" s="10"/>
      <c r="J231" s="10"/>
      <c r="K231" s="10"/>
      <c r="L231" s="10"/>
      <c r="M231" s="71">
        <v>2016</v>
      </c>
      <c r="N231" s="71">
        <v>2019</v>
      </c>
      <c r="O231" s="75">
        <f t="shared" si="73"/>
        <v>664560.5</v>
      </c>
      <c r="P231" s="75">
        <v>557176.15</v>
      </c>
      <c r="Q231" s="76">
        <v>0</v>
      </c>
      <c r="R231" s="75">
        <v>107384.35</v>
      </c>
    </row>
    <row r="232" spans="1:18" ht="39" customHeight="1" x14ac:dyDescent="0.3">
      <c r="A232" s="19" t="s">
        <v>702</v>
      </c>
      <c r="B232" s="110" t="s">
        <v>703</v>
      </c>
      <c r="C232" s="19" t="s">
        <v>704</v>
      </c>
      <c r="D232" s="10" t="s">
        <v>122</v>
      </c>
      <c r="E232" s="10" t="s">
        <v>644</v>
      </c>
      <c r="F232" s="10" t="s">
        <v>123</v>
      </c>
      <c r="G232" s="10" t="s">
        <v>687</v>
      </c>
      <c r="H232" s="18" t="s">
        <v>49</v>
      </c>
      <c r="I232" s="10"/>
      <c r="J232" s="10"/>
      <c r="K232" s="10"/>
      <c r="L232" s="10"/>
      <c r="M232" s="71">
        <v>2016</v>
      </c>
      <c r="N232" s="71">
        <v>2018</v>
      </c>
      <c r="O232" s="75">
        <f t="shared" si="73"/>
        <v>793450.08</v>
      </c>
      <c r="P232" s="75">
        <v>674432.57</v>
      </c>
      <c r="Q232" s="75">
        <v>0</v>
      </c>
      <c r="R232" s="75">
        <v>119017.51</v>
      </c>
    </row>
    <row r="233" spans="1:18" ht="39" customHeight="1" x14ac:dyDescent="0.3">
      <c r="A233" s="19" t="s">
        <v>705</v>
      </c>
      <c r="B233" s="110" t="s">
        <v>706</v>
      </c>
      <c r="C233" s="19" t="s">
        <v>707</v>
      </c>
      <c r="D233" s="10" t="s">
        <v>97</v>
      </c>
      <c r="E233" s="10" t="s">
        <v>644</v>
      </c>
      <c r="F233" s="10" t="s">
        <v>98</v>
      </c>
      <c r="G233" s="10" t="s">
        <v>687</v>
      </c>
      <c r="H233" s="18" t="s">
        <v>49</v>
      </c>
      <c r="I233" s="10"/>
      <c r="J233" s="10"/>
      <c r="K233" s="10"/>
      <c r="L233" s="10"/>
      <c r="M233" s="71">
        <v>2016</v>
      </c>
      <c r="N233" s="71">
        <v>2020</v>
      </c>
      <c r="O233" s="75">
        <v>1127372.98</v>
      </c>
      <c r="P233" s="75">
        <v>951743.1</v>
      </c>
      <c r="Q233" s="75">
        <v>0</v>
      </c>
      <c r="R233" s="75">
        <f>O233-P233</f>
        <v>175629.88</v>
      </c>
    </row>
    <row r="234" spans="1:18" ht="39" customHeight="1" x14ac:dyDescent="0.3">
      <c r="A234" s="19" t="s">
        <v>708</v>
      </c>
      <c r="B234" s="110" t="s">
        <v>709</v>
      </c>
      <c r="C234" s="19" t="s">
        <v>710</v>
      </c>
      <c r="D234" s="10" t="s">
        <v>45</v>
      </c>
      <c r="E234" s="10" t="s">
        <v>644</v>
      </c>
      <c r="F234" s="10" t="s">
        <v>47</v>
      </c>
      <c r="G234" s="13" t="s">
        <v>687</v>
      </c>
      <c r="H234" s="18" t="s">
        <v>49</v>
      </c>
      <c r="I234" s="10" t="s">
        <v>16</v>
      </c>
      <c r="J234" s="10"/>
      <c r="K234" s="10"/>
      <c r="L234" s="10"/>
      <c r="M234" s="71">
        <v>2016</v>
      </c>
      <c r="N234" s="71">
        <v>2023</v>
      </c>
      <c r="O234" s="75">
        <f>P234+Q234+R234</f>
        <v>6714639</v>
      </c>
      <c r="P234" s="77">
        <v>5707443</v>
      </c>
      <c r="Q234" s="77">
        <v>0</v>
      </c>
      <c r="R234" s="77">
        <v>1007196</v>
      </c>
    </row>
    <row r="235" spans="1:18" ht="39" customHeight="1" x14ac:dyDescent="0.3">
      <c r="A235" s="19" t="s">
        <v>711</v>
      </c>
      <c r="B235" s="110" t="s">
        <v>712</v>
      </c>
      <c r="C235" s="19" t="s">
        <v>713</v>
      </c>
      <c r="D235" s="13" t="s">
        <v>78</v>
      </c>
      <c r="E235" s="13" t="s">
        <v>644</v>
      </c>
      <c r="F235" s="13" t="s">
        <v>79</v>
      </c>
      <c r="G235" s="10" t="s">
        <v>687</v>
      </c>
      <c r="H235" s="13" t="s">
        <v>49</v>
      </c>
      <c r="I235" s="10"/>
      <c r="J235" s="10"/>
      <c r="K235" s="10"/>
      <c r="L235" s="10"/>
      <c r="M235" s="71">
        <v>2020</v>
      </c>
      <c r="N235" s="71">
        <v>2023</v>
      </c>
      <c r="O235" s="75">
        <f>P235+Q235+R235</f>
        <v>113148.48</v>
      </c>
      <c r="P235" s="77">
        <v>88891.92</v>
      </c>
      <c r="Q235" s="77">
        <v>0</v>
      </c>
      <c r="R235" s="77">
        <v>24256.560000000001</v>
      </c>
    </row>
    <row r="236" spans="1:18" ht="39" customHeight="1" x14ac:dyDescent="0.3">
      <c r="A236" s="19" t="s">
        <v>714</v>
      </c>
      <c r="B236" s="110" t="s">
        <v>715</v>
      </c>
      <c r="C236" s="19" t="s">
        <v>716</v>
      </c>
      <c r="D236" s="10" t="s">
        <v>122</v>
      </c>
      <c r="E236" s="10" t="s">
        <v>644</v>
      </c>
      <c r="F236" s="10" t="s">
        <v>123</v>
      </c>
      <c r="G236" s="10" t="s">
        <v>687</v>
      </c>
      <c r="H236" s="18" t="s">
        <v>49</v>
      </c>
      <c r="I236" s="10"/>
      <c r="J236" s="10"/>
      <c r="K236" s="10"/>
      <c r="L236" s="10"/>
      <c r="M236" s="71">
        <v>2020</v>
      </c>
      <c r="N236" s="71">
        <v>2022</v>
      </c>
      <c r="O236" s="75">
        <f>P236+Q236+R236</f>
        <v>173227.99</v>
      </c>
      <c r="P236" s="77">
        <v>142171.66</v>
      </c>
      <c r="Q236" s="77">
        <v>0</v>
      </c>
      <c r="R236" s="77">
        <v>31056.33</v>
      </c>
    </row>
    <row r="237" spans="1:18" ht="39" customHeight="1" x14ac:dyDescent="0.3">
      <c r="A237" s="152" t="s">
        <v>717</v>
      </c>
      <c r="B237" s="153"/>
      <c r="C237" s="152" t="s">
        <v>718</v>
      </c>
      <c r="D237" s="153"/>
      <c r="E237" s="153"/>
      <c r="F237" s="153"/>
      <c r="G237" s="153"/>
      <c r="H237" s="153"/>
      <c r="I237" s="153"/>
      <c r="J237" s="153"/>
      <c r="K237" s="153"/>
      <c r="L237" s="153"/>
      <c r="M237" s="156"/>
      <c r="N237" s="156"/>
      <c r="O237" s="155">
        <f t="shared" ref="O237:R237" si="74">O238+O253</f>
        <v>7626934.5600000005</v>
      </c>
      <c r="P237" s="155">
        <f t="shared" ref="P237:Q237" si="75">P238+P253</f>
        <v>6340991.0099999988</v>
      </c>
      <c r="Q237" s="155">
        <f t="shared" si="75"/>
        <v>526754.76000000013</v>
      </c>
      <c r="R237" s="155">
        <f t="shared" si="74"/>
        <v>759188.7899999998</v>
      </c>
    </row>
    <row r="238" spans="1:18" ht="39" customHeight="1" x14ac:dyDescent="0.3">
      <c r="A238" s="142" t="s">
        <v>719</v>
      </c>
      <c r="B238" s="143"/>
      <c r="C238" s="142" t="s">
        <v>720</v>
      </c>
      <c r="D238" s="143"/>
      <c r="E238" s="143"/>
      <c r="F238" s="143"/>
      <c r="G238" s="143"/>
      <c r="H238" s="143"/>
      <c r="I238" s="143"/>
      <c r="J238" s="143"/>
      <c r="K238" s="143"/>
      <c r="L238" s="143"/>
      <c r="M238" s="166"/>
      <c r="N238" s="166"/>
      <c r="O238" s="164">
        <f t="shared" ref="O238:R238" si="76">O239+O240+O241+O250+O251+O252</f>
        <v>1644030.5399999998</v>
      </c>
      <c r="P238" s="164">
        <f t="shared" ref="P238:Q238" si="77">P239+P240+P241+P250+P251+P252</f>
        <v>1397425.88</v>
      </c>
      <c r="Q238" s="164">
        <f t="shared" si="77"/>
        <v>123302.30999999998</v>
      </c>
      <c r="R238" s="164">
        <f t="shared" si="76"/>
        <v>123302.35</v>
      </c>
    </row>
    <row r="239" spans="1:18" ht="39" customHeight="1" x14ac:dyDescent="0.3">
      <c r="A239" s="173" t="s">
        <v>721</v>
      </c>
      <c r="B239" s="181"/>
      <c r="C239" s="173" t="s">
        <v>722</v>
      </c>
      <c r="D239" s="181"/>
      <c r="E239" s="181"/>
      <c r="F239" s="181"/>
      <c r="G239" s="181"/>
      <c r="H239" s="181"/>
      <c r="I239" s="181"/>
      <c r="J239" s="181"/>
      <c r="K239" s="181"/>
      <c r="L239" s="181"/>
      <c r="M239" s="180"/>
      <c r="N239" s="180"/>
      <c r="O239" s="185">
        <v>0</v>
      </c>
      <c r="P239" s="185">
        <v>0</v>
      </c>
      <c r="Q239" s="185">
        <v>0</v>
      </c>
      <c r="R239" s="185">
        <v>0</v>
      </c>
    </row>
    <row r="240" spans="1:18" ht="39" customHeight="1" x14ac:dyDescent="0.3">
      <c r="A240" s="173" t="s">
        <v>723</v>
      </c>
      <c r="B240" s="181"/>
      <c r="C240" s="173" t="s">
        <v>724</v>
      </c>
      <c r="D240" s="181"/>
      <c r="E240" s="181"/>
      <c r="F240" s="181"/>
      <c r="G240" s="181"/>
      <c r="H240" s="181"/>
      <c r="I240" s="181"/>
      <c r="J240" s="181"/>
      <c r="K240" s="181"/>
      <c r="L240" s="181"/>
      <c r="M240" s="180"/>
      <c r="N240" s="180"/>
      <c r="O240" s="185">
        <v>0</v>
      </c>
      <c r="P240" s="185">
        <v>0</v>
      </c>
      <c r="Q240" s="185">
        <v>0</v>
      </c>
      <c r="R240" s="185">
        <v>0</v>
      </c>
    </row>
    <row r="241" spans="1:18" ht="39" customHeight="1" x14ac:dyDescent="0.3">
      <c r="A241" s="173" t="s">
        <v>725</v>
      </c>
      <c r="B241" s="181"/>
      <c r="C241" s="173" t="s">
        <v>726</v>
      </c>
      <c r="D241" s="181"/>
      <c r="E241" s="181"/>
      <c r="F241" s="181"/>
      <c r="G241" s="181"/>
      <c r="H241" s="181"/>
      <c r="I241" s="181"/>
      <c r="J241" s="181"/>
      <c r="K241" s="181"/>
      <c r="L241" s="181"/>
      <c r="M241" s="180"/>
      <c r="N241" s="180"/>
      <c r="O241" s="178">
        <f>SUM(O242:O249)</f>
        <v>1644030.5399999998</v>
      </c>
      <c r="P241" s="178">
        <f t="shared" ref="P241:R241" si="78">SUM(P242:P249)</f>
        <v>1397425.88</v>
      </c>
      <c r="Q241" s="178">
        <f t="shared" si="78"/>
        <v>123302.30999999998</v>
      </c>
      <c r="R241" s="178">
        <f t="shared" si="78"/>
        <v>123302.35</v>
      </c>
    </row>
    <row r="242" spans="1:18" ht="75" customHeight="1" x14ac:dyDescent="0.3">
      <c r="A242" s="34" t="s">
        <v>727</v>
      </c>
      <c r="B242" s="110" t="s">
        <v>728</v>
      </c>
      <c r="C242" s="16" t="s">
        <v>729</v>
      </c>
      <c r="D242" s="11" t="s">
        <v>730</v>
      </c>
      <c r="E242" s="11" t="s">
        <v>731</v>
      </c>
      <c r="F242" s="11" t="s">
        <v>112</v>
      </c>
      <c r="G242" s="11" t="s">
        <v>732</v>
      </c>
      <c r="H242" s="130" t="s">
        <v>49</v>
      </c>
      <c r="I242" s="11"/>
      <c r="J242" s="11"/>
      <c r="K242" s="11"/>
      <c r="L242" s="11"/>
      <c r="M242" s="81">
        <v>2018</v>
      </c>
      <c r="N242" s="91">
        <v>2023</v>
      </c>
      <c r="O242" s="84">
        <f>P242+Q242+R242</f>
        <v>197467.43</v>
      </c>
      <c r="P242" s="76">
        <v>167847.31</v>
      </c>
      <c r="Q242" s="76">
        <v>14810.06</v>
      </c>
      <c r="R242" s="76">
        <v>14810.06</v>
      </c>
    </row>
    <row r="243" spans="1:18" ht="72.599999999999994" customHeight="1" x14ac:dyDescent="0.3">
      <c r="A243" s="34" t="s">
        <v>733</v>
      </c>
      <c r="B243" s="110" t="s">
        <v>734</v>
      </c>
      <c r="C243" s="125" t="s">
        <v>735</v>
      </c>
      <c r="D243" s="126" t="s">
        <v>736</v>
      </c>
      <c r="E243" s="126" t="s">
        <v>731</v>
      </c>
      <c r="F243" s="126" t="s">
        <v>47</v>
      </c>
      <c r="G243" s="132" t="s">
        <v>732</v>
      </c>
      <c r="H243" s="128" t="s">
        <v>49</v>
      </c>
      <c r="I243" s="126" t="s">
        <v>16</v>
      </c>
      <c r="J243" s="126"/>
      <c r="K243" s="126"/>
      <c r="L243" s="126"/>
      <c r="M243" s="123">
        <v>2018</v>
      </c>
      <c r="N243" s="123">
        <v>2023</v>
      </c>
      <c r="O243" s="131">
        <f t="shared" ref="O243:O249" si="79">P243+Q243+R243</f>
        <v>563751.51</v>
      </c>
      <c r="P243" s="68">
        <v>479188.76</v>
      </c>
      <c r="Q243" s="68">
        <v>42281.38</v>
      </c>
      <c r="R243" s="68">
        <v>42281.37</v>
      </c>
    </row>
    <row r="244" spans="1:18" ht="60" x14ac:dyDescent="0.3">
      <c r="A244" s="133" t="s">
        <v>737</v>
      </c>
      <c r="B244" s="110" t="s">
        <v>738</v>
      </c>
      <c r="C244" s="134" t="s">
        <v>739</v>
      </c>
      <c r="D244" s="135" t="s">
        <v>740</v>
      </c>
      <c r="E244" s="135" t="s">
        <v>731</v>
      </c>
      <c r="F244" s="135" t="s">
        <v>123</v>
      </c>
      <c r="G244" s="135" t="s">
        <v>732</v>
      </c>
      <c r="H244" s="135" t="s">
        <v>49</v>
      </c>
      <c r="I244" s="122"/>
      <c r="J244" s="122"/>
      <c r="K244" s="122"/>
      <c r="L244" s="122"/>
      <c r="M244" s="123">
        <v>2018</v>
      </c>
      <c r="N244" s="123">
        <v>2021</v>
      </c>
      <c r="O244" s="131">
        <f t="shared" si="79"/>
        <v>214450.69999999998</v>
      </c>
      <c r="P244" s="68">
        <v>182283.08</v>
      </c>
      <c r="Q244" s="68">
        <v>16083.81</v>
      </c>
      <c r="R244" s="68">
        <v>16083.81</v>
      </c>
    </row>
    <row r="245" spans="1:18" ht="75" customHeight="1" x14ac:dyDescent="0.3">
      <c r="A245" s="134" t="s">
        <v>741</v>
      </c>
      <c r="B245" s="110" t="s">
        <v>742</v>
      </c>
      <c r="C245" s="125" t="s">
        <v>743</v>
      </c>
      <c r="D245" s="127" t="s">
        <v>744</v>
      </c>
      <c r="E245" s="135" t="s">
        <v>731</v>
      </c>
      <c r="F245" s="127" t="s">
        <v>72</v>
      </c>
      <c r="G245" s="135" t="s">
        <v>732</v>
      </c>
      <c r="H245" s="135" t="s">
        <v>49</v>
      </c>
      <c r="I245" s="135"/>
      <c r="J245" s="135"/>
      <c r="K245" s="135"/>
      <c r="L245" s="135"/>
      <c r="M245" s="124">
        <v>2018</v>
      </c>
      <c r="N245" s="123">
        <v>2021</v>
      </c>
      <c r="O245" s="131">
        <f t="shared" si="79"/>
        <v>141698.22</v>
      </c>
      <c r="P245" s="68">
        <v>120443.48</v>
      </c>
      <c r="Q245" s="68">
        <v>10627.37</v>
      </c>
      <c r="R245" s="68">
        <v>10627.37</v>
      </c>
    </row>
    <row r="246" spans="1:18" ht="72.599999999999994" customHeight="1" x14ac:dyDescent="0.3">
      <c r="A246" s="125" t="s">
        <v>745</v>
      </c>
      <c r="B246" s="110" t="s">
        <v>746</v>
      </c>
      <c r="C246" s="125" t="s">
        <v>747</v>
      </c>
      <c r="D246" s="127" t="s">
        <v>748</v>
      </c>
      <c r="E246" s="127" t="s">
        <v>731</v>
      </c>
      <c r="F246" s="127" t="s">
        <v>98</v>
      </c>
      <c r="G246" s="127" t="s">
        <v>732</v>
      </c>
      <c r="H246" s="127" t="s">
        <v>49</v>
      </c>
      <c r="I246" s="127"/>
      <c r="J246" s="127"/>
      <c r="K246" s="127"/>
      <c r="L246" s="127"/>
      <c r="M246" s="123">
        <v>2018</v>
      </c>
      <c r="N246" s="123">
        <v>2020</v>
      </c>
      <c r="O246" s="131">
        <f t="shared" si="79"/>
        <v>198964.49</v>
      </c>
      <c r="P246" s="68">
        <v>169119.82</v>
      </c>
      <c r="Q246" s="68">
        <v>14922.34</v>
      </c>
      <c r="R246" s="68">
        <v>14922.33</v>
      </c>
    </row>
    <row r="247" spans="1:18" ht="39" customHeight="1" x14ac:dyDescent="0.3">
      <c r="A247" s="136" t="s">
        <v>749</v>
      </c>
      <c r="B247" s="110" t="s">
        <v>750</v>
      </c>
      <c r="C247" s="125" t="s">
        <v>751</v>
      </c>
      <c r="D247" s="127" t="s">
        <v>78</v>
      </c>
      <c r="E247" s="127" t="s">
        <v>731</v>
      </c>
      <c r="F247" s="127" t="s">
        <v>79</v>
      </c>
      <c r="G247" s="135" t="s">
        <v>732</v>
      </c>
      <c r="H247" s="137" t="s">
        <v>49</v>
      </c>
      <c r="I247" s="137"/>
      <c r="J247" s="137"/>
      <c r="K247" s="137"/>
      <c r="L247" s="137"/>
      <c r="M247" s="138">
        <v>2018</v>
      </c>
      <c r="N247" s="138">
        <v>2022</v>
      </c>
      <c r="O247" s="131">
        <f t="shared" si="79"/>
        <v>89929.75</v>
      </c>
      <c r="P247" s="220">
        <v>76440.28</v>
      </c>
      <c r="Q247" s="221">
        <v>6744.73</v>
      </c>
      <c r="R247" s="221">
        <v>6744.74</v>
      </c>
    </row>
    <row r="248" spans="1:18" ht="39" customHeight="1" x14ac:dyDescent="0.3">
      <c r="A248" s="125" t="s">
        <v>752</v>
      </c>
      <c r="B248" s="110" t="s">
        <v>753</v>
      </c>
      <c r="C248" s="125" t="s">
        <v>754</v>
      </c>
      <c r="D248" s="127" t="s">
        <v>221</v>
      </c>
      <c r="E248" s="127" t="s">
        <v>731</v>
      </c>
      <c r="F248" s="127" t="s">
        <v>222</v>
      </c>
      <c r="G248" s="127" t="s">
        <v>732</v>
      </c>
      <c r="H248" s="137" t="s">
        <v>49</v>
      </c>
      <c r="I248" s="127"/>
      <c r="J248" s="127"/>
      <c r="K248" s="127"/>
      <c r="L248" s="9"/>
      <c r="M248" s="72">
        <v>2018</v>
      </c>
      <c r="N248" s="71">
        <v>2023</v>
      </c>
      <c r="O248" s="84">
        <f t="shared" si="79"/>
        <v>82124.37</v>
      </c>
      <c r="P248" s="75">
        <v>69805.7</v>
      </c>
      <c r="Q248" s="75">
        <v>6159.31</v>
      </c>
      <c r="R248" s="75">
        <v>6159.36</v>
      </c>
    </row>
    <row r="249" spans="1:18" ht="39" customHeight="1" x14ac:dyDescent="0.3">
      <c r="A249" s="125" t="s">
        <v>755</v>
      </c>
      <c r="B249" s="110" t="s">
        <v>756</v>
      </c>
      <c r="C249" s="125" t="s">
        <v>757</v>
      </c>
      <c r="D249" s="135" t="s">
        <v>84</v>
      </c>
      <c r="E249" s="135" t="s">
        <v>731</v>
      </c>
      <c r="F249" s="135" t="s">
        <v>86</v>
      </c>
      <c r="G249" s="135" t="s">
        <v>732</v>
      </c>
      <c r="H249" s="135" t="s">
        <v>49</v>
      </c>
      <c r="I249" s="135"/>
      <c r="J249" s="135"/>
      <c r="K249" s="135"/>
      <c r="L249" s="135"/>
      <c r="M249" s="138">
        <v>2018</v>
      </c>
      <c r="N249" s="71">
        <v>2023</v>
      </c>
      <c r="O249" s="84">
        <f t="shared" si="79"/>
        <v>155644.07</v>
      </c>
      <c r="P249" s="75">
        <v>132297.45000000001</v>
      </c>
      <c r="Q249" s="75">
        <v>11673.31</v>
      </c>
      <c r="R249" s="75">
        <v>11673.31</v>
      </c>
    </row>
    <row r="250" spans="1:18" ht="63" customHeight="1" x14ac:dyDescent="0.3">
      <c r="A250" s="173" t="s">
        <v>758</v>
      </c>
      <c r="B250" s="181"/>
      <c r="C250" s="173" t="s">
        <v>759</v>
      </c>
      <c r="D250" s="181"/>
      <c r="E250" s="181"/>
      <c r="F250" s="181"/>
      <c r="G250" s="181"/>
      <c r="H250" s="181"/>
      <c r="I250" s="181"/>
      <c r="J250" s="181"/>
      <c r="K250" s="181"/>
      <c r="L250" s="181"/>
      <c r="M250" s="180"/>
      <c r="N250" s="180"/>
      <c r="O250" s="185">
        <v>0</v>
      </c>
      <c r="P250" s="185">
        <v>0</v>
      </c>
      <c r="Q250" s="185">
        <v>0</v>
      </c>
      <c r="R250" s="185">
        <v>0</v>
      </c>
    </row>
    <row r="251" spans="1:18" ht="39" customHeight="1" x14ac:dyDescent="0.3">
      <c r="A251" s="173" t="s">
        <v>760</v>
      </c>
      <c r="B251" s="181"/>
      <c r="C251" s="173" t="s">
        <v>761</v>
      </c>
      <c r="D251" s="181"/>
      <c r="E251" s="181"/>
      <c r="F251" s="181"/>
      <c r="G251" s="181"/>
      <c r="H251" s="181"/>
      <c r="I251" s="181"/>
      <c r="J251" s="181"/>
      <c r="K251" s="181"/>
      <c r="L251" s="181"/>
      <c r="M251" s="180"/>
      <c r="N251" s="180"/>
      <c r="O251" s="185">
        <v>0</v>
      </c>
      <c r="P251" s="185">
        <v>0</v>
      </c>
      <c r="Q251" s="185">
        <v>0</v>
      </c>
      <c r="R251" s="185">
        <v>0</v>
      </c>
    </row>
    <row r="252" spans="1:18" ht="39" customHeight="1" x14ac:dyDescent="0.3">
      <c r="A252" s="173" t="s">
        <v>762</v>
      </c>
      <c r="B252" s="181"/>
      <c r="C252" s="173" t="s">
        <v>763</v>
      </c>
      <c r="D252" s="181"/>
      <c r="E252" s="181"/>
      <c r="F252" s="181"/>
      <c r="G252" s="181"/>
      <c r="H252" s="181"/>
      <c r="I252" s="181"/>
      <c r="J252" s="181"/>
      <c r="K252" s="181"/>
      <c r="L252" s="181"/>
      <c r="M252" s="180"/>
      <c r="N252" s="180"/>
      <c r="O252" s="185">
        <v>0</v>
      </c>
      <c r="P252" s="185">
        <v>0</v>
      </c>
      <c r="Q252" s="185">
        <v>0</v>
      </c>
      <c r="R252" s="185">
        <v>0</v>
      </c>
    </row>
    <row r="253" spans="1:18" ht="39" customHeight="1" x14ac:dyDescent="0.3">
      <c r="A253" s="142" t="s">
        <v>764</v>
      </c>
      <c r="B253" s="143"/>
      <c r="C253" s="142" t="s">
        <v>765</v>
      </c>
      <c r="D253" s="143"/>
      <c r="E253" s="143"/>
      <c r="F253" s="143"/>
      <c r="G253" s="143"/>
      <c r="H253" s="143"/>
      <c r="I253" s="143"/>
      <c r="J253" s="143"/>
      <c r="K253" s="143"/>
      <c r="L253" s="143"/>
      <c r="M253" s="166"/>
      <c r="N253" s="166"/>
      <c r="O253" s="164">
        <f t="shared" ref="O253:R253" si="80">O254+O298+O299</f>
        <v>5982904.0200000005</v>
      </c>
      <c r="P253" s="164">
        <f t="shared" ref="P253:Q253" si="81">P254+P298+P299</f>
        <v>4943565.129999999</v>
      </c>
      <c r="Q253" s="164">
        <f t="shared" si="81"/>
        <v>403452.45000000013</v>
      </c>
      <c r="R253" s="164">
        <f t="shared" si="80"/>
        <v>635886.43999999983</v>
      </c>
    </row>
    <row r="254" spans="1:18" ht="58.5" customHeight="1" x14ac:dyDescent="0.3">
      <c r="A254" s="173" t="s">
        <v>766</v>
      </c>
      <c r="B254" s="181"/>
      <c r="C254" s="173" t="s">
        <v>767</v>
      </c>
      <c r="D254" s="181"/>
      <c r="E254" s="181"/>
      <c r="F254" s="181"/>
      <c r="G254" s="181"/>
      <c r="H254" s="181"/>
      <c r="I254" s="181"/>
      <c r="J254" s="181"/>
      <c r="K254" s="181"/>
      <c r="L254" s="181"/>
      <c r="M254" s="180"/>
      <c r="N254" s="180"/>
      <c r="O254" s="178">
        <f>SUM(O255:O297)</f>
        <v>5926866.4200000009</v>
      </c>
      <c r="P254" s="178">
        <f t="shared" ref="P254:R254" si="82">SUM(P255:P297)</f>
        <v>4895581.1099999994</v>
      </c>
      <c r="Q254" s="178">
        <f t="shared" si="82"/>
        <v>399643.62000000011</v>
      </c>
      <c r="R254" s="178">
        <f t="shared" si="82"/>
        <v>631641.68999999983</v>
      </c>
    </row>
    <row r="255" spans="1:18" ht="54.75" customHeight="1" x14ac:dyDescent="0.3">
      <c r="A255" s="125" t="s">
        <v>768</v>
      </c>
      <c r="B255" s="196" t="s">
        <v>769</v>
      </c>
      <c r="C255" s="19" t="s">
        <v>770</v>
      </c>
      <c r="D255" s="10" t="s">
        <v>84</v>
      </c>
      <c r="E255" s="10" t="s">
        <v>731</v>
      </c>
      <c r="F255" s="10" t="s">
        <v>86</v>
      </c>
      <c r="G255" s="10" t="s">
        <v>771</v>
      </c>
      <c r="H255" s="18" t="s">
        <v>49</v>
      </c>
      <c r="I255" s="10"/>
      <c r="J255" s="10"/>
      <c r="K255" s="10"/>
      <c r="L255" s="10"/>
      <c r="M255" s="71">
        <v>2018</v>
      </c>
      <c r="N255" s="71">
        <v>2020</v>
      </c>
      <c r="O255" s="76">
        <f>P255+Q255+R255</f>
        <v>384822.48</v>
      </c>
      <c r="P255" s="75">
        <v>319880.78999999998</v>
      </c>
      <c r="Q255" s="75">
        <v>28224.77</v>
      </c>
      <c r="R255" s="75">
        <v>36716.92</v>
      </c>
    </row>
    <row r="256" spans="1:18" ht="64.5" customHeight="1" x14ac:dyDescent="0.3">
      <c r="A256" s="125" t="s">
        <v>772</v>
      </c>
      <c r="B256" s="196" t="s">
        <v>773</v>
      </c>
      <c r="C256" s="19" t="s">
        <v>774</v>
      </c>
      <c r="D256" s="10" t="s">
        <v>775</v>
      </c>
      <c r="E256" s="10" t="s">
        <v>731</v>
      </c>
      <c r="F256" s="10" t="s">
        <v>112</v>
      </c>
      <c r="G256" s="10" t="s">
        <v>771</v>
      </c>
      <c r="H256" s="18" t="s">
        <v>49</v>
      </c>
      <c r="I256" s="10"/>
      <c r="J256" s="10"/>
      <c r="K256" s="10"/>
      <c r="L256" s="10"/>
      <c r="M256" s="71">
        <v>2018</v>
      </c>
      <c r="N256" s="71">
        <v>2020</v>
      </c>
      <c r="O256" s="76">
        <f t="shared" ref="O256:O297" si="83">P256+Q256+R256</f>
        <v>409195.22000000003</v>
      </c>
      <c r="P256" s="220">
        <v>347815.93</v>
      </c>
      <c r="Q256" s="221">
        <v>30689.65</v>
      </c>
      <c r="R256" s="221">
        <v>30689.64</v>
      </c>
    </row>
    <row r="257" spans="1:18" ht="64.5" customHeight="1" x14ac:dyDescent="0.3">
      <c r="A257" s="125" t="s">
        <v>776</v>
      </c>
      <c r="B257" s="196" t="s">
        <v>777</v>
      </c>
      <c r="C257" s="19" t="s">
        <v>778</v>
      </c>
      <c r="D257" s="10" t="s">
        <v>779</v>
      </c>
      <c r="E257" s="10" t="s">
        <v>731</v>
      </c>
      <c r="F257" s="10" t="s">
        <v>98</v>
      </c>
      <c r="G257" s="10" t="s">
        <v>771</v>
      </c>
      <c r="H257" s="18" t="s">
        <v>49</v>
      </c>
      <c r="I257" s="10"/>
      <c r="J257" s="10"/>
      <c r="K257" s="10"/>
      <c r="L257" s="10"/>
      <c r="M257" s="71">
        <v>2019</v>
      </c>
      <c r="N257" s="71">
        <v>2020</v>
      </c>
      <c r="O257" s="76">
        <f t="shared" si="83"/>
        <v>488318.86999999994</v>
      </c>
      <c r="P257" s="75">
        <v>415071.04</v>
      </c>
      <c r="Q257" s="75">
        <v>36623.910000000003</v>
      </c>
      <c r="R257" s="75">
        <v>36623.919999999998</v>
      </c>
    </row>
    <row r="258" spans="1:18" ht="64.5" customHeight="1" x14ac:dyDescent="0.3">
      <c r="A258" s="125" t="s">
        <v>780</v>
      </c>
      <c r="B258" s="196" t="s">
        <v>781</v>
      </c>
      <c r="C258" s="19" t="s">
        <v>782</v>
      </c>
      <c r="D258" s="10" t="s">
        <v>783</v>
      </c>
      <c r="E258" s="10" t="s">
        <v>731</v>
      </c>
      <c r="F258" s="10" t="s">
        <v>98</v>
      </c>
      <c r="G258" s="10" t="s">
        <v>771</v>
      </c>
      <c r="H258" s="18" t="s">
        <v>49</v>
      </c>
      <c r="I258" s="10"/>
      <c r="J258" s="10"/>
      <c r="K258" s="10"/>
      <c r="L258" s="10"/>
      <c r="M258" s="71">
        <v>2019</v>
      </c>
      <c r="N258" s="71">
        <v>2020</v>
      </c>
      <c r="O258" s="76">
        <f t="shared" si="83"/>
        <v>56115.12</v>
      </c>
      <c r="P258" s="220">
        <v>47697.85</v>
      </c>
      <c r="Q258" s="220">
        <v>4208.62</v>
      </c>
      <c r="R258" s="220">
        <v>4208.6499999999996</v>
      </c>
    </row>
    <row r="259" spans="1:18" ht="84.75" customHeight="1" x14ac:dyDescent="0.3">
      <c r="A259" s="125" t="s">
        <v>784</v>
      </c>
      <c r="B259" s="196" t="s">
        <v>785</v>
      </c>
      <c r="C259" s="19" t="s">
        <v>786</v>
      </c>
      <c r="D259" s="10" t="s">
        <v>787</v>
      </c>
      <c r="E259" s="10" t="s">
        <v>731</v>
      </c>
      <c r="F259" s="10" t="s">
        <v>72</v>
      </c>
      <c r="G259" s="10" t="s">
        <v>771</v>
      </c>
      <c r="H259" s="18" t="s">
        <v>49</v>
      </c>
      <c r="I259" s="10"/>
      <c r="J259" s="10"/>
      <c r="K259" s="10"/>
      <c r="L259" s="10"/>
      <c r="M259" s="71">
        <v>2018</v>
      </c>
      <c r="N259" s="71">
        <v>2020</v>
      </c>
      <c r="O259" s="76">
        <f t="shared" si="83"/>
        <v>260863.58000000002</v>
      </c>
      <c r="P259" s="75">
        <v>221734.04</v>
      </c>
      <c r="Q259" s="75">
        <v>19564.759999999998</v>
      </c>
      <c r="R259" s="75">
        <v>19564.78</v>
      </c>
    </row>
    <row r="260" spans="1:18" ht="64.5" customHeight="1" x14ac:dyDescent="0.3">
      <c r="A260" s="125" t="s">
        <v>788</v>
      </c>
      <c r="B260" s="196" t="s">
        <v>789</v>
      </c>
      <c r="C260" s="19" t="s">
        <v>790</v>
      </c>
      <c r="D260" s="10" t="s">
        <v>791</v>
      </c>
      <c r="E260" s="10" t="s">
        <v>731</v>
      </c>
      <c r="F260" s="10" t="s">
        <v>72</v>
      </c>
      <c r="G260" s="10" t="s">
        <v>771</v>
      </c>
      <c r="H260" s="18" t="s">
        <v>49</v>
      </c>
      <c r="I260" s="10"/>
      <c r="J260" s="10"/>
      <c r="K260" s="10"/>
      <c r="L260" s="10"/>
      <c r="M260" s="71">
        <v>2018</v>
      </c>
      <c r="N260" s="71">
        <v>2020</v>
      </c>
      <c r="O260" s="76">
        <f t="shared" si="83"/>
        <v>52595.590000000004</v>
      </c>
      <c r="P260" s="220">
        <v>44706.25</v>
      </c>
      <c r="Q260" s="220">
        <v>3944.12</v>
      </c>
      <c r="R260" s="220">
        <v>3945.22</v>
      </c>
    </row>
    <row r="261" spans="1:18" ht="42" customHeight="1" x14ac:dyDescent="0.3">
      <c r="A261" s="125" t="s">
        <v>792</v>
      </c>
      <c r="B261" s="196" t="s">
        <v>793</v>
      </c>
      <c r="C261" s="19" t="s">
        <v>794</v>
      </c>
      <c r="D261" s="10" t="s">
        <v>795</v>
      </c>
      <c r="E261" s="10" t="s">
        <v>731</v>
      </c>
      <c r="F261" s="10" t="s">
        <v>72</v>
      </c>
      <c r="G261" s="10" t="s">
        <v>771</v>
      </c>
      <c r="H261" s="18" t="s">
        <v>49</v>
      </c>
      <c r="I261" s="10"/>
      <c r="J261" s="10"/>
      <c r="K261" s="10"/>
      <c r="L261" s="10"/>
      <c r="M261" s="71">
        <v>2018</v>
      </c>
      <c r="N261" s="71">
        <v>2020</v>
      </c>
      <c r="O261" s="76">
        <f t="shared" si="83"/>
        <v>52491.58</v>
      </c>
      <c r="P261" s="75">
        <v>44617.85</v>
      </c>
      <c r="Q261" s="75">
        <v>3936.86</v>
      </c>
      <c r="R261" s="75">
        <v>3936.87</v>
      </c>
    </row>
    <row r="262" spans="1:18" ht="39.6" customHeight="1" x14ac:dyDescent="0.3">
      <c r="A262" s="125" t="s">
        <v>796</v>
      </c>
      <c r="B262" s="196" t="s">
        <v>797</v>
      </c>
      <c r="C262" s="19" t="s">
        <v>798</v>
      </c>
      <c r="D262" s="10" t="s">
        <v>221</v>
      </c>
      <c r="E262" s="10" t="s">
        <v>731</v>
      </c>
      <c r="F262" s="10" t="s">
        <v>222</v>
      </c>
      <c r="G262" s="10" t="s">
        <v>771</v>
      </c>
      <c r="H262" s="18" t="s">
        <v>49</v>
      </c>
      <c r="I262" s="10"/>
      <c r="J262" s="10"/>
      <c r="K262" s="10"/>
      <c r="L262" s="10"/>
      <c r="M262" s="71">
        <v>2018</v>
      </c>
      <c r="N262" s="71">
        <v>2020</v>
      </c>
      <c r="O262" s="76">
        <f t="shared" si="83"/>
        <v>30072.74</v>
      </c>
      <c r="P262" s="220">
        <v>25561.83</v>
      </c>
      <c r="Q262" s="221">
        <v>2255.46</v>
      </c>
      <c r="R262" s="221">
        <v>2255.4499999999998</v>
      </c>
    </row>
    <row r="263" spans="1:18" ht="64.5" customHeight="1" x14ac:dyDescent="0.3">
      <c r="A263" s="125" t="s">
        <v>799</v>
      </c>
      <c r="B263" s="196" t="s">
        <v>800</v>
      </c>
      <c r="C263" s="19" t="s">
        <v>801</v>
      </c>
      <c r="D263" s="10" t="s">
        <v>802</v>
      </c>
      <c r="E263" s="10" t="s">
        <v>731</v>
      </c>
      <c r="F263" s="10" t="s">
        <v>123</v>
      </c>
      <c r="G263" s="10" t="s">
        <v>771</v>
      </c>
      <c r="H263" s="18" t="s">
        <v>49</v>
      </c>
      <c r="I263" s="10"/>
      <c r="J263" s="10"/>
      <c r="K263" s="10"/>
      <c r="L263" s="10"/>
      <c r="M263" s="71">
        <v>2018</v>
      </c>
      <c r="N263" s="71">
        <v>2020</v>
      </c>
      <c r="O263" s="76">
        <f t="shared" si="83"/>
        <v>133278.51</v>
      </c>
      <c r="P263" s="220">
        <v>113286.73</v>
      </c>
      <c r="Q263" s="221">
        <v>9995.8799999999992</v>
      </c>
      <c r="R263" s="221">
        <v>9995.9</v>
      </c>
    </row>
    <row r="264" spans="1:18" ht="69.75" customHeight="1" x14ac:dyDescent="0.3">
      <c r="A264" s="125" t="s">
        <v>803</v>
      </c>
      <c r="B264" s="196" t="s">
        <v>804</v>
      </c>
      <c r="C264" s="19" t="s">
        <v>805</v>
      </c>
      <c r="D264" s="10" t="s">
        <v>806</v>
      </c>
      <c r="E264" s="10" t="s">
        <v>731</v>
      </c>
      <c r="F264" s="10" t="s">
        <v>123</v>
      </c>
      <c r="G264" s="10" t="s">
        <v>771</v>
      </c>
      <c r="H264" s="18" t="s">
        <v>49</v>
      </c>
      <c r="I264" s="10"/>
      <c r="J264" s="10"/>
      <c r="K264" s="10"/>
      <c r="L264" s="10"/>
      <c r="M264" s="71">
        <v>2018</v>
      </c>
      <c r="N264" s="71">
        <v>2020</v>
      </c>
      <c r="O264" s="76">
        <f t="shared" si="83"/>
        <v>139637.06</v>
      </c>
      <c r="P264" s="220">
        <v>118691.5</v>
      </c>
      <c r="Q264" s="221">
        <v>10472.75</v>
      </c>
      <c r="R264" s="221">
        <v>10472.81</v>
      </c>
    </row>
    <row r="265" spans="1:18" ht="57.75" customHeight="1" x14ac:dyDescent="0.3">
      <c r="A265" s="125" t="s">
        <v>807</v>
      </c>
      <c r="B265" s="196" t="s">
        <v>808</v>
      </c>
      <c r="C265" s="19" t="s">
        <v>809</v>
      </c>
      <c r="D265" s="10" t="s">
        <v>810</v>
      </c>
      <c r="E265" s="10" t="s">
        <v>731</v>
      </c>
      <c r="F265" s="10" t="s">
        <v>123</v>
      </c>
      <c r="G265" s="10" t="s">
        <v>771</v>
      </c>
      <c r="H265" s="18" t="s">
        <v>49</v>
      </c>
      <c r="I265" s="10"/>
      <c r="J265" s="10"/>
      <c r="K265" s="10"/>
      <c r="L265" s="10"/>
      <c r="M265" s="71">
        <v>2018</v>
      </c>
      <c r="N265" s="71">
        <v>2019</v>
      </c>
      <c r="O265" s="76">
        <f t="shared" si="83"/>
        <v>64127.049999999996</v>
      </c>
      <c r="P265" s="75">
        <v>54507.99</v>
      </c>
      <c r="Q265" s="75">
        <v>3385.88</v>
      </c>
      <c r="R265" s="75">
        <v>6233.18</v>
      </c>
    </row>
    <row r="266" spans="1:18" ht="83.25" customHeight="1" x14ac:dyDescent="0.3">
      <c r="A266" s="125" t="s">
        <v>811</v>
      </c>
      <c r="B266" s="196" t="s">
        <v>812</v>
      </c>
      <c r="C266" s="19" t="s">
        <v>813</v>
      </c>
      <c r="D266" s="10" t="s">
        <v>814</v>
      </c>
      <c r="E266" s="10" t="s">
        <v>731</v>
      </c>
      <c r="F266" s="10" t="s">
        <v>123</v>
      </c>
      <c r="G266" s="10" t="s">
        <v>771</v>
      </c>
      <c r="H266" s="18" t="s">
        <v>49</v>
      </c>
      <c r="I266" s="10"/>
      <c r="J266" s="10"/>
      <c r="K266" s="10"/>
      <c r="L266" s="10"/>
      <c r="M266" s="71">
        <v>2018</v>
      </c>
      <c r="N266" s="71">
        <v>2020</v>
      </c>
      <c r="O266" s="76">
        <f t="shared" si="83"/>
        <v>139936.92000000001</v>
      </c>
      <c r="P266" s="220">
        <v>118946.38</v>
      </c>
      <c r="Q266" s="221">
        <v>9996</v>
      </c>
      <c r="R266" s="221">
        <v>10994.54</v>
      </c>
    </row>
    <row r="267" spans="1:18" ht="57.75" customHeight="1" x14ac:dyDescent="0.3">
      <c r="A267" s="125" t="s">
        <v>815</v>
      </c>
      <c r="B267" s="196" t="s">
        <v>816</v>
      </c>
      <c r="C267" s="19" t="s">
        <v>817</v>
      </c>
      <c r="D267" s="10" t="s">
        <v>818</v>
      </c>
      <c r="E267" s="10" t="s">
        <v>731</v>
      </c>
      <c r="F267" s="10" t="s">
        <v>123</v>
      </c>
      <c r="G267" s="10" t="s">
        <v>771</v>
      </c>
      <c r="H267" s="18" t="s">
        <v>49</v>
      </c>
      <c r="I267" s="10"/>
      <c r="J267" s="10"/>
      <c r="K267" s="10"/>
      <c r="L267" s="10"/>
      <c r="M267" s="71">
        <v>2018</v>
      </c>
      <c r="N267" s="71">
        <v>2019</v>
      </c>
      <c r="O267" s="76">
        <f t="shared" si="83"/>
        <v>15678.76</v>
      </c>
      <c r="P267" s="220">
        <v>13326.95</v>
      </c>
      <c r="Q267" s="221">
        <v>1175.8900000000001</v>
      </c>
      <c r="R267" s="221">
        <v>1175.92</v>
      </c>
    </row>
    <row r="268" spans="1:18" ht="71.25" customHeight="1" x14ac:dyDescent="0.3">
      <c r="A268" s="125" t="s">
        <v>819</v>
      </c>
      <c r="B268" s="196" t="s">
        <v>820</v>
      </c>
      <c r="C268" s="19" t="s">
        <v>821</v>
      </c>
      <c r="D268" s="10" t="s">
        <v>822</v>
      </c>
      <c r="E268" s="10" t="s">
        <v>731</v>
      </c>
      <c r="F268" s="10" t="s">
        <v>123</v>
      </c>
      <c r="G268" s="10" t="s">
        <v>771</v>
      </c>
      <c r="H268" s="18" t="s">
        <v>49</v>
      </c>
      <c r="I268" s="10"/>
      <c r="J268" s="10"/>
      <c r="K268" s="10"/>
      <c r="L268" s="10"/>
      <c r="M268" s="71">
        <v>2019</v>
      </c>
      <c r="N268" s="71">
        <v>2020</v>
      </c>
      <c r="O268" s="76">
        <f t="shared" si="83"/>
        <v>80663.37</v>
      </c>
      <c r="P268" s="220">
        <v>68563.86</v>
      </c>
      <c r="Q268" s="220">
        <v>5886.23</v>
      </c>
      <c r="R268" s="220">
        <v>6213.28</v>
      </c>
    </row>
    <row r="269" spans="1:18" ht="64.5" customHeight="1" x14ac:dyDescent="0.3">
      <c r="A269" s="125" t="s">
        <v>823</v>
      </c>
      <c r="B269" s="196" t="s">
        <v>824</v>
      </c>
      <c r="C269" s="19" t="s">
        <v>825</v>
      </c>
      <c r="D269" s="10" t="s">
        <v>826</v>
      </c>
      <c r="E269" s="10" t="s">
        <v>731</v>
      </c>
      <c r="F269" s="10" t="s">
        <v>123</v>
      </c>
      <c r="G269" s="10" t="s">
        <v>771</v>
      </c>
      <c r="H269" s="18" t="s">
        <v>49</v>
      </c>
      <c r="I269" s="10"/>
      <c r="J269" s="10"/>
      <c r="K269" s="10"/>
      <c r="L269" s="10"/>
      <c r="M269" s="71">
        <v>2019</v>
      </c>
      <c r="N269" s="71">
        <v>2020</v>
      </c>
      <c r="O269" s="76">
        <f t="shared" si="83"/>
        <v>115875.45000000001</v>
      </c>
      <c r="P269" s="220">
        <v>98494.13</v>
      </c>
      <c r="Q269" s="221">
        <v>8689.89</v>
      </c>
      <c r="R269" s="221">
        <v>8691.43</v>
      </c>
    </row>
    <row r="270" spans="1:18" ht="64.5" customHeight="1" x14ac:dyDescent="0.3">
      <c r="A270" s="125" t="s">
        <v>827</v>
      </c>
      <c r="B270" s="196" t="s">
        <v>828</v>
      </c>
      <c r="C270" s="19" t="s">
        <v>829</v>
      </c>
      <c r="D270" s="10" t="s">
        <v>830</v>
      </c>
      <c r="E270" s="10" t="s">
        <v>731</v>
      </c>
      <c r="F270" s="10" t="s">
        <v>79</v>
      </c>
      <c r="G270" s="10" t="s">
        <v>771</v>
      </c>
      <c r="H270" s="18" t="s">
        <v>49</v>
      </c>
      <c r="I270" s="10"/>
      <c r="J270" s="10"/>
      <c r="K270" s="10"/>
      <c r="L270" s="10"/>
      <c r="M270" s="71">
        <v>2018</v>
      </c>
      <c r="N270" s="71">
        <v>2019</v>
      </c>
      <c r="O270" s="76">
        <f t="shared" si="83"/>
        <v>44994.579999999994</v>
      </c>
      <c r="P270" s="75">
        <v>38245.39</v>
      </c>
      <c r="Q270" s="75">
        <v>3374.59</v>
      </c>
      <c r="R270" s="75">
        <v>3374.6</v>
      </c>
    </row>
    <row r="271" spans="1:18" ht="64.5" customHeight="1" x14ac:dyDescent="0.3">
      <c r="A271" s="125" t="s">
        <v>831</v>
      </c>
      <c r="B271" s="196" t="s">
        <v>832</v>
      </c>
      <c r="C271" s="19" t="s">
        <v>833</v>
      </c>
      <c r="D271" s="10" t="s">
        <v>834</v>
      </c>
      <c r="E271" s="10" t="s">
        <v>731</v>
      </c>
      <c r="F271" s="10" t="s">
        <v>79</v>
      </c>
      <c r="G271" s="10" t="s">
        <v>771</v>
      </c>
      <c r="H271" s="18" t="s">
        <v>49</v>
      </c>
      <c r="I271" s="10"/>
      <c r="J271" s="10"/>
      <c r="K271" s="10"/>
      <c r="L271" s="10"/>
      <c r="M271" s="71">
        <v>2018</v>
      </c>
      <c r="N271" s="71">
        <v>2019</v>
      </c>
      <c r="O271" s="76">
        <f t="shared" si="83"/>
        <v>21353.78</v>
      </c>
      <c r="P271" s="75">
        <v>15611.99</v>
      </c>
      <c r="Q271" s="75">
        <v>0</v>
      </c>
      <c r="R271" s="75">
        <v>5741.79</v>
      </c>
    </row>
    <row r="272" spans="1:18" ht="64.5" customHeight="1" x14ac:dyDescent="0.3">
      <c r="A272" s="125" t="s">
        <v>835</v>
      </c>
      <c r="B272" s="196" t="s">
        <v>836</v>
      </c>
      <c r="C272" s="19" t="s">
        <v>837</v>
      </c>
      <c r="D272" s="10" t="s">
        <v>838</v>
      </c>
      <c r="E272" s="10" t="s">
        <v>731</v>
      </c>
      <c r="F272" s="10" t="s">
        <v>79</v>
      </c>
      <c r="G272" s="10" t="s">
        <v>771</v>
      </c>
      <c r="H272" s="18" t="s">
        <v>49</v>
      </c>
      <c r="I272" s="10"/>
      <c r="J272" s="10"/>
      <c r="K272" s="10"/>
      <c r="L272" s="10"/>
      <c r="M272" s="71">
        <v>2018</v>
      </c>
      <c r="N272" s="71">
        <v>2019</v>
      </c>
      <c r="O272" s="76">
        <f t="shared" si="83"/>
        <v>12208.2</v>
      </c>
      <c r="P272" s="75">
        <v>9855.0300000000007</v>
      </c>
      <c r="Q272" s="75">
        <v>869.55</v>
      </c>
      <c r="R272" s="75">
        <v>1483.62</v>
      </c>
    </row>
    <row r="273" spans="1:18" ht="64.5" customHeight="1" x14ac:dyDescent="0.3">
      <c r="A273" s="125" t="s">
        <v>839</v>
      </c>
      <c r="B273" s="196" t="s">
        <v>840</v>
      </c>
      <c r="C273" s="19" t="s">
        <v>841</v>
      </c>
      <c r="D273" s="10" t="s">
        <v>78</v>
      </c>
      <c r="E273" s="10" t="s">
        <v>731</v>
      </c>
      <c r="F273" s="10" t="s">
        <v>79</v>
      </c>
      <c r="G273" s="10" t="s">
        <v>771</v>
      </c>
      <c r="H273" s="18" t="s">
        <v>49</v>
      </c>
      <c r="I273" s="10"/>
      <c r="J273" s="10"/>
      <c r="K273" s="10"/>
      <c r="L273" s="10"/>
      <c r="M273" s="71">
        <v>2019</v>
      </c>
      <c r="N273" s="71">
        <v>2020</v>
      </c>
      <c r="O273" s="76">
        <f t="shared" si="83"/>
        <v>197711.96</v>
      </c>
      <c r="P273" s="220">
        <v>168055.17</v>
      </c>
      <c r="Q273" s="220">
        <v>14828.39</v>
      </c>
      <c r="R273" s="220">
        <v>14828.4</v>
      </c>
    </row>
    <row r="274" spans="1:18" ht="39" customHeight="1" x14ac:dyDescent="0.3">
      <c r="A274" s="125" t="s">
        <v>842</v>
      </c>
      <c r="B274" s="196" t="s">
        <v>843</v>
      </c>
      <c r="C274" s="19" t="s">
        <v>844</v>
      </c>
      <c r="D274" s="10" t="s">
        <v>845</v>
      </c>
      <c r="E274" s="10" t="s">
        <v>731</v>
      </c>
      <c r="F274" s="10" t="s">
        <v>47</v>
      </c>
      <c r="G274" s="10" t="s">
        <v>771</v>
      </c>
      <c r="H274" s="18" t="s">
        <v>49</v>
      </c>
      <c r="I274" s="10"/>
      <c r="J274" s="10"/>
      <c r="K274" s="10"/>
      <c r="L274" s="10"/>
      <c r="M274" s="71">
        <v>2019</v>
      </c>
      <c r="N274" s="71">
        <v>2023</v>
      </c>
      <c r="O274" s="76">
        <f t="shared" si="83"/>
        <v>1579410.74</v>
      </c>
      <c r="P274" s="220">
        <v>1213452.7</v>
      </c>
      <c r="Q274" s="221">
        <v>94186.01</v>
      </c>
      <c r="R274" s="220">
        <v>271772.03000000003</v>
      </c>
    </row>
    <row r="275" spans="1:18" ht="39" customHeight="1" x14ac:dyDescent="0.3">
      <c r="A275" s="125" t="s">
        <v>846</v>
      </c>
      <c r="B275" s="196" t="s">
        <v>847</v>
      </c>
      <c r="C275" s="19" t="s">
        <v>848</v>
      </c>
      <c r="D275" s="10" t="s">
        <v>810</v>
      </c>
      <c r="E275" s="10" t="s">
        <v>731</v>
      </c>
      <c r="F275" s="10" t="s">
        <v>47</v>
      </c>
      <c r="G275" s="10" t="s">
        <v>771</v>
      </c>
      <c r="H275" s="18" t="s">
        <v>49</v>
      </c>
      <c r="I275" s="10"/>
      <c r="J275" s="10"/>
      <c r="K275" s="10"/>
      <c r="L275" s="10"/>
      <c r="M275" s="71">
        <v>2018</v>
      </c>
      <c r="N275" s="71">
        <v>2019</v>
      </c>
      <c r="O275" s="76">
        <f t="shared" si="83"/>
        <v>219491.63</v>
      </c>
      <c r="P275" s="75">
        <v>186567.88</v>
      </c>
      <c r="Q275" s="75">
        <v>16461.87</v>
      </c>
      <c r="R275" s="75">
        <v>16461.88</v>
      </c>
    </row>
    <row r="276" spans="1:18" ht="54" customHeight="1" x14ac:dyDescent="0.3">
      <c r="A276" s="125" t="s">
        <v>849</v>
      </c>
      <c r="B276" s="196" t="s">
        <v>850</v>
      </c>
      <c r="C276" s="19" t="s">
        <v>851</v>
      </c>
      <c r="D276" s="10" t="s">
        <v>852</v>
      </c>
      <c r="E276" s="10" t="s">
        <v>731</v>
      </c>
      <c r="F276" s="10" t="s">
        <v>47</v>
      </c>
      <c r="G276" s="10" t="s">
        <v>771</v>
      </c>
      <c r="H276" s="18" t="s">
        <v>49</v>
      </c>
      <c r="I276" s="10"/>
      <c r="J276" s="10"/>
      <c r="K276" s="10"/>
      <c r="L276" s="10"/>
      <c r="M276" s="71">
        <v>2018</v>
      </c>
      <c r="N276" s="71">
        <v>2020</v>
      </c>
      <c r="O276" s="76">
        <f t="shared" si="83"/>
        <v>177107.49999999997</v>
      </c>
      <c r="P276" s="75">
        <v>150541.37</v>
      </c>
      <c r="Q276" s="75">
        <v>13283.05</v>
      </c>
      <c r="R276" s="75">
        <v>13283.08</v>
      </c>
    </row>
    <row r="277" spans="1:18" ht="39" customHeight="1" x14ac:dyDescent="0.3">
      <c r="A277" s="125" t="s">
        <v>853</v>
      </c>
      <c r="B277" s="196" t="s">
        <v>854</v>
      </c>
      <c r="C277" s="19" t="s">
        <v>855</v>
      </c>
      <c r="D277" s="10" t="s">
        <v>856</v>
      </c>
      <c r="E277" s="10" t="s">
        <v>731</v>
      </c>
      <c r="F277" s="10" t="s">
        <v>47</v>
      </c>
      <c r="G277" s="10" t="s">
        <v>771</v>
      </c>
      <c r="H277" s="18" t="s">
        <v>49</v>
      </c>
      <c r="I277" s="10"/>
      <c r="J277" s="10"/>
      <c r="K277" s="10"/>
      <c r="L277" s="10"/>
      <c r="M277" s="71">
        <v>2018</v>
      </c>
      <c r="N277" s="71">
        <v>2020</v>
      </c>
      <c r="O277" s="76">
        <f t="shared" si="83"/>
        <v>148059.61000000002</v>
      </c>
      <c r="P277" s="220">
        <v>125850.67</v>
      </c>
      <c r="Q277" s="221">
        <v>10971.71</v>
      </c>
      <c r="R277" s="220">
        <v>11237.23</v>
      </c>
    </row>
    <row r="278" spans="1:18" ht="39" customHeight="1" x14ac:dyDescent="0.3">
      <c r="A278" s="125" t="s">
        <v>857</v>
      </c>
      <c r="B278" s="196" t="s">
        <v>858</v>
      </c>
      <c r="C278" s="19" t="s">
        <v>859</v>
      </c>
      <c r="D278" s="10" t="s">
        <v>860</v>
      </c>
      <c r="E278" s="10" t="s">
        <v>731</v>
      </c>
      <c r="F278" s="10" t="s">
        <v>47</v>
      </c>
      <c r="G278" s="10" t="s">
        <v>771</v>
      </c>
      <c r="H278" s="18" t="s">
        <v>49</v>
      </c>
      <c r="I278" s="10"/>
      <c r="J278" s="10"/>
      <c r="K278" s="10"/>
      <c r="L278" s="10"/>
      <c r="M278" s="71">
        <v>2018</v>
      </c>
      <c r="N278" s="71">
        <v>2020</v>
      </c>
      <c r="O278" s="76">
        <f t="shared" si="83"/>
        <v>140985.24</v>
      </c>
      <c r="P278" s="220">
        <v>119837.45</v>
      </c>
      <c r="Q278" s="220">
        <v>3308.46</v>
      </c>
      <c r="R278" s="220">
        <v>17839.330000000002</v>
      </c>
    </row>
    <row r="279" spans="1:18" ht="39" customHeight="1" x14ac:dyDescent="0.3">
      <c r="A279" s="125" t="s">
        <v>861</v>
      </c>
      <c r="B279" s="196" t="s">
        <v>862</v>
      </c>
      <c r="C279" s="19" t="s">
        <v>863</v>
      </c>
      <c r="D279" s="10" t="s">
        <v>864</v>
      </c>
      <c r="E279" s="10" t="s">
        <v>731</v>
      </c>
      <c r="F279" s="10" t="s">
        <v>47</v>
      </c>
      <c r="G279" s="10" t="s">
        <v>771</v>
      </c>
      <c r="H279" s="18" t="s">
        <v>49</v>
      </c>
      <c r="I279" s="10"/>
      <c r="J279" s="10"/>
      <c r="K279" s="10"/>
      <c r="L279" s="10"/>
      <c r="M279" s="71">
        <v>2018</v>
      </c>
      <c r="N279" s="71">
        <v>2020</v>
      </c>
      <c r="O279" s="76">
        <f t="shared" si="83"/>
        <v>99306.18</v>
      </c>
      <c r="P279" s="220">
        <v>84410.25</v>
      </c>
      <c r="Q279" s="220">
        <v>7447.95</v>
      </c>
      <c r="R279" s="220">
        <v>7447.98</v>
      </c>
    </row>
    <row r="280" spans="1:18" ht="39" customHeight="1" x14ac:dyDescent="0.3">
      <c r="A280" s="125" t="s">
        <v>865</v>
      </c>
      <c r="B280" s="196" t="s">
        <v>866</v>
      </c>
      <c r="C280" s="19" t="s">
        <v>867</v>
      </c>
      <c r="D280" s="10" t="s">
        <v>868</v>
      </c>
      <c r="E280" s="10" t="s">
        <v>731</v>
      </c>
      <c r="F280" s="10" t="s">
        <v>47</v>
      </c>
      <c r="G280" s="10" t="s">
        <v>771</v>
      </c>
      <c r="H280" s="18" t="s">
        <v>49</v>
      </c>
      <c r="I280" s="10"/>
      <c r="J280" s="10"/>
      <c r="K280" s="10"/>
      <c r="L280" s="10"/>
      <c r="M280" s="71">
        <v>2018</v>
      </c>
      <c r="N280" s="71">
        <v>2020</v>
      </c>
      <c r="O280" s="76">
        <f t="shared" si="83"/>
        <v>91869.81</v>
      </c>
      <c r="P280" s="220">
        <v>78089.33</v>
      </c>
      <c r="Q280" s="221">
        <v>6614.05</v>
      </c>
      <c r="R280" s="220">
        <v>7166.43</v>
      </c>
    </row>
    <row r="281" spans="1:18" ht="69" customHeight="1" x14ac:dyDescent="0.3">
      <c r="A281" s="125" t="s">
        <v>869</v>
      </c>
      <c r="B281" s="196" t="s">
        <v>870</v>
      </c>
      <c r="C281" s="19" t="s">
        <v>871</v>
      </c>
      <c r="D281" s="10" t="s">
        <v>872</v>
      </c>
      <c r="E281" s="10" t="s">
        <v>731</v>
      </c>
      <c r="F281" s="10" t="s">
        <v>47</v>
      </c>
      <c r="G281" s="10" t="s">
        <v>771</v>
      </c>
      <c r="H281" s="18" t="s">
        <v>49</v>
      </c>
      <c r="I281" s="10"/>
      <c r="J281" s="10"/>
      <c r="K281" s="10"/>
      <c r="L281" s="10"/>
      <c r="M281" s="71">
        <v>2018</v>
      </c>
      <c r="N281" s="71">
        <v>2020</v>
      </c>
      <c r="O281" s="76">
        <f t="shared" si="83"/>
        <v>86986.930000000008</v>
      </c>
      <c r="P281" s="220">
        <v>73938.89</v>
      </c>
      <c r="Q281" s="220">
        <v>6524.02</v>
      </c>
      <c r="R281" s="220">
        <v>6524.02</v>
      </c>
    </row>
    <row r="282" spans="1:18" ht="39" customHeight="1" x14ac:dyDescent="0.3">
      <c r="A282" s="125" t="s">
        <v>873</v>
      </c>
      <c r="B282" s="196" t="s">
        <v>874</v>
      </c>
      <c r="C282" s="19" t="s">
        <v>875</v>
      </c>
      <c r="D282" s="10" t="s">
        <v>876</v>
      </c>
      <c r="E282" s="10" t="s">
        <v>731</v>
      </c>
      <c r="F282" s="10" t="s">
        <v>47</v>
      </c>
      <c r="G282" s="10" t="s">
        <v>771</v>
      </c>
      <c r="H282" s="18" t="s">
        <v>49</v>
      </c>
      <c r="I282" s="10"/>
      <c r="J282" s="10"/>
      <c r="K282" s="10"/>
      <c r="L282" s="10"/>
      <c r="M282" s="71">
        <v>2018</v>
      </c>
      <c r="N282" s="71">
        <v>2020</v>
      </c>
      <c r="O282" s="76">
        <f t="shared" si="83"/>
        <v>70944.83</v>
      </c>
      <c r="P282" s="220">
        <v>58602.84</v>
      </c>
      <c r="Q282" s="221">
        <v>0</v>
      </c>
      <c r="R282" s="220">
        <v>12341.99</v>
      </c>
    </row>
    <row r="283" spans="1:18" ht="39" customHeight="1" x14ac:dyDescent="0.3">
      <c r="A283" s="125" t="s">
        <v>877</v>
      </c>
      <c r="B283" s="196" t="s">
        <v>878</v>
      </c>
      <c r="C283" s="19" t="s">
        <v>879</v>
      </c>
      <c r="D283" s="10" t="s">
        <v>880</v>
      </c>
      <c r="E283" s="10" t="s">
        <v>731</v>
      </c>
      <c r="F283" s="10" t="s">
        <v>47</v>
      </c>
      <c r="G283" s="10" t="s">
        <v>771</v>
      </c>
      <c r="H283" s="18" t="s">
        <v>49</v>
      </c>
      <c r="I283" s="10"/>
      <c r="J283" s="10"/>
      <c r="K283" s="10"/>
      <c r="L283" s="10"/>
      <c r="M283" s="71">
        <v>2018</v>
      </c>
      <c r="N283" s="71">
        <v>2019</v>
      </c>
      <c r="O283" s="76">
        <f t="shared" si="83"/>
        <v>65297.599999999991</v>
      </c>
      <c r="P283" s="75">
        <v>55502.96</v>
      </c>
      <c r="Q283" s="75">
        <v>4345.66</v>
      </c>
      <c r="R283" s="75">
        <v>5448.98</v>
      </c>
    </row>
    <row r="284" spans="1:18" ht="39" customHeight="1" x14ac:dyDescent="0.3">
      <c r="A284" s="125" t="s">
        <v>881</v>
      </c>
      <c r="B284" s="196" t="s">
        <v>882</v>
      </c>
      <c r="C284" s="125" t="s">
        <v>883</v>
      </c>
      <c r="D284" s="10" t="s">
        <v>884</v>
      </c>
      <c r="E284" s="10" t="s">
        <v>731</v>
      </c>
      <c r="F284" s="10" t="s">
        <v>47</v>
      </c>
      <c r="G284" s="10" t="s">
        <v>771</v>
      </c>
      <c r="H284" s="18" t="s">
        <v>49</v>
      </c>
      <c r="I284" s="10"/>
      <c r="J284" s="10"/>
      <c r="K284" s="10"/>
      <c r="L284" s="10"/>
      <c r="M284" s="71">
        <v>2018</v>
      </c>
      <c r="N284" s="71">
        <v>2019</v>
      </c>
      <c r="O284" s="76">
        <f t="shared" si="83"/>
        <v>65819.17</v>
      </c>
      <c r="P284" s="219">
        <v>55664.72</v>
      </c>
      <c r="Q284" s="219">
        <v>2386.23</v>
      </c>
      <c r="R284" s="219">
        <v>7768.22</v>
      </c>
    </row>
    <row r="285" spans="1:18" ht="39" customHeight="1" x14ac:dyDescent="0.3">
      <c r="A285" s="125" t="s">
        <v>885</v>
      </c>
      <c r="B285" s="196" t="s">
        <v>886</v>
      </c>
      <c r="C285" s="19" t="s">
        <v>887</v>
      </c>
      <c r="D285" s="10" t="s">
        <v>888</v>
      </c>
      <c r="E285" s="10" t="s">
        <v>731</v>
      </c>
      <c r="F285" s="10" t="s">
        <v>47</v>
      </c>
      <c r="G285" s="10" t="s">
        <v>771</v>
      </c>
      <c r="H285" s="18" t="s">
        <v>49</v>
      </c>
      <c r="I285" s="10"/>
      <c r="J285" s="10"/>
      <c r="K285" s="10"/>
      <c r="L285" s="10"/>
      <c r="M285" s="71">
        <v>2018</v>
      </c>
      <c r="N285" s="71">
        <v>2020</v>
      </c>
      <c r="O285" s="76">
        <f t="shared" si="83"/>
        <v>56182.62</v>
      </c>
      <c r="P285" s="75">
        <v>47755.23</v>
      </c>
      <c r="Q285" s="75">
        <v>4213.6899999999996</v>
      </c>
      <c r="R285" s="75">
        <v>4213.7</v>
      </c>
    </row>
    <row r="286" spans="1:18" ht="39" customHeight="1" x14ac:dyDescent="0.3">
      <c r="A286" s="125" t="s">
        <v>889</v>
      </c>
      <c r="B286" s="196" t="s">
        <v>890</v>
      </c>
      <c r="C286" s="19" t="s">
        <v>891</v>
      </c>
      <c r="D286" s="10" t="s">
        <v>892</v>
      </c>
      <c r="E286" s="10" t="s">
        <v>731</v>
      </c>
      <c r="F286" s="10" t="s">
        <v>47</v>
      </c>
      <c r="G286" s="10" t="s">
        <v>771</v>
      </c>
      <c r="H286" s="18" t="s">
        <v>49</v>
      </c>
      <c r="I286" s="10"/>
      <c r="J286" s="10"/>
      <c r="K286" s="10"/>
      <c r="L286" s="10"/>
      <c r="M286" s="71">
        <v>2019</v>
      </c>
      <c r="N286" s="71">
        <v>2019</v>
      </c>
      <c r="O286" s="76">
        <f t="shared" si="83"/>
        <v>56397.23</v>
      </c>
      <c r="P286" s="220">
        <v>47937.64</v>
      </c>
      <c r="Q286" s="220">
        <v>4229.79</v>
      </c>
      <c r="R286" s="220">
        <v>4229.8</v>
      </c>
    </row>
    <row r="287" spans="1:18" ht="53.25" customHeight="1" x14ac:dyDescent="0.3">
      <c r="A287" s="125" t="s">
        <v>893</v>
      </c>
      <c r="B287" s="196" t="s">
        <v>894</v>
      </c>
      <c r="C287" s="19" t="s">
        <v>895</v>
      </c>
      <c r="D287" s="10" t="s">
        <v>896</v>
      </c>
      <c r="E287" s="10" t="s">
        <v>731</v>
      </c>
      <c r="F287" s="10" t="s">
        <v>47</v>
      </c>
      <c r="G287" s="10" t="s">
        <v>771</v>
      </c>
      <c r="H287" s="18" t="s">
        <v>49</v>
      </c>
      <c r="I287" s="10"/>
      <c r="J287" s="10"/>
      <c r="K287" s="10"/>
      <c r="L287" s="10"/>
      <c r="M287" s="71">
        <v>2018</v>
      </c>
      <c r="N287" s="71">
        <v>2020</v>
      </c>
      <c r="O287" s="76">
        <f t="shared" si="83"/>
        <v>39550.14</v>
      </c>
      <c r="P287" s="75">
        <v>33617.620000000003</v>
      </c>
      <c r="Q287" s="75">
        <v>2960.18</v>
      </c>
      <c r="R287" s="75">
        <v>2972.34</v>
      </c>
    </row>
    <row r="288" spans="1:18" ht="39" customHeight="1" x14ac:dyDescent="0.3">
      <c r="A288" s="125" t="s">
        <v>897</v>
      </c>
      <c r="B288" s="196" t="s">
        <v>898</v>
      </c>
      <c r="C288" s="19" t="s">
        <v>899</v>
      </c>
      <c r="D288" s="10" t="s">
        <v>900</v>
      </c>
      <c r="E288" s="10" t="s">
        <v>731</v>
      </c>
      <c r="F288" s="10" t="s">
        <v>47</v>
      </c>
      <c r="G288" s="10" t="s">
        <v>771</v>
      </c>
      <c r="H288" s="18" t="s">
        <v>49</v>
      </c>
      <c r="I288" s="10"/>
      <c r="J288" s="10"/>
      <c r="K288" s="10"/>
      <c r="L288" s="10"/>
      <c r="M288" s="71">
        <v>2018</v>
      </c>
      <c r="N288" s="71">
        <v>2020</v>
      </c>
      <c r="O288" s="76">
        <f t="shared" si="83"/>
        <v>39340.46</v>
      </c>
      <c r="P288" s="220">
        <v>33439.39</v>
      </c>
      <c r="Q288" s="220">
        <v>2922.78</v>
      </c>
      <c r="R288" s="220">
        <v>2978.29</v>
      </c>
    </row>
    <row r="289" spans="1:18" ht="52.5" customHeight="1" x14ac:dyDescent="0.3">
      <c r="A289" s="125" t="s">
        <v>901</v>
      </c>
      <c r="B289" s="196" t="s">
        <v>902</v>
      </c>
      <c r="C289" s="19" t="s">
        <v>903</v>
      </c>
      <c r="D289" s="10" t="s">
        <v>904</v>
      </c>
      <c r="E289" s="10" t="s">
        <v>731</v>
      </c>
      <c r="F289" s="10" t="s">
        <v>47</v>
      </c>
      <c r="G289" s="10" t="s">
        <v>771</v>
      </c>
      <c r="H289" s="18" t="s">
        <v>49</v>
      </c>
      <c r="I289" s="10"/>
      <c r="J289" s="10"/>
      <c r="K289" s="10"/>
      <c r="L289" s="10"/>
      <c r="M289" s="71">
        <v>2018</v>
      </c>
      <c r="N289" s="71">
        <v>2020</v>
      </c>
      <c r="O289" s="76">
        <f t="shared" si="83"/>
        <v>37492.300000000003</v>
      </c>
      <c r="P289" s="219">
        <v>31868.46</v>
      </c>
      <c r="Q289" s="219">
        <v>2811.9</v>
      </c>
      <c r="R289" s="219">
        <v>2811.94</v>
      </c>
    </row>
    <row r="290" spans="1:18" ht="39" customHeight="1" x14ac:dyDescent="0.3">
      <c r="A290" s="125" t="s">
        <v>905</v>
      </c>
      <c r="B290" s="196" t="s">
        <v>906</v>
      </c>
      <c r="C290" s="19" t="s">
        <v>907</v>
      </c>
      <c r="D290" s="10" t="s">
        <v>908</v>
      </c>
      <c r="E290" s="10" t="s">
        <v>731</v>
      </c>
      <c r="F290" s="10" t="s">
        <v>47</v>
      </c>
      <c r="G290" s="10" t="s">
        <v>771</v>
      </c>
      <c r="H290" s="18" t="s">
        <v>49</v>
      </c>
      <c r="I290" s="10"/>
      <c r="J290" s="10"/>
      <c r="K290" s="10"/>
      <c r="L290" s="10"/>
      <c r="M290" s="71">
        <v>2018</v>
      </c>
      <c r="N290" s="71">
        <v>2020</v>
      </c>
      <c r="O290" s="76">
        <f t="shared" si="83"/>
        <v>31758.23</v>
      </c>
      <c r="P290" s="219">
        <v>26994.5</v>
      </c>
      <c r="Q290" s="219">
        <v>2367.38</v>
      </c>
      <c r="R290" s="219">
        <v>2396.35</v>
      </c>
    </row>
    <row r="291" spans="1:18" ht="39" customHeight="1" x14ac:dyDescent="0.3">
      <c r="A291" s="125" t="s">
        <v>909</v>
      </c>
      <c r="B291" s="196" t="s">
        <v>910</v>
      </c>
      <c r="C291" s="19" t="s">
        <v>1978</v>
      </c>
      <c r="D291" s="10" t="s">
        <v>911</v>
      </c>
      <c r="E291" s="10" t="s">
        <v>731</v>
      </c>
      <c r="F291" s="10" t="s">
        <v>47</v>
      </c>
      <c r="G291" s="10" t="s">
        <v>771</v>
      </c>
      <c r="H291" s="18" t="s">
        <v>49</v>
      </c>
      <c r="I291" s="10"/>
      <c r="J291" s="10"/>
      <c r="K291" s="10"/>
      <c r="L291" s="10"/>
      <c r="M291" s="71">
        <v>2018</v>
      </c>
      <c r="N291" s="71">
        <v>2020</v>
      </c>
      <c r="O291" s="76">
        <f t="shared" si="83"/>
        <v>27579.489999999998</v>
      </c>
      <c r="P291" s="75">
        <v>23442.57</v>
      </c>
      <c r="Q291" s="75">
        <v>2068.46</v>
      </c>
      <c r="R291" s="75">
        <v>2068.46</v>
      </c>
    </row>
    <row r="292" spans="1:18" ht="51" customHeight="1" x14ac:dyDescent="0.3">
      <c r="A292" s="125" t="s">
        <v>912</v>
      </c>
      <c r="B292" s="196" t="s">
        <v>913</v>
      </c>
      <c r="C292" s="19" t="s">
        <v>914</v>
      </c>
      <c r="D292" s="10" t="s">
        <v>915</v>
      </c>
      <c r="E292" s="10" t="s">
        <v>731</v>
      </c>
      <c r="F292" s="10" t="s">
        <v>47</v>
      </c>
      <c r="G292" s="10" t="s">
        <v>771</v>
      </c>
      <c r="H292" s="18" t="s">
        <v>49</v>
      </c>
      <c r="I292" s="10"/>
      <c r="J292" s="10"/>
      <c r="K292" s="10"/>
      <c r="L292" s="10"/>
      <c r="M292" s="71">
        <v>2018</v>
      </c>
      <c r="N292" s="71">
        <v>2020</v>
      </c>
      <c r="O292" s="76">
        <f t="shared" si="83"/>
        <v>27528.7</v>
      </c>
      <c r="P292" s="75">
        <v>22451.34</v>
      </c>
      <c r="Q292" s="75">
        <v>1980.98</v>
      </c>
      <c r="R292" s="75">
        <v>3096.38</v>
      </c>
    </row>
    <row r="293" spans="1:18" ht="39" customHeight="1" x14ac:dyDescent="0.3">
      <c r="A293" s="125" t="s">
        <v>916</v>
      </c>
      <c r="B293" s="196" t="s">
        <v>917</v>
      </c>
      <c r="C293" s="19" t="s">
        <v>918</v>
      </c>
      <c r="D293" s="10" t="s">
        <v>919</v>
      </c>
      <c r="E293" s="10" t="s">
        <v>731</v>
      </c>
      <c r="F293" s="10" t="s">
        <v>47</v>
      </c>
      <c r="G293" s="10" t="s">
        <v>771</v>
      </c>
      <c r="H293" s="18" t="s">
        <v>49</v>
      </c>
      <c r="I293" s="10"/>
      <c r="J293" s="10"/>
      <c r="K293" s="10"/>
      <c r="L293" s="10"/>
      <c r="M293" s="71">
        <v>2018</v>
      </c>
      <c r="N293" s="71">
        <v>2019</v>
      </c>
      <c r="O293" s="76">
        <f t="shared" si="83"/>
        <v>14149.49</v>
      </c>
      <c r="P293" s="75">
        <v>12027.07</v>
      </c>
      <c r="Q293" s="75">
        <v>1061.2</v>
      </c>
      <c r="R293" s="75">
        <v>1061.22</v>
      </c>
    </row>
    <row r="294" spans="1:18" ht="50.25" customHeight="1" x14ac:dyDescent="0.3">
      <c r="A294" s="125" t="s">
        <v>920</v>
      </c>
      <c r="B294" s="196" t="s">
        <v>921</v>
      </c>
      <c r="C294" s="19" t="s">
        <v>922</v>
      </c>
      <c r="D294" s="10" t="s">
        <v>923</v>
      </c>
      <c r="E294" s="10" t="s">
        <v>731</v>
      </c>
      <c r="F294" s="10" t="s">
        <v>47</v>
      </c>
      <c r="G294" s="10" t="s">
        <v>771</v>
      </c>
      <c r="H294" s="18" t="s">
        <v>49</v>
      </c>
      <c r="I294" s="10"/>
      <c r="J294" s="10"/>
      <c r="K294" s="10"/>
      <c r="L294" s="10"/>
      <c r="M294" s="71">
        <v>2018</v>
      </c>
      <c r="N294" s="71">
        <v>2020</v>
      </c>
      <c r="O294" s="76">
        <f t="shared" si="83"/>
        <v>11046.33</v>
      </c>
      <c r="P294" s="219">
        <v>9389.3799999999992</v>
      </c>
      <c r="Q294" s="219">
        <v>828.46</v>
      </c>
      <c r="R294" s="219">
        <v>828.49</v>
      </c>
    </row>
    <row r="295" spans="1:18" ht="39" customHeight="1" x14ac:dyDescent="0.3">
      <c r="A295" s="125" t="s">
        <v>924</v>
      </c>
      <c r="B295" s="196" t="s">
        <v>925</v>
      </c>
      <c r="C295" s="19" t="s">
        <v>926</v>
      </c>
      <c r="D295" s="10" t="s">
        <v>927</v>
      </c>
      <c r="E295" s="10" t="s">
        <v>731</v>
      </c>
      <c r="F295" s="10" t="s">
        <v>47</v>
      </c>
      <c r="G295" s="10" t="s">
        <v>771</v>
      </c>
      <c r="H295" s="18" t="s">
        <v>49</v>
      </c>
      <c r="I295" s="10"/>
      <c r="J295" s="10"/>
      <c r="K295" s="10"/>
      <c r="L295" s="10"/>
      <c r="M295" s="71">
        <v>2018</v>
      </c>
      <c r="N295" s="71">
        <v>2019</v>
      </c>
      <c r="O295" s="76">
        <f t="shared" si="83"/>
        <v>10433.119999999999</v>
      </c>
      <c r="P295" s="75">
        <v>8868.15</v>
      </c>
      <c r="Q295" s="75">
        <v>782.48</v>
      </c>
      <c r="R295" s="75">
        <v>782.49</v>
      </c>
    </row>
    <row r="296" spans="1:18" ht="48.75" customHeight="1" x14ac:dyDescent="0.3">
      <c r="A296" s="125" t="s">
        <v>928</v>
      </c>
      <c r="B296" s="196" t="s">
        <v>929</v>
      </c>
      <c r="C296" s="19" t="s">
        <v>930</v>
      </c>
      <c r="D296" s="10" t="s">
        <v>931</v>
      </c>
      <c r="E296" s="10" t="s">
        <v>731</v>
      </c>
      <c r="F296" s="10" t="s">
        <v>47</v>
      </c>
      <c r="G296" s="10" t="s">
        <v>771</v>
      </c>
      <c r="H296" s="18" t="s">
        <v>49</v>
      </c>
      <c r="I296" s="10"/>
      <c r="J296" s="10"/>
      <c r="K296" s="10"/>
      <c r="L296" s="10"/>
      <c r="M296" s="71">
        <v>2018</v>
      </c>
      <c r="N296" s="71">
        <v>2019</v>
      </c>
      <c r="O296" s="76">
        <f t="shared" si="83"/>
        <v>4735.45</v>
      </c>
      <c r="P296" s="75">
        <v>4025.13</v>
      </c>
      <c r="Q296" s="75">
        <v>355.15</v>
      </c>
      <c r="R296" s="75">
        <v>355.17</v>
      </c>
    </row>
    <row r="297" spans="1:18" ht="77.25" customHeight="1" x14ac:dyDescent="0.3">
      <c r="A297" s="125" t="s">
        <v>932</v>
      </c>
      <c r="B297" s="196" t="s">
        <v>933</v>
      </c>
      <c r="C297" s="19" t="s">
        <v>934</v>
      </c>
      <c r="D297" s="10" t="s">
        <v>935</v>
      </c>
      <c r="E297" s="10" t="s">
        <v>731</v>
      </c>
      <c r="F297" s="10" t="s">
        <v>47</v>
      </c>
      <c r="G297" s="10" t="s">
        <v>771</v>
      </c>
      <c r="H297" s="18" t="s">
        <v>49</v>
      </c>
      <c r="I297" s="10"/>
      <c r="J297" s="10"/>
      <c r="K297" s="10"/>
      <c r="L297" s="10"/>
      <c r="M297" s="71">
        <v>2018</v>
      </c>
      <c r="N297" s="71">
        <v>2020</v>
      </c>
      <c r="O297" s="76">
        <f t="shared" si="83"/>
        <v>125452.79999999999</v>
      </c>
      <c r="P297" s="75">
        <v>106634.87</v>
      </c>
      <c r="Q297" s="75">
        <v>9408.9599999999991</v>
      </c>
      <c r="R297" s="75">
        <v>9408.9699999999993</v>
      </c>
    </row>
    <row r="298" spans="1:18" ht="39" customHeight="1" x14ac:dyDescent="0.3">
      <c r="A298" s="173" t="s">
        <v>936</v>
      </c>
      <c r="B298" s="181"/>
      <c r="C298" s="173" t="s">
        <v>937</v>
      </c>
      <c r="D298" s="181"/>
      <c r="E298" s="181"/>
      <c r="F298" s="181"/>
      <c r="G298" s="181"/>
      <c r="H298" s="181"/>
      <c r="I298" s="181"/>
      <c r="J298" s="181"/>
      <c r="K298" s="181"/>
      <c r="L298" s="181"/>
      <c r="M298" s="180"/>
      <c r="N298" s="180"/>
      <c r="O298" s="185">
        <v>0</v>
      </c>
      <c r="P298" s="185">
        <v>0</v>
      </c>
      <c r="Q298" s="185">
        <v>0</v>
      </c>
      <c r="R298" s="185">
        <v>0</v>
      </c>
    </row>
    <row r="299" spans="1:18" ht="39" customHeight="1" x14ac:dyDescent="0.3">
      <c r="A299" s="173" t="s">
        <v>938</v>
      </c>
      <c r="B299" s="181"/>
      <c r="C299" s="173" t="s">
        <v>939</v>
      </c>
      <c r="D299" s="181"/>
      <c r="E299" s="181"/>
      <c r="F299" s="181"/>
      <c r="G299" s="181"/>
      <c r="H299" s="181"/>
      <c r="I299" s="181"/>
      <c r="J299" s="181"/>
      <c r="K299" s="181"/>
      <c r="L299" s="181"/>
      <c r="M299" s="180"/>
      <c r="N299" s="180"/>
      <c r="O299" s="178">
        <f>SUM(O300:O306)</f>
        <v>56037.599999999991</v>
      </c>
      <c r="P299" s="178">
        <f t="shared" ref="P299:R299" si="84">SUM(P300:P306)</f>
        <v>47984.02</v>
      </c>
      <c r="Q299" s="178">
        <f t="shared" si="84"/>
        <v>3808.83</v>
      </c>
      <c r="R299" s="178">
        <f t="shared" si="84"/>
        <v>4244.75</v>
      </c>
    </row>
    <row r="300" spans="1:18" ht="39" customHeight="1" x14ac:dyDescent="0.3">
      <c r="A300" s="125" t="s">
        <v>940</v>
      </c>
      <c r="B300" s="196" t="s">
        <v>941</v>
      </c>
      <c r="C300" s="19" t="s">
        <v>942</v>
      </c>
      <c r="D300" s="10" t="s">
        <v>78</v>
      </c>
      <c r="E300" s="10" t="s">
        <v>731</v>
      </c>
      <c r="F300" s="10" t="s">
        <v>79</v>
      </c>
      <c r="G300" s="10" t="s">
        <v>943</v>
      </c>
      <c r="H300" s="18" t="s">
        <v>49</v>
      </c>
      <c r="I300" s="10"/>
      <c r="J300" s="10"/>
      <c r="K300" s="10"/>
      <c r="L300" s="10"/>
      <c r="M300" s="71">
        <v>2018</v>
      </c>
      <c r="N300" s="71">
        <v>2022</v>
      </c>
      <c r="O300" s="75">
        <f>P300+Q300+R300</f>
        <v>549</v>
      </c>
      <c r="P300" s="75">
        <v>466.65</v>
      </c>
      <c r="Q300" s="75">
        <v>40.85</v>
      </c>
      <c r="R300" s="75">
        <v>41.5</v>
      </c>
    </row>
    <row r="301" spans="1:18" ht="74.400000000000006" customHeight="1" x14ac:dyDescent="0.3">
      <c r="A301" s="125" t="s">
        <v>944</v>
      </c>
      <c r="B301" s="196" t="s">
        <v>945</v>
      </c>
      <c r="C301" s="19" t="s">
        <v>946</v>
      </c>
      <c r="D301" s="10" t="s">
        <v>787</v>
      </c>
      <c r="E301" s="10" t="s">
        <v>731</v>
      </c>
      <c r="F301" s="10" t="s">
        <v>72</v>
      </c>
      <c r="G301" s="10" t="s">
        <v>943</v>
      </c>
      <c r="H301" s="18" t="s">
        <v>49</v>
      </c>
      <c r="I301" s="10"/>
      <c r="J301" s="10"/>
      <c r="K301" s="10"/>
      <c r="L301" s="10"/>
      <c r="M301" s="71">
        <v>2018</v>
      </c>
      <c r="N301" s="71">
        <v>2022</v>
      </c>
      <c r="O301" s="75">
        <f t="shared" ref="O301:O306" si="85">P301+Q301+R301</f>
        <v>4978.7499999999991</v>
      </c>
      <c r="P301" s="75">
        <v>4514.07</v>
      </c>
      <c r="Q301" s="75">
        <v>91.28</v>
      </c>
      <c r="R301" s="75">
        <v>373.4</v>
      </c>
    </row>
    <row r="302" spans="1:18" ht="65.400000000000006" customHeight="1" x14ac:dyDescent="0.3">
      <c r="A302" s="125" t="s">
        <v>947</v>
      </c>
      <c r="B302" s="196" t="s">
        <v>948</v>
      </c>
      <c r="C302" s="19" t="s">
        <v>949</v>
      </c>
      <c r="D302" s="10" t="s">
        <v>775</v>
      </c>
      <c r="E302" s="10" t="s">
        <v>731</v>
      </c>
      <c r="F302" s="10" t="s">
        <v>112</v>
      </c>
      <c r="G302" s="10" t="s">
        <v>943</v>
      </c>
      <c r="H302" s="18" t="s">
        <v>49</v>
      </c>
      <c r="I302" s="10"/>
      <c r="J302" s="10"/>
      <c r="K302" s="10"/>
      <c r="L302" s="10"/>
      <c r="M302" s="71">
        <v>2018</v>
      </c>
      <c r="N302" s="71">
        <v>2022</v>
      </c>
      <c r="O302" s="75">
        <f t="shared" si="85"/>
        <v>4838.08</v>
      </c>
      <c r="P302" s="75">
        <v>4182.29</v>
      </c>
      <c r="Q302" s="75">
        <v>292.89</v>
      </c>
      <c r="R302" s="75">
        <v>362.9</v>
      </c>
    </row>
    <row r="303" spans="1:18" ht="54.75" customHeight="1" x14ac:dyDescent="0.3">
      <c r="A303" s="125" t="s">
        <v>950</v>
      </c>
      <c r="B303" s="196" t="s">
        <v>951</v>
      </c>
      <c r="C303" s="19" t="s">
        <v>952</v>
      </c>
      <c r="D303" s="10" t="s">
        <v>84</v>
      </c>
      <c r="E303" s="10" t="s">
        <v>731</v>
      </c>
      <c r="F303" s="10" t="s">
        <v>86</v>
      </c>
      <c r="G303" s="10" t="s">
        <v>943</v>
      </c>
      <c r="H303" s="18" t="s">
        <v>49</v>
      </c>
      <c r="I303" s="10"/>
      <c r="J303" s="10"/>
      <c r="K303" s="10"/>
      <c r="L303" s="10"/>
      <c r="M303" s="71">
        <v>2018</v>
      </c>
      <c r="N303" s="71">
        <v>2022</v>
      </c>
      <c r="O303" s="75">
        <f t="shared" si="85"/>
        <v>12779.2</v>
      </c>
      <c r="P303" s="75">
        <v>10862.32</v>
      </c>
      <c r="Q303" s="75">
        <v>958.44</v>
      </c>
      <c r="R303" s="75">
        <v>958.44</v>
      </c>
    </row>
    <row r="304" spans="1:18" ht="54.75" customHeight="1" x14ac:dyDescent="0.3">
      <c r="A304" s="125" t="s">
        <v>953</v>
      </c>
      <c r="B304" s="196" t="s">
        <v>954</v>
      </c>
      <c r="C304" s="19" t="s">
        <v>955</v>
      </c>
      <c r="D304" s="10" t="s">
        <v>45</v>
      </c>
      <c r="E304" s="10" t="s">
        <v>731</v>
      </c>
      <c r="F304" s="10" t="s">
        <v>47</v>
      </c>
      <c r="G304" s="10" t="s">
        <v>943</v>
      </c>
      <c r="H304" s="18" t="s">
        <v>49</v>
      </c>
      <c r="I304" s="10"/>
      <c r="J304" s="10"/>
      <c r="K304" s="10"/>
      <c r="L304" s="10"/>
      <c r="M304" s="71">
        <v>2018</v>
      </c>
      <c r="N304" s="71">
        <v>2022</v>
      </c>
      <c r="O304" s="75">
        <f t="shared" si="85"/>
        <v>16750.84</v>
      </c>
      <c r="P304" s="75">
        <v>14238.22</v>
      </c>
      <c r="Q304" s="75">
        <v>1256.31</v>
      </c>
      <c r="R304" s="75">
        <v>1256.31</v>
      </c>
    </row>
    <row r="305" spans="1:18" ht="68.400000000000006" customHeight="1" x14ac:dyDescent="0.3">
      <c r="A305" s="125" t="s">
        <v>956</v>
      </c>
      <c r="B305" s="196" t="s">
        <v>957</v>
      </c>
      <c r="C305" s="19" t="s">
        <v>958</v>
      </c>
      <c r="D305" s="10" t="s">
        <v>802</v>
      </c>
      <c r="E305" s="10" t="s">
        <v>731</v>
      </c>
      <c r="F305" s="10" t="s">
        <v>123</v>
      </c>
      <c r="G305" s="10" t="s">
        <v>943</v>
      </c>
      <c r="H305" s="18" t="s">
        <v>49</v>
      </c>
      <c r="I305" s="10"/>
      <c r="J305" s="10"/>
      <c r="K305" s="10"/>
      <c r="L305" s="10"/>
      <c r="M305" s="71">
        <v>2018</v>
      </c>
      <c r="N305" s="71">
        <v>2021</v>
      </c>
      <c r="O305" s="75">
        <f t="shared" si="85"/>
        <v>2875.59</v>
      </c>
      <c r="P305" s="75">
        <v>2444.25</v>
      </c>
      <c r="Q305" s="75">
        <v>174.11</v>
      </c>
      <c r="R305" s="75">
        <v>257.23</v>
      </c>
    </row>
    <row r="306" spans="1:18" ht="61.2" customHeight="1" x14ac:dyDescent="0.3">
      <c r="A306" s="125" t="s">
        <v>959</v>
      </c>
      <c r="B306" s="196" t="s">
        <v>960</v>
      </c>
      <c r="C306" s="19" t="s">
        <v>961</v>
      </c>
      <c r="D306" s="10" t="s">
        <v>962</v>
      </c>
      <c r="E306" s="10" t="s">
        <v>731</v>
      </c>
      <c r="F306" s="10" t="s">
        <v>98</v>
      </c>
      <c r="G306" s="10" t="s">
        <v>943</v>
      </c>
      <c r="H306" s="18" t="s">
        <v>49</v>
      </c>
      <c r="I306" s="10"/>
      <c r="J306" s="10"/>
      <c r="K306" s="10"/>
      <c r="L306" s="10"/>
      <c r="M306" s="71">
        <v>2018</v>
      </c>
      <c r="N306" s="71">
        <v>2022</v>
      </c>
      <c r="O306" s="75">
        <f t="shared" si="85"/>
        <v>13266.14</v>
      </c>
      <c r="P306" s="75">
        <v>11276.22</v>
      </c>
      <c r="Q306" s="75">
        <v>994.95</v>
      </c>
      <c r="R306" s="75">
        <v>994.97</v>
      </c>
    </row>
    <row r="307" spans="1:18" ht="55.5" customHeight="1" x14ac:dyDescent="0.3">
      <c r="A307" s="152" t="s">
        <v>963</v>
      </c>
      <c r="B307" s="158"/>
      <c r="C307" s="152" t="s">
        <v>964</v>
      </c>
      <c r="D307" s="158"/>
      <c r="E307" s="158"/>
      <c r="F307" s="158"/>
      <c r="G307" s="158"/>
      <c r="H307" s="158"/>
      <c r="I307" s="158"/>
      <c r="J307" s="158"/>
      <c r="K307" s="158"/>
      <c r="L307" s="158"/>
      <c r="M307" s="157"/>
      <c r="N307" s="157"/>
      <c r="O307" s="155">
        <f>O308+O331</f>
        <v>76135346.600000009</v>
      </c>
      <c r="P307" s="155">
        <f>P308+P331</f>
        <v>53914483.340000011</v>
      </c>
      <c r="Q307" s="155">
        <f>Q308+Q331</f>
        <v>15018577.510000002</v>
      </c>
      <c r="R307" s="155">
        <f>R308+R331</f>
        <v>7202285.75</v>
      </c>
    </row>
    <row r="308" spans="1:18" ht="39" customHeight="1" x14ac:dyDescent="0.3">
      <c r="A308" s="142" t="s">
        <v>965</v>
      </c>
      <c r="B308" s="143"/>
      <c r="C308" s="142" t="s">
        <v>966</v>
      </c>
      <c r="D308" s="143"/>
      <c r="E308" s="143"/>
      <c r="F308" s="143"/>
      <c r="G308" s="143"/>
      <c r="H308" s="143"/>
      <c r="I308" s="143"/>
      <c r="J308" s="143"/>
      <c r="K308" s="143"/>
      <c r="L308" s="143"/>
      <c r="M308" s="166"/>
      <c r="N308" s="166"/>
      <c r="O308" s="164">
        <f>O309+O317+O318+O321</f>
        <v>76135346.600000009</v>
      </c>
      <c r="P308" s="164">
        <f>P309+P317+P318+P321</f>
        <v>53914483.340000011</v>
      </c>
      <c r="Q308" s="164">
        <f>Q309+Q317+Q318+Q321</f>
        <v>15018577.510000002</v>
      </c>
      <c r="R308" s="164">
        <f>R309+R317+R318+R321</f>
        <v>7202285.75</v>
      </c>
    </row>
    <row r="309" spans="1:18" ht="39" customHeight="1" x14ac:dyDescent="0.3">
      <c r="A309" s="173" t="s">
        <v>967</v>
      </c>
      <c r="B309" s="181"/>
      <c r="C309" s="173" t="s">
        <v>968</v>
      </c>
      <c r="D309" s="181"/>
      <c r="E309" s="181"/>
      <c r="F309" s="181"/>
      <c r="G309" s="181"/>
      <c r="H309" s="181"/>
      <c r="I309" s="181"/>
      <c r="J309" s="181"/>
      <c r="K309" s="181"/>
      <c r="L309" s="181"/>
      <c r="M309" s="180"/>
      <c r="N309" s="180"/>
      <c r="O309" s="178">
        <f>SUM(O310:O316)</f>
        <v>37165921.310000002</v>
      </c>
      <c r="P309" s="178">
        <f>SUM(P310:P316)</f>
        <v>22024803.950000003</v>
      </c>
      <c r="Q309" s="178">
        <f>SUM(Q310:Q316)</f>
        <v>14587847.360000001</v>
      </c>
      <c r="R309" s="178">
        <f>SUM(R310:R316)</f>
        <v>553270</v>
      </c>
    </row>
    <row r="310" spans="1:18" ht="39" customHeight="1" x14ac:dyDescent="0.3">
      <c r="A310" s="19" t="s">
        <v>969</v>
      </c>
      <c r="B310" s="110" t="s">
        <v>970</v>
      </c>
      <c r="C310" s="19" t="s">
        <v>971</v>
      </c>
      <c r="D310" s="10" t="s">
        <v>122</v>
      </c>
      <c r="E310" s="10" t="s">
        <v>85</v>
      </c>
      <c r="F310" s="10" t="s">
        <v>123</v>
      </c>
      <c r="G310" s="10" t="s">
        <v>73</v>
      </c>
      <c r="H310" s="18" t="s">
        <v>74</v>
      </c>
      <c r="I310" s="10"/>
      <c r="J310" s="10"/>
      <c r="K310" s="10"/>
      <c r="L310" s="10"/>
      <c r="M310" s="71">
        <v>2016</v>
      </c>
      <c r="N310" s="71">
        <v>2017</v>
      </c>
      <c r="O310" s="75">
        <f>P310+Q310+R310</f>
        <v>752330</v>
      </c>
      <c r="P310" s="75">
        <v>0</v>
      </c>
      <c r="Q310" s="75">
        <v>601060</v>
      </c>
      <c r="R310" s="75">
        <v>151270</v>
      </c>
    </row>
    <row r="311" spans="1:18" ht="39" customHeight="1" x14ac:dyDescent="0.3">
      <c r="A311" s="19" t="s">
        <v>972</v>
      </c>
      <c r="B311" s="110" t="s">
        <v>973</v>
      </c>
      <c r="C311" s="16" t="s">
        <v>974</v>
      </c>
      <c r="D311" s="11" t="s">
        <v>111</v>
      </c>
      <c r="E311" s="11" t="s">
        <v>85</v>
      </c>
      <c r="F311" s="11" t="s">
        <v>112</v>
      </c>
      <c r="G311" s="11" t="s">
        <v>73</v>
      </c>
      <c r="H311" s="11" t="s">
        <v>74</v>
      </c>
      <c r="I311" s="11"/>
      <c r="J311" s="11"/>
      <c r="K311" s="11"/>
      <c r="L311" s="11"/>
      <c r="M311" s="81">
        <v>2016</v>
      </c>
      <c r="N311" s="81">
        <v>2020</v>
      </c>
      <c r="O311" s="75">
        <f t="shared" ref="O311:O314" si="86">P311+Q311+R311</f>
        <v>3226000</v>
      </c>
      <c r="P311" s="80">
        <v>0</v>
      </c>
      <c r="Q311" s="80">
        <v>2824000</v>
      </c>
      <c r="R311" s="80">
        <v>402000</v>
      </c>
    </row>
    <row r="312" spans="1:18" ht="45.6" customHeight="1" x14ac:dyDescent="0.3">
      <c r="A312" s="19" t="s">
        <v>975</v>
      </c>
      <c r="B312" s="110" t="s">
        <v>976</v>
      </c>
      <c r="C312" s="19" t="s">
        <v>977</v>
      </c>
      <c r="D312" s="10" t="s">
        <v>978</v>
      </c>
      <c r="E312" s="10" t="s">
        <v>85</v>
      </c>
      <c r="F312" s="10" t="s">
        <v>47</v>
      </c>
      <c r="G312" s="13" t="s">
        <v>979</v>
      </c>
      <c r="H312" s="18" t="s">
        <v>74</v>
      </c>
      <c r="I312" s="10" t="s">
        <v>16</v>
      </c>
      <c r="J312" s="10"/>
      <c r="K312" s="10"/>
      <c r="L312" s="10"/>
      <c r="M312" s="71">
        <v>2019</v>
      </c>
      <c r="N312" s="71">
        <v>2024</v>
      </c>
      <c r="O312" s="75">
        <f t="shared" si="86"/>
        <v>15888863.220000001</v>
      </c>
      <c r="P312" s="77">
        <v>9958575.9000000004</v>
      </c>
      <c r="Q312" s="77">
        <v>5930287.3200000003</v>
      </c>
      <c r="R312" s="77">
        <v>0</v>
      </c>
    </row>
    <row r="313" spans="1:18" ht="39" customHeight="1" x14ac:dyDescent="0.3">
      <c r="A313" s="28" t="s">
        <v>980</v>
      </c>
      <c r="B313" s="110" t="s">
        <v>981</v>
      </c>
      <c r="C313" s="28" t="s">
        <v>982</v>
      </c>
      <c r="D313" s="13" t="s">
        <v>983</v>
      </c>
      <c r="E313" s="13" t="s">
        <v>85</v>
      </c>
      <c r="F313" s="13" t="s">
        <v>47</v>
      </c>
      <c r="G313" s="13" t="s">
        <v>979</v>
      </c>
      <c r="H313" s="13" t="s">
        <v>74</v>
      </c>
      <c r="I313" s="13" t="s">
        <v>16</v>
      </c>
      <c r="J313" s="13"/>
      <c r="K313" s="13"/>
      <c r="L313" s="13"/>
      <c r="M313" s="71">
        <v>2016</v>
      </c>
      <c r="N313" s="74" t="s">
        <v>1976</v>
      </c>
      <c r="O313" s="75">
        <f>P313+Q313+R313</f>
        <v>3455508.7800000003</v>
      </c>
      <c r="P313" s="75">
        <v>2937182.45</v>
      </c>
      <c r="Q313" s="75">
        <v>518326.33</v>
      </c>
      <c r="R313" s="75">
        <v>0</v>
      </c>
    </row>
    <row r="314" spans="1:18" ht="55.2" customHeight="1" x14ac:dyDescent="0.3">
      <c r="A314" s="28" t="s">
        <v>984</v>
      </c>
      <c r="B314" s="110" t="s">
        <v>985</v>
      </c>
      <c r="C314" s="28" t="s">
        <v>986</v>
      </c>
      <c r="D314" s="13" t="s">
        <v>987</v>
      </c>
      <c r="E314" s="13" t="s">
        <v>85</v>
      </c>
      <c r="F314" s="13" t="s">
        <v>47</v>
      </c>
      <c r="G314" s="13" t="s">
        <v>979</v>
      </c>
      <c r="H314" s="13" t="s">
        <v>74</v>
      </c>
      <c r="I314" s="13" t="s">
        <v>16</v>
      </c>
      <c r="J314" s="13"/>
      <c r="K314" s="13"/>
      <c r="L314" s="13"/>
      <c r="M314" s="71">
        <v>2017</v>
      </c>
      <c r="N314" s="74" t="s">
        <v>988</v>
      </c>
      <c r="O314" s="75">
        <f t="shared" si="86"/>
        <v>5194450.07</v>
      </c>
      <c r="P314" s="75">
        <v>4900942.32</v>
      </c>
      <c r="Q314" s="75">
        <v>293507.75</v>
      </c>
      <c r="R314" s="75">
        <v>0</v>
      </c>
    </row>
    <row r="315" spans="1:18" ht="39" customHeight="1" x14ac:dyDescent="0.3">
      <c r="A315" s="28" t="s">
        <v>989</v>
      </c>
      <c r="B315" s="110" t="s">
        <v>990</v>
      </c>
      <c r="C315" s="28" t="s">
        <v>991</v>
      </c>
      <c r="D315" s="13" t="s">
        <v>992</v>
      </c>
      <c r="E315" s="13" t="s">
        <v>85</v>
      </c>
      <c r="F315" s="13" t="s">
        <v>47</v>
      </c>
      <c r="G315" s="13" t="s">
        <v>979</v>
      </c>
      <c r="H315" s="13" t="s">
        <v>74</v>
      </c>
      <c r="I315" s="13" t="s">
        <v>16</v>
      </c>
      <c r="J315" s="13"/>
      <c r="K315" s="13"/>
      <c r="L315" s="13"/>
      <c r="M315" s="71">
        <v>2020</v>
      </c>
      <c r="N315" s="74" t="s">
        <v>1976</v>
      </c>
      <c r="O315" s="75">
        <f t="shared" ref="O315" si="87">P315+Q315+R315</f>
        <v>4819524.59</v>
      </c>
      <c r="P315" s="75">
        <v>4182219.77</v>
      </c>
      <c r="Q315" s="75">
        <v>637304.81999999995</v>
      </c>
      <c r="R315" s="75">
        <v>0</v>
      </c>
    </row>
    <row r="316" spans="1:18" ht="39" customHeight="1" x14ac:dyDescent="0.3">
      <c r="A316" s="19" t="s">
        <v>993</v>
      </c>
      <c r="B316" s="110" t="s">
        <v>994</v>
      </c>
      <c r="C316" s="19" t="s">
        <v>995</v>
      </c>
      <c r="D316" s="10" t="s">
        <v>996</v>
      </c>
      <c r="E316" s="10" t="s">
        <v>85</v>
      </c>
      <c r="F316" s="10" t="s">
        <v>47</v>
      </c>
      <c r="G316" s="13" t="s">
        <v>979</v>
      </c>
      <c r="H316" s="18" t="s">
        <v>74</v>
      </c>
      <c r="I316" s="10" t="s">
        <v>16</v>
      </c>
      <c r="J316" s="10"/>
      <c r="K316" s="10"/>
      <c r="L316" s="10"/>
      <c r="M316" s="71">
        <v>2020</v>
      </c>
      <c r="N316" s="71">
        <v>2024</v>
      </c>
      <c r="O316" s="75">
        <f t="shared" ref="O316" si="88">P316+Q316+R316</f>
        <v>3829244.65</v>
      </c>
      <c r="P316" s="77">
        <v>45883.51</v>
      </c>
      <c r="Q316" s="77">
        <v>3783361.14</v>
      </c>
      <c r="R316" s="77">
        <v>0</v>
      </c>
    </row>
    <row r="317" spans="1:18" ht="58.5" customHeight="1" x14ac:dyDescent="0.3">
      <c r="A317" s="173" t="s">
        <v>997</v>
      </c>
      <c r="B317" s="181"/>
      <c r="C317" s="173" t="s">
        <v>998</v>
      </c>
      <c r="D317" s="181"/>
      <c r="E317" s="181"/>
      <c r="F317" s="181"/>
      <c r="G317" s="181"/>
      <c r="H317" s="181"/>
      <c r="I317" s="181"/>
      <c r="J317" s="181"/>
      <c r="K317" s="181"/>
      <c r="L317" s="181"/>
      <c r="M317" s="180"/>
      <c r="N317" s="180"/>
      <c r="O317" s="185">
        <v>0</v>
      </c>
      <c r="P317" s="185">
        <v>0</v>
      </c>
      <c r="Q317" s="185">
        <v>0</v>
      </c>
      <c r="R317" s="185">
        <v>0</v>
      </c>
    </row>
    <row r="318" spans="1:18" ht="39" customHeight="1" x14ac:dyDescent="0.3">
      <c r="A318" s="173" t="s">
        <v>999</v>
      </c>
      <c r="B318" s="181"/>
      <c r="C318" s="173" t="s">
        <v>1000</v>
      </c>
      <c r="D318" s="181"/>
      <c r="E318" s="181"/>
      <c r="F318" s="181"/>
      <c r="G318" s="181"/>
      <c r="H318" s="181"/>
      <c r="I318" s="181"/>
      <c r="J318" s="181"/>
      <c r="K318" s="181"/>
      <c r="L318" s="181"/>
      <c r="M318" s="180"/>
      <c r="N318" s="180"/>
      <c r="O318" s="178">
        <f>SUM(O319:O320)</f>
        <v>7899004.25</v>
      </c>
      <c r="P318" s="178">
        <f t="shared" ref="P318:R318" si="89">SUM(P319:P320)</f>
        <v>6714153.5999999996</v>
      </c>
      <c r="Q318" s="178">
        <f t="shared" si="89"/>
        <v>0</v>
      </c>
      <c r="R318" s="178">
        <f t="shared" si="89"/>
        <v>1184850.6499999999</v>
      </c>
    </row>
    <row r="319" spans="1:18" ht="39" customHeight="1" x14ac:dyDescent="0.3">
      <c r="A319" s="125" t="s">
        <v>1001</v>
      </c>
      <c r="B319" s="110" t="s">
        <v>1002</v>
      </c>
      <c r="C319" s="19" t="s">
        <v>1003</v>
      </c>
      <c r="D319" s="10" t="s">
        <v>1004</v>
      </c>
      <c r="E319" s="10" t="s">
        <v>368</v>
      </c>
      <c r="F319" s="10" t="s">
        <v>86</v>
      </c>
      <c r="G319" s="10" t="s">
        <v>1005</v>
      </c>
      <c r="H319" s="10" t="s">
        <v>49</v>
      </c>
      <c r="I319" s="10"/>
      <c r="J319" s="10"/>
      <c r="K319" s="10"/>
      <c r="L319" s="10"/>
      <c r="M319" s="71">
        <v>2017</v>
      </c>
      <c r="N319" s="71">
        <v>2023</v>
      </c>
      <c r="O319" s="129">
        <f>P319+Q319+R319</f>
        <v>3536864</v>
      </c>
      <c r="P319" s="129">
        <v>3006334.4</v>
      </c>
      <c r="Q319" s="68">
        <v>0</v>
      </c>
      <c r="R319" s="68">
        <v>530529.6</v>
      </c>
    </row>
    <row r="320" spans="1:18" ht="39" customHeight="1" x14ac:dyDescent="0.3">
      <c r="A320" s="125" t="s">
        <v>1006</v>
      </c>
      <c r="B320" s="110" t="s">
        <v>1007</v>
      </c>
      <c r="C320" s="19" t="s">
        <v>1008</v>
      </c>
      <c r="D320" s="10" t="s">
        <v>1009</v>
      </c>
      <c r="E320" s="10" t="s">
        <v>368</v>
      </c>
      <c r="F320" s="10" t="s">
        <v>98</v>
      </c>
      <c r="G320" s="10" t="s">
        <v>1005</v>
      </c>
      <c r="H320" s="10" t="s">
        <v>49</v>
      </c>
      <c r="I320" s="10"/>
      <c r="J320" s="10"/>
      <c r="K320" s="10"/>
      <c r="L320" s="10"/>
      <c r="M320" s="71">
        <v>2017</v>
      </c>
      <c r="N320" s="71">
        <v>2022</v>
      </c>
      <c r="O320" s="129">
        <f>P320+Q320+R320</f>
        <v>4362140.25</v>
      </c>
      <c r="P320" s="232">
        <v>3707819.2</v>
      </c>
      <c r="Q320" s="231">
        <v>0</v>
      </c>
      <c r="R320" s="231">
        <v>654321.05000000005</v>
      </c>
    </row>
    <row r="321" spans="1:18" ht="39" customHeight="1" x14ac:dyDescent="0.3">
      <c r="A321" s="173" t="s">
        <v>1010</v>
      </c>
      <c r="B321" s="181"/>
      <c r="C321" s="173" t="s">
        <v>1011</v>
      </c>
      <c r="D321" s="181"/>
      <c r="E321" s="181"/>
      <c r="F321" s="181"/>
      <c r="G321" s="181"/>
      <c r="H321" s="181"/>
      <c r="I321" s="181"/>
      <c r="J321" s="181"/>
      <c r="K321" s="181"/>
      <c r="L321" s="181"/>
      <c r="M321" s="180"/>
      <c r="N321" s="180"/>
      <c r="O321" s="178">
        <f>SUM(O322:O330)</f>
        <v>31070421.040000003</v>
      </c>
      <c r="P321" s="178">
        <f t="shared" ref="P321:R321" si="90">SUM(P322:P330)</f>
        <v>25175525.790000007</v>
      </c>
      <c r="Q321" s="178">
        <f t="shared" si="90"/>
        <v>430730.14999999997</v>
      </c>
      <c r="R321" s="178">
        <f t="shared" si="90"/>
        <v>5464165.0999999996</v>
      </c>
    </row>
    <row r="322" spans="1:18" ht="39" customHeight="1" x14ac:dyDescent="0.3">
      <c r="A322" s="125" t="s">
        <v>1012</v>
      </c>
      <c r="B322" s="110" t="s">
        <v>1013</v>
      </c>
      <c r="C322" s="19" t="s">
        <v>1014</v>
      </c>
      <c r="D322" s="10" t="s">
        <v>84</v>
      </c>
      <c r="E322" s="10" t="s">
        <v>46</v>
      </c>
      <c r="F322" s="25" t="s">
        <v>86</v>
      </c>
      <c r="G322" s="25" t="s">
        <v>1015</v>
      </c>
      <c r="H322" s="25" t="s">
        <v>49</v>
      </c>
      <c r="I322" s="25"/>
      <c r="J322" s="25"/>
      <c r="K322" s="25"/>
      <c r="L322" s="25"/>
      <c r="M322" s="82">
        <v>2018</v>
      </c>
      <c r="N322" s="82">
        <v>2020</v>
      </c>
      <c r="O322" s="243">
        <f>P322+Q322+R322</f>
        <v>956868.1</v>
      </c>
      <c r="P322" s="232">
        <v>813337.65</v>
      </c>
      <c r="Q322" s="231">
        <v>71765.08</v>
      </c>
      <c r="R322" s="231">
        <v>71765.37</v>
      </c>
    </row>
    <row r="323" spans="1:18" ht="39" customHeight="1" x14ac:dyDescent="0.3">
      <c r="A323" s="125" t="s">
        <v>1016</v>
      </c>
      <c r="B323" s="110" t="s">
        <v>1017</v>
      </c>
      <c r="C323" s="16" t="s">
        <v>1018</v>
      </c>
      <c r="D323" s="12" t="s">
        <v>111</v>
      </c>
      <c r="E323" s="12" t="s">
        <v>46</v>
      </c>
      <c r="F323" s="12" t="s">
        <v>112</v>
      </c>
      <c r="G323" s="9" t="s">
        <v>1015</v>
      </c>
      <c r="H323" s="14" t="s">
        <v>49</v>
      </c>
      <c r="I323" s="12"/>
      <c r="J323" s="12"/>
      <c r="K323" s="12"/>
      <c r="L323" s="12"/>
      <c r="M323" s="82">
        <v>2018</v>
      </c>
      <c r="N323" s="91">
        <v>2020</v>
      </c>
      <c r="O323" s="243">
        <f t="shared" ref="O323:O330" si="91">P323+Q323+R323</f>
        <v>849113.71000000008</v>
      </c>
      <c r="P323" s="275">
        <v>721746.65</v>
      </c>
      <c r="Q323" s="276">
        <v>63683.53</v>
      </c>
      <c r="R323" s="276">
        <v>63683.53</v>
      </c>
    </row>
    <row r="324" spans="1:18" ht="39" customHeight="1" x14ac:dyDescent="0.3">
      <c r="A324" s="125" t="s">
        <v>1019</v>
      </c>
      <c r="B324" s="110" t="s">
        <v>1020</v>
      </c>
      <c r="C324" s="16" t="s">
        <v>1021</v>
      </c>
      <c r="D324" s="12" t="s">
        <v>111</v>
      </c>
      <c r="E324" s="12" t="s">
        <v>46</v>
      </c>
      <c r="F324" s="12" t="s">
        <v>112</v>
      </c>
      <c r="G324" s="9" t="s">
        <v>1015</v>
      </c>
      <c r="H324" s="14" t="s">
        <v>49</v>
      </c>
      <c r="I324" s="12"/>
      <c r="J324" s="12"/>
      <c r="K324" s="12"/>
      <c r="L324" s="12"/>
      <c r="M324" s="81">
        <v>2017</v>
      </c>
      <c r="N324" s="91">
        <v>2020</v>
      </c>
      <c r="O324" s="243">
        <f t="shared" si="91"/>
        <v>856480.92</v>
      </c>
      <c r="P324" s="227">
        <v>728008.78</v>
      </c>
      <c r="Q324" s="224">
        <v>42824.05</v>
      </c>
      <c r="R324" s="224">
        <v>85648.09</v>
      </c>
    </row>
    <row r="325" spans="1:18" ht="39" customHeight="1" x14ac:dyDescent="0.3">
      <c r="A325" s="125" t="s">
        <v>1022</v>
      </c>
      <c r="B325" s="110" t="s">
        <v>1023</v>
      </c>
      <c r="C325" s="125" t="s">
        <v>1024</v>
      </c>
      <c r="D325" s="126" t="s">
        <v>1025</v>
      </c>
      <c r="E325" s="126" t="s">
        <v>368</v>
      </c>
      <c r="F325" s="126" t="s">
        <v>47</v>
      </c>
      <c r="G325" s="132" t="s">
        <v>1005</v>
      </c>
      <c r="H325" s="128" t="s">
        <v>49</v>
      </c>
      <c r="I325" s="126" t="s">
        <v>16</v>
      </c>
      <c r="J325" s="126"/>
      <c r="K325" s="126"/>
      <c r="L325" s="126"/>
      <c r="M325" s="81">
        <v>2017</v>
      </c>
      <c r="N325" s="91">
        <v>2024</v>
      </c>
      <c r="O325" s="243">
        <f t="shared" si="91"/>
        <v>24217716.780000001</v>
      </c>
      <c r="P325" s="249">
        <v>19357660.98</v>
      </c>
      <c r="Q325" s="249">
        <v>0</v>
      </c>
      <c r="R325" s="249">
        <v>4860055.8</v>
      </c>
    </row>
    <row r="326" spans="1:18" ht="39" customHeight="1" x14ac:dyDescent="0.3">
      <c r="A326" s="125" t="s">
        <v>1026</v>
      </c>
      <c r="B326" s="110" t="s">
        <v>1027</v>
      </c>
      <c r="C326" s="19" t="s">
        <v>1028</v>
      </c>
      <c r="D326" s="10" t="s">
        <v>122</v>
      </c>
      <c r="E326" s="10" t="s">
        <v>46</v>
      </c>
      <c r="F326" s="10" t="s">
        <v>123</v>
      </c>
      <c r="G326" s="49" t="s">
        <v>1015</v>
      </c>
      <c r="H326" s="92" t="s">
        <v>49</v>
      </c>
      <c r="I326" s="10"/>
      <c r="J326" s="10"/>
      <c r="K326" s="10"/>
      <c r="L326" s="10"/>
      <c r="M326" s="81">
        <v>2017</v>
      </c>
      <c r="N326" s="71">
        <v>2020</v>
      </c>
      <c r="O326" s="243">
        <f t="shared" si="91"/>
        <v>775098.78</v>
      </c>
      <c r="P326" s="217">
        <v>658833.96</v>
      </c>
      <c r="Q326" s="217">
        <v>58132.41</v>
      </c>
      <c r="R326" s="217">
        <v>58132.41</v>
      </c>
    </row>
    <row r="327" spans="1:18" ht="39" customHeight="1" x14ac:dyDescent="0.3">
      <c r="A327" s="125" t="s">
        <v>1029</v>
      </c>
      <c r="B327" s="110" t="s">
        <v>1030</v>
      </c>
      <c r="C327" s="125" t="s">
        <v>1031</v>
      </c>
      <c r="D327" s="126" t="s">
        <v>122</v>
      </c>
      <c r="E327" s="139" t="s">
        <v>46</v>
      </c>
      <c r="F327" s="139" t="s">
        <v>123</v>
      </c>
      <c r="G327" s="139" t="s">
        <v>1015</v>
      </c>
      <c r="H327" s="140" t="s">
        <v>49</v>
      </c>
      <c r="I327" s="126"/>
      <c r="J327" s="126"/>
      <c r="K327" s="126"/>
      <c r="L327" s="126"/>
      <c r="M327" s="71">
        <v>2018</v>
      </c>
      <c r="N327" s="71">
        <v>2020</v>
      </c>
      <c r="O327" s="243">
        <f t="shared" si="91"/>
        <v>897851.7</v>
      </c>
      <c r="P327" s="277">
        <v>763173.94</v>
      </c>
      <c r="Q327" s="277">
        <v>67338.880000000005</v>
      </c>
      <c r="R327" s="277">
        <v>67338.880000000005</v>
      </c>
    </row>
    <row r="328" spans="1:18" ht="39" customHeight="1" x14ac:dyDescent="0.3">
      <c r="A328" s="125" t="s">
        <v>1032</v>
      </c>
      <c r="B328" s="110" t="s">
        <v>1033</v>
      </c>
      <c r="C328" s="19" t="s">
        <v>1034</v>
      </c>
      <c r="D328" s="10" t="s">
        <v>70</v>
      </c>
      <c r="E328" s="49" t="s">
        <v>46</v>
      </c>
      <c r="F328" s="49" t="s">
        <v>72</v>
      </c>
      <c r="G328" s="49" t="s">
        <v>1015</v>
      </c>
      <c r="H328" s="92" t="s">
        <v>49</v>
      </c>
      <c r="I328" s="10"/>
      <c r="J328" s="10"/>
      <c r="K328" s="10"/>
      <c r="L328" s="10"/>
      <c r="M328" s="71">
        <v>2018</v>
      </c>
      <c r="N328" s="71">
        <v>2021</v>
      </c>
      <c r="O328" s="75">
        <f t="shared" si="91"/>
        <v>791760.67999999993</v>
      </c>
      <c r="P328" s="70">
        <v>672996.57</v>
      </c>
      <c r="Q328" s="70">
        <v>19794.009999999998</v>
      </c>
      <c r="R328" s="70">
        <v>98970.1</v>
      </c>
    </row>
    <row r="329" spans="1:18" ht="39" customHeight="1" x14ac:dyDescent="0.3">
      <c r="A329" s="125" t="s">
        <v>1035</v>
      </c>
      <c r="B329" s="110" t="s">
        <v>1036</v>
      </c>
      <c r="C329" s="19" t="s">
        <v>1037</v>
      </c>
      <c r="D329" s="10" t="s">
        <v>70</v>
      </c>
      <c r="E329" s="49" t="s">
        <v>46</v>
      </c>
      <c r="F329" s="49" t="s">
        <v>72</v>
      </c>
      <c r="G329" s="49" t="s">
        <v>1015</v>
      </c>
      <c r="H329" s="92" t="s">
        <v>49</v>
      </c>
      <c r="I329" s="10"/>
      <c r="J329" s="10"/>
      <c r="K329" s="10"/>
      <c r="L329" s="10" t="s">
        <v>19</v>
      </c>
      <c r="M329" s="71">
        <v>2019</v>
      </c>
      <c r="N329" s="71">
        <v>2022</v>
      </c>
      <c r="O329" s="75">
        <f t="shared" si="91"/>
        <v>852941.17999999993</v>
      </c>
      <c r="P329" s="70">
        <v>725000</v>
      </c>
      <c r="Q329" s="70">
        <v>63970.58</v>
      </c>
      <c r="R329" s="70">
        <v>63970.6</v>
      </c>
    </row>
    <row r="330" spans="1:18" ht="39" customHeight="1" x14ac:dyDescent="0.3">
      <c r="A330" s="125" t="s">
        <v>1038</v>
      </c>
      <c r="B330" s="110" t="s">
        <v>1039</v>
      </c>
      <c r="C330" s="19" t="s">
        <v>1040</v>
      </c>
      <c r="D330" s="10" t="s">
        <v>78</v>
      </c>
      <c r="E330" s="49" t="s">
        <v>46</v>
      </c>
      <c r="F330" s="49" t="s">
        <v>79</v>
      </c>
      <c r="G330" s="49" t="s">
        <v>1015</v>
      </c>
      <c r="H330" s="92" t="s">
        <v>49</v>
      </c>
      <c r="I330" s="10"/>
      <c r="J330" s="10"/>
      <c r="K330" s="10"/>
      <c r="L330" s="10"/>
      <c r="M330" s="71">
        <v>2020</v>
      </c>
      <c r="N330" s="71">
        <v>2021</v>
      </c>
      <c r="O330" s="243">
        <f t="shared" si="91"/>
        <v>872589.19</v>
      </c>
      <c r="P330" s="277">
        <v>734767.26</v>
      </c>
      <c r="Q330" s="277">
        <v>43221.61</v>
      </c>
      <c r="R330" s="277">
        <v>94600.320000000007</v>
      </c>
    </row>
    <row r="331" spans="1:18" ht="39" customHeight="1" x14ac:dyDescent="0.3">
      <c r="A331" s="163" t="s">
        <v>1041</v>
      </c>
      <c r="B331" s="143"/>
      <c r="C331" s="163" t="s">
        <v>1042</v>
      </c>
      <c r="D331" s="143"/>
      <c r="E331" s="143"/>
      <c r="F331" s="143"/>
      <c r="G331" s="143"/>
      <c r="H331" s="143"/>
      <c r="I331" s="143"/>
      <c r="J331" s="143"/>
      <c r="K331" s="143"/>
      <c r="L331" s="143"/>
      <c r="M331" s="166"/>
      <c r="N331" s="166"/>
      <c r="O331" s="164">
        <f>O332+O333</f>
        <v>0</v>
      </c>
      <c r="P331" s="164">
        <f>P332+P333</f>
        <v>0</v>
      </c>
      <c r="Q331" s="164">
        <f>Q332+Q333</f>
        <v>0</v>
      </c>
      <c r="R331" s="164">
        <f>R332+R333</f>
        <v>0</v>
      </c>
    </row>
    <row r="332" spans="1:18" ht="39" customHeight="1" x14ac:dyDescent="0.3">
      <c r="A332" s="173" t="s">
        <v>1043</v>
      </c>
      <c r="B332" s="181"/>
      <c r="C332" s="173" t="s">
        <v>1044</v>
      </c>
      <c r="D332" s="181"/>
      <c r="E332" s="181"/>
      <c r="F332" s="181"/>
      <c r="G332" s="181"/>
      <c r="H332" s="181"/>
      <c r="I332" s="181"/>
      <c r="J332" s="181"/>
      <c r="K332" s="181"/>
      <c r="L332" s="181"/>
      <c r="M332" s="180"/>
      <c r="N332" s="180"/>
      <c r="O332" s="178">
        <v>0</v>
      </c>
      <c r="P332" s="178">
        <v>0</v>
      </c>
      <c r="Q332" s="178">
        <v>0</v>
      </c>
      <c r="R332" s="178">
        <v>0</v>
      </c>
    </row>
    <row r="333" spans="1:18" ht="39" customHeight="1" x14ac:dyDescent="0.3">
      <c r="A333" s="173" t="s">
        <v>1045</v>
      </c>
      <c r="B333" s="181"/>
      <c r="C333" s="173" t="s">
        <v>1046</v>
      </c>
      <c r="D333" s="181"/>
      <c r="E333" s="181"/>
      <c r="F333" s="181"/>
      <c r="G333" s="181"/>
      <c r="H333" s="181"/>
      <c r="I333" s="181"/>
      <c r="J333" s="181"/>
      <c r="K333" s="181"/>
      <c r="L333" s="181"/>
      <c r="M333" s="180"/>
      <c r="N333" s="180"/>
      <c r="O333" s="178">
        <f>0</f>
        <v>0</v>
      </c>
      <c r="P333" s="178">
        <f>0</f>
        <v>0</v>
      </c>
      <c r="Q333" s="178">
        <f>0</f>
        <v>0</v>
      </c>
      <c r="R333" s="178">
        <f>0</f>
        <v>0</v>
      </c>
    </row>
    <row r="334" spans="1:18" ht="39" customHeight="1" x14ac:dyDescent="0.3">
      <c r="A334" s="160" t="s">
        <v>1047</v>
      </c>
      <c r="B334" s="158"/>
      <c r="C334" s="152" t="s">
        <v>1048</v>
      </c>
      <c r="D334" s="158"/>
      <c r="E334" s="158"/>
      <c r="F334" s="158"/>
      <c r="G334" s="158"/>
      <c r="H334" s="158"/>
      <c r="I334" s="158"/>
      <c r="J334" s="158"/>
      <c r="K334" s="158"/>
      <c r="L334" s="158"/>
      <c r="M334" s="157"/>
      <c r="N334" s="157"/>
      <c r="O334" s="155">
        <f>O335+O404</f>
        <v>11857196.040000001</v>
      </c>
      <c r="P334" s="155">
        <f>P335+P404</f>
        <v>7221329.9300000016</v>
      </c>
      <c r="Q334" s="155">
        <f>Q335+Q404</f>
        <v>174591.44999999998</v>
      </c>
      <c r="R334" s="155">
        <f>R335+R404</f>
        <v>4461274.6599999992</v>
      </c>
    </row>
    <row r="335" spans="1:18" ht="39" customHeight="1" x14ac:dyDescent="0.3">
      <c r="A335" s="163" t="s">
        <v>1049</v>
      </c>
      <c r="B335" s="143"/>
      <c r="C335" s="163" t="s">
        <v>1050</v>
      </c>
      <c r="D335" s="143"/>
      <c r="E335" s="143"/>
      <c r="F335" s="143"/>
      <c r="G335" s="143"/>
      <c r="H335" s="143"/>
      <c r="I335" s="143"/>
      <c r="J335" s="143"/>
      <c r="K335" s="143"/>
      <c r="L335" s="143"/>
      <c r="M335" s="166"/>
      <c r="N335" s="166"/>
      <c r="O335" s="164">
        <f>O336+O337+O403</f>
        <v>11857196.040000001</v>
      </c>
      <c r="P335" s="164">
        <f>P336+P337+P403</f>
        <v>7221329.9300000016</v>
      </c>
      <c r="Q335" s="164">
        <f>Q336+Q337+Q403</f>
        <v>174591.44999999998</v>
      </c>
      <c r="R335" s="164">
        <f>R336+R337+R403</f>
        <v>4461274.6599999992</v>
      </c>
    </row>
    <row r="336" spans="1:18" ht="39" customHeight="1" x14ac:dyDescent="0.3">
      <c r="A336" s="173" t="s">
        <v>1051</v>
      </c>
      <c r="B336" s="181"/>
      <c r="C336" s="173" t="s">
        <v>1052</v>
      </c>
      <c r="D336" s="181"/>
      <c r="E336" s="181"/>
      <c r="F336" s="181"/>
      <c r="G336" s="181"/>
      <c r="H336" s="181"/>
      <c r="I336" s="181"/>
      <c r="J336" s="181"/>
      <c r="K336" s="181"/>
      <c r="L336" s="181"/>
      <c r="M336" s="180"/>
      <c r="N336" s="180"/>
      <c r="O336" s="186">
        <v>0</v>
      </c>
      <c r="P336" s="186">
        <v>0</v>
      </c>
      <c r="Q336" s="186">
        <v>0</v>
      </c>
      <c r="R336" s="186">
        <v>0</v>
      </c>
    </row>
    <row r="337" spans="1:18" ht="39" customHeight="1" x14ac:dyDescent="0.3">
      <c r="A337" s="173" t="s">
        <v>1053</v>
      </c>
      <c r="B337" s="181"/>
      <c r="C337" s="173" t="s">
        <v>1054</v>
      </c>
      <c r="D337" s="181"/>
      <c r="E337" s="181"/>
      <c r="F337" s="181"/>
      <c r="G337" s="181"/>
      <c r="H337" s="181"/>
      <c r="I337" s="181"/>
      <c r="J337" s="181"/>
      <c r="K337" s="181"/>
      <c r="L337" s="181"/>
      <c r="M337" s="180"/>
      <c r="N337" s="180"/>
      <c r="O337" s="178">
        <f>SUM(O338:O402)</f>
        <v>11857196.040000001</v>
      </c>
      <c r="P337" s="178">
        <f>SUM(P338:P402)</f>
        <v>7221329.9300000016</v>
      </c>
      <c r="Q337" s="178">
        <f>SUM(Q338:Q402)</f>
        <v>174591.44999999998</v>
      </c>
      <c r="R337" s="178">
        <f>SUM(R338:R402)</f>
        <v>4461274.6599999992</v>
      </c>
    </row>
    <row r="338" spans="1:18" ht="39" customHeight="1" x14ac:dyDescent="0.3">
      <c r="A338" s="19" t="s">
        <v>1055</v>
      </c>
      <c r="B338" s="110" t="s">
        <v>1056</v>
      </c>
      <c r="C338" s="38" t="s">
        <v>1057</v>
      </c>
      <c r="D338" s="10" t="s">
        <v>84</v>
      </c>
      <c r="E338" s="10" t="s">
        <v>520</v>
      </c>
      <c r="F338" s="10" t="s">
        <v>86</v>
      </c>
      <c r="G338" s="10" t="s">
        <v>521</v>
      </c>
      <c r="H338" s="10" t="s">
        <v>49</v>
      </c>
      <c r="I338" s="10"/>
      <c r="J338" s="10"/>
      <c r="K338" s="10"/>
      <c r="L338" s="10"/>
      <c r="M338" s="71">
        <v>2017</v>
      </c>
      <c r="N338" s="71">
        <v>2020</v>
      </c>
      <c r="O338" s="75">
        <f>P338+Q338+R338</f>
        <v>256171</v>
      </c>
      <c r="P338" s="75">
        <v>200000</v>
      </c>
      <c r="Q338" s="76">
        <v>0</v>
      </c>
      <c r="R338" s="75">
        <v>56171</v>
      </c>
    </row>
    <row r="339" spans="1:18" ht="39" customHeight="1" x14ac:dyDescent="0.3">
      <c r="A339" s="19" t="s">
        <v>1058</v>
      </c>
      <c r="B339" s="110" t="s">
        <v>1059</v>
      </c>
      <c r="C339" s="38" t="s">
        <v>1060</v>
      </c>
      <c r="D339" s="10" t="s">
        <v>84</v>
      </c>
      <c r="E339" s="10" t="s">
        <v>520</v>
      </c>
      <c r="F339" s="10" t="s">
        <v>86</v>
      </c>
      <c r="G339" s="10" t="s">
        <v>521</v>
      </c>
      <c r="H339" s="10" t="s">
        <v>49</v>
      </c>
      <c r="I339" s="10"/>
      <c r="J339" s="10"/>
      <c r="K339" s="10"/>
      <c r="L339" s="10"/>
      <c r="M339" s="71">
        <v>2017</v>
      </c>
      <c r="N339" s="71">
        <v>2020</v>
      </c>
      <c r="O339" s="75">
        <f t="shared" ref="O339:O397" si="92">P339+Q339+R339</f>
        <v>249513</v>
      </c>
      <c r="P339" s="75">
        <v>199562</v>
      </c>
      <c r="Q339" s="76">
        <v>0</v>
      </c>
      <c r="R339" s="75">
        <v>49951</v>
      </c>
    </row>
    <row r="340" spans="1:18" ht="39" customHeight="1" x14ac:dyDescent="0.3">
      <c r="A340" s="19" t="s">
        <v>1061</v>
      </c>
      <c r="B340" s="110" t="s">
        <v>1062</v>
      </c>
      <c r="C340" s="42" t="s">
        <v>1063</v>
      </c>
      <c r="D340" s="11" t="s">
        <v>111</v>
      </c>
      <c r="E340" s="11" t="s">
        <v>520</v>
      </c>
      <c r="F340" s="11" t="s">
        <v>112</v>
      </c>
      <c r="G340" s="11" t="s">
        <v>521</v>
      </c>
      <c r="H340" s="15" t="s">
        <v>49</v>
      </c>
      <c r="I340" s="11"/>
      <c r="J340" s="11"/>
      <c r="K340" s="11"/>
      <c r="L340" s="11"/>
      <c r="M340" s="71">
        <v>2017</v>
      </c>
      <c r="N340" s="81">
        <v>2018</v>
      </c>
      <c r="O340" s="75">
        <f t="shared" si="92"/>
        <v>40550</v>
      </c>
      <c r="P340" s="84">
        <v>32440</v>
      </c>
      <c r="Q340" s="84">
        <v>0</v>
      </c>
      <c r="R340" s="84">
        <v>8110</v>
      </c>
    </row>
    <row r="341" spans="1:18" ht="39" customHeight="1" x14ac:dyDescent="0.3">
      <c r="A341" s="19" t="s">
        <v>1064</v>
      </c>
      <c r="B341" s="110" t="s">
        <v>1065</v>
      </c>
      <c r="C341" s="42" t="s">
        <v>1066</v>
      </c>
      <c r="D341" s="11" t="s">
        <v>111</v>
      </c>
      <c r="E341" s="11" t="s">
        <v>520</v>
      </c>
      <c r="F341" s="11" t="s">
        <v>112</v>
      </c>
      <c r="G341" s="11" t="s">
        <v>521</v>
      </c>
      <c r="H341" s="15" t="s">
        <v>49</v>
      </c>
      <c r="I341" s="11"/>
      <c r="J341" s="11"/>
      <c r="K341" s="11"/>
      <c r="L341" s="12" t="s">
        <v>19</v>
      </c>
      <c r="M341" s="81">
        <v>2016</v>
      </c>
      <c r="N341" s="81">
        <v>2018</v>
      </c>
      <c r="O341" s="75">
        <f t="shared" si="92"/>
        <v>380638</v>
      </c>
      <c r="P341" s="84">
        <v>222187</v>
      </c>
      <c r="Q341" s="84">
        <v>0</v>
      </c>
      <c r="R341" s="84">
        <v>158451</v>
      </c>
    </row>
    <row r="342" spans="1:18" ht="39" customHeight="1" x14ac:dyDescent="0.3">
      <c r="A342" s="19" t="s">
        <v>1067</v>
      </c>
      <c r="B342" s="110" t="s">
        <v>1068</v>
      </c>
      <c r="C342" s="42" t="s">
        <v>1069</v>
      </c>
      <c r="D342" s="11" t="s">
        <v>111</v>
      </c>
      <c r="E342" s="11" t="s">
        <v>520</v>
      </c>
      <c r="F342" s="11" t="s">
        <v>112</v>
      </c>
      <c r="G342" s="11" t="s">
        <v>521</v>
      </c>
      <c r="H342" s="15" t="s">
        <v>49</v>
      </c>
      <c r="I342" s="11"/>
      <c r="J342" s="11"/>
      <c r="K342" s="11"/>
      <c r="L342" s="11"/>
      <c r="M342" s="81">
        <v>2017</v>
      </c>
      <c r="N342" s="81">
        <v>2018</v>
      </c>
      <c r="O342" s="75">
        <f t="shared" si="92"/>
        <v>37359</v>
      </c>
      <c r="P342" s="84">
        <v>29887</v>
      </c>
      <c r="Q342" s="84">
        <v>0</v>
      </c>
      <c r="R342" s="84">
        <v>7472</v>
      </c>
    </row>
    <row r="343" spans="1:18" ht="39" customHeight="1" x14ac:dyDescent="0.3">
      <c r="A343" s="19" t="s">
        <v>1070</v>
      </c>
      <c r="B343" s="110" t="s">
        <v>1071</v>
      </c>
      <c r="C343" s="42" t="s">
        <v>1072</v>
      </c>
      <c r="D343" s="11" t="s">
        <v>111</v>
      </c>
      <c r="E343" s="11" t="s">
        <v>520</v>
      </c>
      <c r="F343" s="11" t="s">
        <v>112</v>
      </c>
      <c r="G343" s="11" t="s">
        <v>521</v>
      </c>
      <c r="H343" s="15" t="s">
        <v>49</v>
      </c>
      <c r="I343" s="11"/>
      <c r="J343" s="11"/>
      <c r="K343" s="11"/>
      <c r="L343" s="12" t="s">
        <v>19</v>
      </c>
      <c r="M343" s="81">
        <v>2020</v>
      </c>
      <c r="N343" s="81">
        <v>2020</v>
      </c>
      <c r="O343" s="75">
        <f t="shared" si="92"/>
        <v>300000</v>
      </c>
      <c r="P343" s="84">
        <v>0</v>
      </c>
      <c r="Q343" s="84">
        <v>0</v>
      </c>
      <c r="R343" s="84">
        <v>300000</v>
      </c>
    </row>
    <row r="344" spans="1:18" ht="39" customHeight="1" x14ac:dyDescent="0.3">
      <c r="A344" s="19" t="s">
        <v>1073</v>
      </c>
      <c r="B344" s="110" t="s">
        <v>1074</v>
      </c>
      <c r="C344" s="42" t="s">
        <v>1075</v>
      </c>
      <c r="D344" s="11" t="s">
        <v>111</v>
      </c>
      <c r="E344" s="11" t="s">
        <v>520</v>
      </c>
      <c r="F344" s="11" t="s">
        <v>112</v>
      </c>
      <c r="G344" s="11" t="s">
        <v>521</v>
      </c>
      <c r="H344" s="15" t="s">
        <v>49</v>
      </c>
      <c r="I344" s="11"/>
      <c r="J344" s="11"/>
      <c r="K344" s="11"/>
      <c r="L344" s="12" t="s">
        <v>19</v>
      </c>
      <c r="M344" s="81">
        <v>2020</v>
      </c>
      <c r="N344" s="81">
        <v>2020</v>
      </c>
      <c r="O344" s="75">
        <f t="shared" si="92"/>
        <v>560000</v>
      </c>
      <c r="P344" s="84">
        <v>0</v>
      </c>
      <c r="Q344" s="84">
        <v>0</v>
      </c>
      <c r="R344" s="84">
        <v>560000</v>
      </c>
    </row>
    <row r="345" spans="1:18" ht="39" customHeight="1" x14ac:dyDescent="0.3">
      <c r="A345" s="19" t="s">
        <v>1076</v>
      </c>
      <c r="B345" s="110" t="s">
        <v>1077</v>
      </c>
      <c r="C345" s="42" t="s">
        <v>1078</v>
      </c>
      <c r="D345" s="11" t="s">
        <v>111</v>
      </c>
      <c r="E345" s="11" t="s">
        <v>520</v>
      </c>
      <c r="F345" s="11" t="s">
        <v>112</v>
      </c>
      <c r="G345" s="11" t="s">
        <v>521</v>
      </c>
      <c r="H345" s="15" t="s">
        <v>49</v>
      </c>
      <c r="I345" s="11"/>
      <c r="J345" s="11"/>
      <c r="K345" s="11"/>
      <c r="L345" s="12" t="s">
        <v>19</v>
      </c>
      <c r="M345" s="81">
        <v>2020</v>
      </c>
      <c r="N345" s="81">
        <v>2020</v>
      </c>
      <c r="O345" s="75">
        <f t="shared" si="92"/>
        <v>250000</v>
      </c>
      <c r="P345" s="84">
        <v>0</v>
      </c>
      <c r="Q345" s="84">
        <v>0</v>
      </c>
      <c r="R345" s="84">
        <v>250000</v>
      </c>
    </row>
    <row r="346" spans="1:18" ht="39" customHeight="1" x14ac:dyDescent="0.3">
      <c r="A346" s="19" t="s">
        <v>1079</v>
      </c>
      <c r="B346" s="110" t="s">
        <v>1080</v>
      </c>
      <c r="C346" s="42" t="s">
        <v>1081</v>
      </c>
      <c r="D346" s="11" t="s">
        <v>111</v>
      </c>
      <c r="E346" s="11" t="s">
        <v>520</v>
      </c>
      <c r="F346" s="11" t="s">
        <v>112</v>
      </c>
      <c r="G346" s="11" t="s">
        <v>521</v>
      </c>
      <c r="H346" s="15" t="s">
        <v>49</v>
      </c>
      <c r="I346" s="11"/>
      <c r="J346" s="11"/>
      <c r="K346" s="11"/>
      <c r="L346" s="12" t="s">
        <v>19</v>
      </c>
      <c r="M346" s="81">
        <v>2020</v>
      </c>
      <c r="N346" s="81">
        <v>2020</v>
      </c>
      <c r="O346" s="75">
        <f t="shared" si="92"/>
        <v>250000</v>
      </c>
      <c r="P346" s="84">
        <v>0</v>
      </c>
      <c r="Q346" s="84">
        <v>0</v>
      </c>
      <c r="R346" s="84">
        <v>250000</v>
      </c>
    </row>
    <row r="347" spans="1:18" ht="39" customHeight="1" x14ac:dyDescent="0.3">
      <c r="A347" s="125" t="s">
        <v>1082</v>
      </c>
      <c r="B347" s="110" t="s">
        <v>1083</v>
      </c>
      <c r="C347" s="42" t="s">
        <v>1084</v>
      </c>
      <c r="D347" s="11" t="s">
        <v>97</v>
      </c>
      <c r="E347" s="11" t="s">
        <v>46</v>
      </c>
      <c r="F347" s="10" t="s">
        <v>98</v>
      </c>
      <c r="G347" s="11" t="s">
        <v>1015</v>
      </c>
      <c r="H347" s="15" t="s">
        <v>49</v>
      </c>
      <c r="I347" s="11"/>
      <c r="J347" s="11"/>
      <c r="K347" s="11"/>
      <c r="L347" s="11"/>
      <c r="M347" s="81">
        <v>2018</v>
      </c>
      <c r="N347" s="81">
        <v>2020</v>
      </c>
      <c r="O347" s="243">
        <f t="shared" si="92"/>
        <v>1121947.6200000001</v>
      </c>
      <c r="P347" s="227">
        <v>756075.16</v>
      </c>
      <c r="Q347" s="227">
        <v>88950.02</v>
      </c>
      <c r="R347" s="227">
        <v>276922.44</v>
      </c>
    </row>
    <row r="348" spans="1:18" ht="39" customHeight="1" x14ac:dyDescent="0.3">
      <c r="A348" s="125" t="s">
        <v>1085</v>
      </c>
      <c r="B348" s="110" t="s">
        <v>1086</v>
      </c>
      <c r="C348" s="42" t="s">
        <v>1087</v>
      </c>
      <c r="D348" s="11" t="s">
        <v>111</v>
      </c>
      <c r="E348" s="11" t="s">
        <v>520</v>
      </c>
      <c r="F348" s="11" t="s">
        <v>112</v>
      </c>
      <c r="G348" s="11" t="s">
        <v>521</v>
      </c>
      <c r="H348" s="11" t="s">
        <v>49</v>
      </c>
      <c r="I348" s="11"/>
      <c r="J348" s="11"/>
      <c r="K348" s="11"/>
      <c r="L348" s="11"/>
      <c r="M348" s="81">
        <v>2017</v>
      </c>
      <c r="N348" s="81">
        <v>2018</v>
      </c>
      <c r="O348" s="75">
        <f t="shared" si="92"/>
        <v>221546</v>
      </c>
      <c r="P348" s="80">
        <v>177236</v>
      </c>
      <c r="Q348" s="84">
        <v>0</v>
      </c>
      <c r="R348" s="80">
        <v>44310</v>
      </c>
    </row>
    <row r="349" spans="1:18" ht="39" customHeight="1" x14ac:dyDescent="0.3">
      <c r="A349" s="125" t="s">
        <v>1088</v>
      </c>
      <c r="B349" s="110" t="s">
        <v>1089</v>
      </c>
      <c r="C349" s="16" t="s">
        <v>1090</v>
      </c>
      <c r="D349" s="11" t="s">
        <v>111</v>
      </c>
      <c r="E349" s="11" t="s">
        <v>520</v>
      </c>
      <c r="F349" s="11" t="s">
        <v>112</v>
      </c>
      <c r="G349" s="11" t="s">
        <v>521</v>
      </c>
      <c r="H349" s="15" t="s">
        <v>49</v>
      </c>
      <c r="I349" s="11"/>
      <c r="J349" s="11"/>
      <c r="K349" s="11"/>
      <c r="L349" s="11"/>
      <c r="M349" s="81">
        <v>2017</v>
      </c>
      <c r="N349" s="81">
        <v>2018</v>
      </c>
      <c r="O349" s="75">
        <f t="shared" si="92"/>
        <v>144575</v>
      </c>
      <c r="P349" s="84">
        <v>115660</v>
      </c>
      <c r="Q349" s="84">
        <v>0</v>
      </c>
      <c r="R349" s="84">
        <v>28915</v>
      </c>
    </row>
    <row r="350" spans="1:18" ht="39" customHeight="1" x14ac:dyDescent="0.3">
      <c r="A350" s="125" t="s">
        <v>1091</v>
      </c>
      <c r="B350" s="110" t="s">
        <v>1092</v>
      </c>
      <c r="C350" s="42" t="s">
        <v>1093</v>
      </c>
      <c r="D350" s="11" t="s">
        <v>1094</v>
      </c>
      <c r="E350" s="11" t="s">
        <v>520</v>
      </c>
      <c r="F350" s="11" t="s">
        <v>112</v>
      </c>
      <c r="G350" s="11" t="s">
        <v>521</v>
      </c>
      <c r="H350" s="15" t="s">
        <v>49</v>
      </c>
      <c r="I350" s="11"/>
      <c r="J350" s="11"/>
      <c r="K350" s="11"/>
      <c r="L350" s="11" t="s">
        <v>19</v>
      </c>
      <c r="M350" s="81">
        <v>2019</v>
      </c>
      <c r="N350" s="81">
        <v>2020</v>
      </c>
      <c r="O350" s="75">
        <f t="shared" si="92"/>
        <v>60796.45</v>
      </c>
      <c r="P350" s="84">
        <v>40196</v>
      </c>
      <c r="Q350" s="84">
        <v>0</v>
      </c>
      <c r="R350" s="84">
        <v>20600.45</v>
      </c>
    </row>
    <row r="351" spans="1:18" ht="39" customHeight="1" x14ac:dyDescent="0.3">
      <c r="A351" s="125" t="s">
        <v>1095</v>
      </c>
      <c r="B351" s="110" t="s">
        <v>1096</v>
      </c>
      <c r="C351" s="42" t="s">
        <v>1097</v>
      </c>
      <c r="D351" s="11" t="s">
        <v>111</v>
      </c>
      <c r="E351" s="11" t="s">
        <v>520</v>
      </c>
      <c r="F351" s="11" t="s">
        <v>112</v>
      </c>
      <c r="G351" s="11" t="s">
        <v>521</v>
      </c>
      <c r="H351" s="15" t="s">
        <v>49</v>
      </c>
      <c r="I351" s="11"/>
      <c r="J351" s="11"/>
      <c r="K351" s="11"/>
      <c r="L351" s="11"/>
      <c r="M351" s="81">
        <v>2017</v>
      </c>
      <c r="N351" s="81">
        <v>2019</v>
      </c>
      <c r="O351" s="75">
        <f t="shared" si="92"/>
        <v>164924</v>
      </c>
      <c r="P351" s="84">
        <v>131939</v>
      </c>
      <c r="Q351" s="84">
        <v>0</v>
      </c>
      <c r="R351" s="84">
        <v>32985</v>
      </c>
    </row>
    <row r="352" spans="1:18" ht="39" customHeight="1" x14ac:dyDescent="0.3">
      <c r="A352" s="125" t="s">
        <v>1098</v>
      </c>
      <c r="B352" s="110" t="s">
        <v>1099</v>
      </c>
      <c r="C352" s="42" t="s">
        <v>1100</v>
      </c>
      <c r="D352" s="11" t="s">
        <v>111</v>
      </c>
      <c r="E352" s="11" t="s">
        <v>520</v>
      </c>
      <c r="F352" s="11" t="s">
        <v>112</v>
      </c>
      <c r="G352" s="11" t="s">
        <v>521</v>
      </c>
      <c r="H352" s="15" t="s">
        <v>49</v>
      </c>
      <c r="I352" s="11"/>
      <c r="J352" s="11"/>
      <c r="K352" s="11"/>
      <c r="L352" s="11"/>
      <c r="M352" s="81">
        <v>2017</v>
      </c>
      <c r="N352" s="81">
        <v>2018</v>
      </c>
      <c r="O352" s="75">
        <f t="shared" si="92"/>
        <v>51960</v>
      </c>
      <c r="P352" s="84">
        <v>41568</v>
      </c>
      <c r="Q352" s="84">
        <v>0</v>
      </c>
      <c r="R352" s="84">
        <v>10392</v>
      </c>
    </row>
    <row r="353" spans="1:18" ht="39" customHeight="1" x14ac:dyDescent="0.3">
      <c r="A353" s="125" t="s">
        <v>1101</v>
      </c>
      <c r="B353" s="110" t="s">
        <v>1102</v>
      </c>
      <c r="C353" s="42" t="s">
        <v>1103</v>
      </c>
      <c r="D353" s="11" t="s">
        <v>111</v>
      </c>
      <c r="E353" s="11" t="s">
        <v>520</v>
      </c>
      <c r="F353" s="11" t="s">
        <v>112</v>
      </c>
      <c r="G353" s="11" t="s">
        <v>521</v>
      </c>
      <c r="H353" s="11" t="s">
        <v>49</v>
      </c>
      <c r="I353" s="11"/>
      <c r="J353" s="11"/>
      <c r="K353" s="11"/>
      <c r="L353" s="11"/>
      <c r="M353" s="81">
        <v>2017</v>
      </c>
      <c r="N353" s="81">
        <v>2018</v>
      </c>
      <c r="O353" s="75">
        <f t="shared" si="92"/>
        <v>54081</v>
      </c>
      <c r="P353" s="84">
        <v>43264</v>
      </c>
      <c r="Q353" s="84">
        <v>0</v>
      </c>
      <c r="R353" s="84">
        <v>10817</v>
      </c>
    </row>
    <row r="354" spans="1:18" ht="39" customHeight="1" x14ac:dyDescent="0.3">
      <c r="A354" s="125" t="s">
        <v>1104</v>
      </c>
      <c r="B354" s="110" t="s">
        <v>1105</v>
      </c>
      <c r="C354" s="42" t="s">
        <v>1106</v>
      </c>
      <c r="D354" s="11" t="s">
        <v>111</v>
      </c>
      <c r="E354" s="11" t="s">
        <v>520</v>
      </c>
      <c r="F354" s="11" t="s">
        <v>112</v>
      </c>
      <c r="G354" s="11" t="s">
        <v>521</v>
      </c>
      <c r="H354" s="11" t="s">
        <v>49</v>
      </c>
      <c r="I354" s="11"/>
      <c r="J354" s="11"/>
      <c r="K354" s="11"/>
      <c r="L354" s="11"/>
      <c r="M354" s="81">
        <v>2017</v>
      </c>
      <c r="N354" s="81">
        <v>2018</v>
      </c>
      <c r="O354" s="75">
        <f t="shared" si="92"/>
        <v>34225</v>
      </c>
      <c r="P354" s="84">
        <v>27380</v>
      </c>
      <c r="Q354" s="84">
        <v>0</v>
      </c>
      <c r="R354" s="84">
        <v>6845</v>
      </c>
    </row>
    <row r="355" spans="1:18" ht="39" customHeight="1" x14ac:dyDescent="0.3">
      <c r="A355" s="125" t="s">
        <v>1107</v>
      </c>
      <c r="B355" s="110" t="s">
        <v>1108</v>
      </c>
      <c r="C355" s="38" t="s">
        <v>1109</v>
      </c>
      <c r="D355" s="11" t="s">
        <v>111</v>
      </c>
      <c r="E355" s="11" t="s">
        <v>520</v>
      </c>
      <c r="F355" s="11" t="s">
        <v>112</v>
      </c>
      <c r="G355" s="11" t="s">
        <v>521</v>
      </c>
      <c r="H355" s="15" t="s">
        <v>49</v>
      </c>
      <c r="I355" s="11"/>
      <c r="J355" s="11"/>
      <c r="K355" s="11"/>
      <c r="L355" s="11"/>
      <c r="M355" s="81">
        <v>2017</v>
      </c>
      <c r="N355" s="81">
        <v>2018</v>
      </c>
      <c r="O355" s="75">
        <f t="shared" si="92"/>
        <v>51098</v>
      </c>
      <c r="P355" s="84">
        <v>40878</v>
      </c>
      <c r="Q355" s="84">
        <v>0</v>
      </c>
      <c r="R355" s="84">
        <v>10220</v>
      </c>
    </row>
    <row r="356" spans="1:18" ht="39" customHeight="1" x14ac:dyDescent="0.3">
      <c r="A356" s="125" t="s">
        <v>1110</v>
      </c>
      <c r="B356" s="110" t="s">
        <v>1111</v>
      </c>
      <c r="C356" s="38" t="s">
        <v>1112</v>
      </c>
      <c r="D356" s="11" t="s">
        <v>111</v>
      </c>
      <c r="E356" s="11" t="s">
        <v>520</v>
      </c>
      <c r="F356" s="11" t="s">
        <v>112</v>
      </c>
      <c r="G356" s="11" t="s">
        <v>521</v>
      </c>
      <c r="H356" s="15" t="s">
        <v>49</v>
      </c>
      <c r="I356" s="11"/>
      <c r="J356" s="11"/>
      <c r="K356" s="11"/>
      <c r="L356" s="11"/>
      <c r="M356" s="81">
        <v>2017</v>
      </c>
      <c r="N356" s="81">
        <v>2018</v>
      </c>
      <c r="O356" s="75">
        <f t="shared" si="92"/>
        <v>47350</v>
      </c>
      <c r="P356" s="84">
        <v>37880</v>
      </c>
      <c r="Q356" s="84">
        <v>0</v>
      </c>
      <c r="R356" s="84">
        <v>9470</v>
      </c>
    </row>
    <row r="357" spans="1:18" ht="39" customHeight="1" x14ac:dyDescent="0.3">
      <c r="A357" s="125" t="s">
        <v>1113</v>
      </c>
      <c r="B357" s="110" t="s">
        <v>1114</v>
      </c>
      <c r="C357" s="38" t="s">
        <v>1115</v>
      </c>
      <c r="D357" s="11" t="s">
        <v>111</v>
      </c>
      <c r="E357" s="11" t="s">
        <v>520</v>
      </c>
      <c r="F357" s="11" t="s">
        <v>112</v>
      </c>
      <c r="G357" s="11" t="s">
        <v>521</v>
      </c>
      <c r="H357" s="15" t="s">
        <v>49</v>
      </c>
      <c r="I357" s="11"/>
      <c r="J357" s="11"/>
      <c r="K357" s="11"/>
      <c r="L357" s="11"/>
      <c r="M357" s="81">
        <v>2017</v>
      </c>
      <c r="N357" s="81">
        <v>2018</v>
      </c>
      <c r="O357" s="75">
        <f t="shared" si="92"/>
        <v>33625</v>
      </c>
      <c r="P357" s="84">
        <v>26900</v>
      </c>
      <c r="Q357" s="84">
        <v>0</v>
      </c>
      <c r="R357" s="84">
        <v>6725</v>
      </c>
    </row>
    <row r="358" spans="1:18" ht="39" customHeight="1" x14ac:dyDescent="0.3">
      <c r="A358" s="125" t="s">
        <v>1116</v>
      </c>
      <c r="B358" s="110" t="s">
        <v>1117</v>
      </c>
      <c r="C358" s="38" t="s">
        <v>1118</v>
      </c>
      <c r="D358" s="11" t="s">
        <v>111</v>
      </c>
      <c r="E358" s="11" t="s">
        <v>520</v>
      </c>
      <c r="F358" s="11" t="s">
        <v>112</v>
      </c>
      <c r="G358" s="11" t="s">
        <v>521</v>
      </c>
      <c r="H358" s="15" t="s">
        <v>49</v>
      </c>
      <c r="I358" s="11"/>
      <c r="J358" s="11"/>
      <c r="K358" s="11"/>
      <c r="L358" s="11"/>
      <c r="M358" s="81">
        <v>2019</v>
      </c>
      <c r="N358" s="81">
        <v>2020</v>
      </c>
      <c r="O358" s="75">
        <f t="shared" si="92"/>
        <v>44295.82</v>
      </c>
      <c r="P358" s="84">
        <v>35436.65</v>
      </c>
      <c r="Q358" s="84">
        <v>0</v>
      </c>
      <c r="R358" s="84">
        <v>8859.17</v>
      </c>
    </row>
    <row r="359" spans="1:18" ht="39" customHeight="1" x14ac:dyDescent="0.3">
      <c r="A359" s="125" t="s">
        <v>1119</v>
      </c>
      <c r="B359" s="110" t="s">
        <v>1120</v>
      </c>
      <c r="C359" s="38" t="s">
        <v>1121</v>
      </c>
      <c r="D359" s="11" t="s">
        <v>78</v>
      </c>
      <c r="E359" s="11" t="s">
        <v>520</v>
      </c>
      <c r="F359" s="11" t="s">
        <v>79</v>
      </c>
      <c r="G359" s="11" t="s">
        <v>521</v>
      </c>
      <c r="H359" s="15" t="s">
        <v>49</v>
      </c>
      <c r="I359" s="11"/>
      <c r="J359" s="11"/>
      <c r="K359" s="11"/>
      <c r="L359" s="11"/>
      <c r="M359" s="81">
        <v>2017</v>
      </c>
      <c r="N359" s="81">
        <v>2018</v>
      </c>
      <c r="O359" s="75">
        <f t="shared" si="92"/>
        <v>188838</v>
      </c>
      <c r="P359" s="84">
        <v>151070</v>
      </c>
      <c r="Q359" s="84">
        <v>0</v>
      </c>
      <c r="R359" s="84">
        <v>37768</v>
      </c>
    </row>
    <row r="360" spans="1:18" ht="39" customHeight="1" x14ac:dyDescent="0.3">
      <c r="A360" s="125" t="s">
        <v>1122</v>
      </c>
      <c r="B360" s="110" t="s">
        <v>1123</v>
      </c>
      <c r="C360" s="38" t="s">
        <v>1124</v>
      </c>
      <c r="D360" s="11" t="s">
        <v>78</v>
      </c>
      <c r="E360" s="11" t="s">
        <v>520</v>
      </c>
      <c r="F360" s="11" t="s">
        <v>79</v>
      </c>
      <c r="G360" s="11" t="s">
        <v>521</v>
      </c>
      <c r="H360" s="15" t="s">
        <v>49</v>
      </c>
      <c r="I360" s="11"/>
      <c r="J360" s="11"/>
      <c r="K360" s="11"/>
      <c r="L360" s="11"/>
      <c r="M360" s="81">
        <v>2017</v>
      </c>
      <c r="N360" s="81">
        <v>2018</v>
      </c>
      <c r="O360" s="75">
        <f t="shared" si="92"/>
        <v>146546</v>
      </c>
      <c r="P360" s="84">
        <v>117236</v>
      </c>
      <c r="Q360" s="84">
        <v>0</v>
      </c>
      <c r="R360" s="84">
        <v>29310</v>
      </c>
    </row>
    <row r="361" spans="1:18" ht="39" customHeight="1" x14ac:dyDescent="0.3">
      <c r="A361" s="125" t="s">
        <v>1125</v>
      </c>
      <c r="B361" s="110" t="s">
        <v>1126</v>
      </c>
      <c r="C361" s="38" t="s">
        <v>1127</v>
      </c>
      <c r="D361" s="11" t="s">
        <v>78</v>
      </c>
      <c r="E361" s="11" t="s">
        <v>520</v>
      </c>
      <c r="F361" s="11" t="s">
        <v>79</v>
      </c>
      <c r="G361" s="11" t="s">
        <v>521</v>
      </c>
      <c r="H361" s="15" t="s">
        <v>49</v>
      </c>
      <c r="I361" s="11"/>
      <c r="J361" s="11"/>
      <c r="K361" s="11"/>
      <c r="L361" s="11"/>
      <c r="M361" s="81">
        <v>2017</v>
      </c>
      <c r="N361" s="81">
        <v>2018</v>
      </c>
      <c r="O361" s="75">
        <f t="shared" si="92"/>
        <v>103285</v>
      </c>
      <c r="P361" s="84">
        <v>82628</v>
      </c>
      <c r="Q361" s="84">
        <v>0</v>
      </c>
      <c r="R361" s="84">
        <v>20657</v>
      </c>
    </row>
    <row r="362" spans="1:18" ht="39" customHeight="1" x14ac:dyDescent="0.3">
      <c r="A362" s="125" t="s">
        <v>1128</v>
      </c>
      <c r="B362" s="110" t="s">
        <v>1129</v>
      </c>
      <c r="C362" s="38" t="s">
        <v>1130</v>
      </c>
      <c r="D362" s="11" t="s">
        <v>78</v>
      </c>
      <c r="E362" s="11" t="s">
        <v>520</v>
      </c>
      <c r="F362" s="11" t="s">
        <v>79</v>
      </c>
      <c r="G362" s="11" t="s">
        <v>521</v>
      </c>
      <c r="H362" s="15" t="s">
        <v>49</v>
      </c>
      <c r="I362" s="11"/>
      <c r="J362" s="11"/>
      <c r="K362" s="11"/>
      <c r="L362" s="11"/>
      <c r="M362" s="81">
        <v>2017</v>
      </c>
      <c r="N362" s="81">
        <v>2018</v>
      </c>
      <c r="O362" s="75">
        <f t="shared" si="92"/>
        <v>235829</v>
      </c>
      <c r="P362" s="84">
        <v>188663</v>
      </c>
      <c r="Q362" s="84">
        <v>0</v>
      </c>
      <c r="R362" s="84">
        <v>47166</v>
      </c>
    </row>
    <row r="363" spans="1:18" ht="39" customHeight="1" x14ac:dyDescent="0.3">
      <c r="A363" s="125" t="s">
        <v>1131</v>
      </c>
      <c r="B363" s="110" t="s">
        <v>1132</v>
      </c>
      <c r="C363" s="38" t="s">
        <v>1133</v>
      </c>
      <c r="D363" s="11" t="s">
        <v>111</v>
      </c>
      <c r="E363" s="11" t="s">
        <v>520</v>
      </c>
      <c r="F363" s="11" t="s">
        <v>112</v>
      </c>
      <c r="G363" s="11" t="s">
        <v>521</v>
      </c>
      <c r="H363" s="15" t="s">
        <v>49</v>
      </c>
      <c r="I363" s="11"/>
      <c r="J363" s="11"/>
      <c r="K363" s="11"/>
      <c r="L363" s="11"/>
      <c r="M363" s="81">
        <v>2020</v>
      </c>
      <c r="N363" s="81">
        <v>2021</v>
      </c>
      <c r="O363" s="75">
        <f t="shared" si="92"/>
        <v>121215.04000000001</v>
      </c>
      <c r="P363" s="84">
        <v>96972</v>
      </c>
      <c r="Q363" s="84">
        <v>0</v>
      </c>
      <c r="R363" s="84">
        <v>24243.040000000001</v>
      </c>
    </row>
    <row r="364" spans="1:18" ht="39" customHeight="1" x14ac:dyDescent="0.3">
      <c r="A364" s="125" t="s">
        <v>1134</v>
      </c>
      <c r="B364" s="110" t="s">
        <v>1135</v>
      </c>
      <c r="C364" s="38" t="s">
        <v>1136</v>
      </c>
      <c r="D364" s="12" t="s">
        <v>97</v>
      </c>
      <c r="E364" s="12" t="s">
        <v>46</v>
      </c>
      <c r="F364" s="12" t="s">
        <v>98</v>
      </c>
      <c r="G364" s="12" t="s">
        <v>1015</v>
      </c>
      <c r="H364" s="14" t="s">
        <v>49</v>
      </c>
      <c r="I364" s="11"/>
      <c r="J364" s="11"/>
      <c r="K364" s="11"/>
      <c r="L364" s="11"/>
      <c r="M364" s="81">
        <v>2018</v>
      </c>
      <c r="N364" s="81">
        <v>2020</v>
      </c>
      <c r="O364" s="243">
        <f t="shared" si="92"/>
        <v>857317.66999999993</v>
      </c>
      <c r="P364" s="227">
        <v>673327.83</v>
      </c>
      <c r="Q364" s="227">
        <v>79215.03</v>
      </c>
      <c r="R364" s="227">
        <v>104774.81</v>
      </c>
    </row>
    <row r="365" spans="1:18" ht="39" customHeight="1" x14ac:dyDescent="0.3">
      <c r="A365" s="125" t="s">
        <v>1137</v>
      </c>
      <c r="B365" s="110" t="s">
        <v>1138</v>
      </c>
      <c r="C365" s="38" t="s">
        <v>1139</v>
      </c>
      <c r="D365" s="12" t="s">
        <v>221</v>
      </c>
      <c r="E365" s="12" t="s">
        <v>520</v>
      </c>
      <c r="F365" s="12" t="s">
        <v>222</v>
      </c>
      <c r="G365" s="12" t="s">
        <v>521</v>
      </c>
      <c r="H365" s="14" t="s">
        <v>49</v>
      </c>
      <c r="I365" s="11"/>
      <c r="J365" s="11"/>
      <c r="K365" s="11"/>
      <c r="L365" s="11"/>
      <c r="M365" s="81">
        <v>2017</v>
      </c>
      <c r="N365" s="81">
        <v>2020</v>
      </c>
      <c r="O365" s="75">
        <f t="shared" si="92"/>
        <v>226312</v>
      </c>
      <c r="P365" s="84">
        <v>181049</v>
      </c>
      <c r="Q365" s="84">
        <v>0</v>
      </c>
      <c r="R365" s="84">
        <v>45263</v>
      </c>
    </row>
    <row r="366" spans="1:18" ht="39" customHeight="1" x14ac:dyDescent="0.3">
      <c r="A366" s="125" t="s">
        <v>1140</v>
      </c>
      <c r="B366" s="110" t="s">
        <v>1141</v>
      </c>
      <c r="C366" s="38" t="s">
        <v>1142</v>
      </c>
      <c r="D366" s="12" t="s">
        <v>1143</v>
      </c>
      <c r="E366" s="12" t="s">
        <v>520</v>
      </c>
      <c r="F366" s="12" t="s">
        <v>222</v>
      </c>
      <c r="G366" s="12" t="s">
        <v>521</v>
      </c>
      <c r="H366" s="14" t="s">
        <v>49</v>
      </c>
      <c r="I366" s="11"/>
      <c r="J366" s="11"/>
      <c r="K366" s="11"/>
      <c r="L366" s="11"/>
      <c r="M366" s="81">
        <v>2020</v>
      </c>
      <c r="N366" s="81">
        <v>2021</v>
      </c>
      <c r="O366" s="75">
        <f t="shared" si="92"/>
        <v>249984.93</v>
      </c>
      <c r="P366" s="84">
        <v>159205</v>
      </c>
      <c r="Q366" s="84">
        <v>0</v>
      </c>
      <c r="R366" s="84">
        <v>90779.93</v>
      </c>
    </row>
    <row r="367" spans="1:18" ht="39" customHeight="1" x14ac:dyDescent="0.3">
      <c r="A367" s="125" t="s">
        <v>1144</v>
      </c>
      <c r="B367" s="110" t="s">
        <v>1145</v>
      </c>
      <c r="C367" s="38" t="s">
        <v>1146</v>
      </c>
      <c r="D367" s="12" t="s">
        <v>97</v>
      </c>
      <c r="E367" s="12" t="s">
        <v>520</v>
      </c>
      <c r="F367" s="12" t="s">
        <v>98</v>
      </c>
      <c r="G367" s="12" t="s">
        <v>521</v>
      </c>
      <c r="H367" s="14" t="s">
        <v>49</v>
      </c>
      <c r="I367" s="11"/>
      <c r="J367" s="11"/>
      <c r="K367" s="11"/>
      <c r="L367" s="11"/>
      <c r="M367" s="81">
        <v>2017</v>
      </c>
      <c r="N367" s="81">
        <v>2018</v>
      </c>
      <c r="O367" s="75">
        <f t="shared" si="92"/>
        <v>24787</v>
      </c>
      <c r="P367" s="84">
        <v>19829</v>
      </c>
      <c r="Q367" s="84">
        <v>0</v>
      </c>
      <c r="R367" s="84">
        <v>4958</v>
      </c>
    </row>
    <row r="368" spans="1:18" ht="39" customHeight="1" x14ac:dyDescent="0.3">
      <c r="A368" s="125" t="s">
        <v>1147</v>
      </c>
      <c r="B368" s="110" t="s">
        <v>1148</v>
      </c>
      <c r="C368" s="38" t="s">
        <v>1149</v>
      </c>
      <c r="D368" s="12" t="s">
        <v>97</v>
      </c>
      <c r="E368" s="12" t="s">
        <v>520</v>
      </c>
      <c r="F368" s="12" t="s">
        <v>98</v>
      </c>
      <c r="G368" s="12" t="s">
        <v>521</v>
      </c>
      <c r="H368" s="14" t="s">
        <v>49</v>
      </c>
      <c r="I368" s="11"/>
      <c r="J368" s="11"/>
      <c r="K368" s="11"/>
      <c r="L368" s="11"/>
      <c r="M368" s="81">
        <v>2017</v>
      </c>
      <c r="N368" s="81">
        <v>2018</v>
      </c>
      <c r="O368" s="75">
        <f t="shared" si="92"/>
        <v>32502</v>
      </c>
      <c r="P368" s="84">
        <v>26001</v>
      </c>
      <c r="Q368" s="84">
        <v>0</v>
      </c>
      <c r="R368" s="84">
        <v>6501</v>
      </c>
    </row>
    <row r="369" spans="1:18" ht="39" customHeight="1" x14ac:dyDescent="0.3">
      <c r="A369" s="125" t="s">
        <v>1150</v>
      </c>
      <c r="B369" s="110" t="s">
        <v>1151</v>
      </c>
      <c r="C369" s="38" t="s">
        <v>1152</v>
      </c>
      <c r="D369" s="12" t="s">
        <v>97</v>
      </c>
      <c r="E369" s="12" t="s">
        <v>520</v>
      </c>
      <c r="F369" s="12" t="s">
        <v>98</v>
      </c>
      <c r="G369" s="12" t="s">
        <v>521</v>
      </c>
      <c r="H369" s="14" t="s">
        <v>49</v>
      </c>
      <c r="I369" s="11"/>
      <c r="J369" s="11"/>
      <c r="K369" s="11"/>
      <c r="L369" s="11"/>
      <c r="M369" s="81">
        <v>2017</v>
      </c>
      <c r="N369" s="81">
        <v>2018</v>
      </c>
      <c r="O369" s="75">
        <f t="shared" si="92"/>
        <v>48483</v>
      </c>
      <c r="P369" s="84">
        <v>38786</v>
      </c>
      <c r="Q369" s="84">
        <v>0</v>
      </c>
      <c r="R369" s="84">
        <v>9697</v>
      </c>
    </row>
    <row r="370" spans="1:18" ht="39" customHeight="1" x14ac:dyDescent="0.3">
      <c r="A370" s="125" t="s">
        <v>1153</v>
      </c>
      <c r="B370" s="110" t="s">
        <v>1154</v>
      </c>
      <c r="C370" s="38" t="s">
        <v>1155</v>
      </c>
      <c r="D370" s="12" t="s">
        <v>97</v>
      </c>
      <c r="E370" s="12" t="s">
        <v>520</v>
      </c>
      <c r="F370" s="12" t="s">
        <v>98</v>
      </c>
      <c r="G370" s="12" t="s">
        <v>521</v>
      </c>
      <c r="H370" s="14" t="s">
        <v>49</v>
      </c>
      <c r="I370" s="11"/>
      <c r="J370" s="11"/>
      <c r="K370" s="11"/>
      <c r="L370" s="11"/>
      <c r="M370" s="81">
        <v>2017</v>
      </c>
      <c r="N370" s="81">
        <v>2018</v>
      </c>
      <c r="O370" s="75">
        <f t="shared" si="92"/>
        <v>103209</v>
      </c>
      <c r="P370" s="84">
        <v>82566</v>
      </c>
      <c r="Q370" s="84">
        <v>0</v>
      </c>
      <c r="R370" s="84">
        <v>20643</v>
      </c>
    </row>
    <row r="371" spans="1:18" ht="39" customHeight="1" x14ac:dyDescent="0.3">
      <c r="A371" s="125" t="s">
        <v>1156</v>
      </c>
      <c r="B371" s="110" t="s">
        <v>1157</v>
      </c>
      <c r="C371" s="38" t="s">
        <v>1158</v>
      </c>
      <c r="D371" s="12" t="s">
        <v>97</v>
      </c>
      <c r="E371" s="12" t="s">
        <v>520</v>
      </c>
      <c r="F371" s="12" t="s">
        <v>98</v>
      </c>
      <c r="G371" s="12" t="s">
        <v>521</v>
      </c>
      <c r="H371" s="14" t="s">
        <v>49</v>
      </c>
      <c r="I371" s="11"/>
      <c r="J371" s="11"/>
      <c r="K371" s="11"/>
      <c r="L371" s="11"/>
      <c r="M371" s="81">
        <v>2017</v>
      </c>
      <c r="N371" s="81">
        <v>2018</v>
      </c>
      <c r="O371" s="75">
        <f t="shared" si="92"/>
        <v>24245</v>
      </c>
      <c r="P371" s="84">
        <v>19396</v>
      </c>
      <c r="Q371" s="84">
        <v>0</v>
      </c>
      <c r="R371" s="84">
        <v>4849</v>
      </c>
    </row>
    <row r="372" spans="1:18" ht="54" customHeight="1" x14ac:dyDescent="0.3">
      <c r="A372" s="125" t="s">
        <v>1159</v>
      </c>
      <c r="B372" s="110" t="s">
        <v>1160</v>
      </c>
      <c r="C372" s="38" t="s">
        <v>1161</v>
      </c>
      <c r="D372" s="12" t="s">
        <v>97</v>
      </c>
      <c r="E372" s="12" t="s">
        <v>520</v>
      </c>
      <c r="F372" s="12" t="s">
        <v>98</v>
      </c>
      <c r="G372" s="12" t="s">
        <v>521</v>
      </c>
      <c r="H372" s="14" t="s">
        <v>49</v>
      </c>
      <c r="I372" s="11"/>
      <c r="J372" s="11"/>
      <c r="K372" s="11"/>
      <c r="L372" s="11"/>
      <c r="M372" s="81">
        <v>2017</v>
      </c>
      <c r="N372" s="81">
        <v>2018</v>
      </c>
      <c r="O372" s="75">
        <f t="shared" si="92"/>
        <v>33299</v>
      </c>
      <c r="P372" s="84">
        <v>15480</v>
      </c>
      <c r="Q372" s="84">
        <v>0</v>
      </c>
      <c r="R372" s="84">
        <v>17819</v>
      </c>
    </row>
    <row r="373" spans="1:18" ht="54" customHeight="1" x14ac:dyDescent="0.3">
      <c r="A373" s="125" t="s">
        <v>1162</v>
      </c>
      <c r="B373" s="110" t="s">
        <v>1163</v>
      </c>
      <c r="C373" s="38" t="s">
        <v>1164</v>
      </c>
      <c r="D373" s="12" t="s">
        <v>97</v>
      </c>
      <c r="E373" s="12" t="s">
        <v>520</v>
      </c>
      <c r="F373" s="12" t="s">
        <v>98</v>
      </c>
      <c r="G373" s="12" t="s">
        <v>521</v>
      </c>
      <c r="H373" s="14" t="s">
        <v>49</v>
      </c>
      <c r="I373" s="11"/>
      <c r="J373" s="11"/>
      <c r="K373" s="11"/>
      <c r="L373" s="11"/>
      <c r="M373" s="81">
        <v>2017</v>
      </c>
      <c r="N373" s="81">
        <v>2018</v>
      </c>
      <c r="O373" s="75">
        <f t="shared" si="92"/>
        <v>19473</v>
      </c>
      <c r="P373" s="84">
        <v>15578</v>
      </c>
      <c r="Q373" s="84">
        <v>0</v>
      </c>
      <c r="R373" s="84">
        <v>3895</v>
      </c>
    </row>
    <row r="374" spans="1:18" ht="54" customHeight="1" x14ac:dyDescent="0.3">
      <c r="A374" s="125" t="s">
        <v>1165</v>
      </c>
      <c r="B374" s="110" t="s">
        <v>1166</v>
      </c>
      <c r="C374" s="38" t="s">
        <v>1167</v>
      </c>
      <c r="D374" s="12" t="s">
        <v>97</v>
      </c>
      <c r="E374" s="12" t="s">
        <v>520</v>
      </c>
      <c r="F374" s="12" t="s">
        <v>98</v>
      </c>
      <c r="G374" s="12" t="s">
        <v>521</v>
      </c>
      <c r="H374" s="14" t="s">
        <v>49</v>
      </c>
      <c r="I374" s="11"/>
      <c r="J374" s="11"/>
      <c r="K374" s="11"/>
      <c r="L374" s="11"/>
      <c r="M374" s="81">
        <v>2017</v>
      </c>
      <c r="N374" s="81">
        <v>2018</v>
      </c>
      <c r="O374" s="75">
        <f t="shared" si="92"/>
        <v>25210</v>
      </c>
      <c r="P374" s="84">
        <v>20167</v>
      </c>
      <c r="Q374" s="84">
        <v>0</v>
      </c>
      <c r="R374" s="84">
        <v>5043</v>
      </c>
    </row>
    <row r="375" spans="1:18" ht="54" customHeight="1" x14ac:dyDescent="0.3">
      <c r="A375" s="125" t="s">
        <v>1168</v>
      </c>
      <c r="B375" s="110" t="s">
        <v>1169</v>
      </c>
      <c r="C375" s="38" t="s">
        <v>1170</v>
      </c>
      <c r="D375" s="12" t="s">
        <v>97</v>
      </c>
      <c r="E375" s="12" t="s">
        <v>520</v>
      </c>
      <c r="F375" s="12" t="s">
        <v>98</v>
      </c>
      <c r="G375" s="12" t="s">
        <v>521</v>
      </c>
      <c r="H375" s="14" t="s">
        <v>49</v>
      </c>
      <c r="I375" s="11"/>
      <c r="J375" s="11"/>
      <c r="K375" s="11"/>
      <c r="L375" s="11"/>
      <c r="M375" s="81">
        <v>2017</v>
      </c>
      <c r="N375" s="81">
        <v>2018</v>
      </c>
      <c r="O375" s="75">
        <f t="shared" si="92"/>
        <v>50609</v>
      </c>
      <c r="P375" s="84">
        <v>40487</v>
      </c>
      <c r="Q375" s="84">
        <v>0</v>
      </c>
      <c r="R375" s="84">
        <v>10122</v>
      </c>
    </row>
    <row r="376" spans="1:18" ht="54" customHeight="1" x14ac:dyDescent="0.3">
      <c r="A376" s="125" t="s">
        <v>1171</v>
      </c>
      <c r="B376" s="110" t="s">
        <v>1172</v>
      </c>
      <c r="C376" s="38" t="s">
        <v>1173</v>
      </c>
      <c r="D376" s="12" t="s">
        <v>97</v>
      </c>
      <c r="E376" s="12" t="s">
        <v>520</v>
      </c>
      <c r="F376" s="12" t="s">
        <v>98</v>
      </c>
      <c r="G376" s="12" t="s">
        <v>521</v>
      </c>
      <c r="H376" s="14" t="s">
        <v>49</v>
      </c>
      <c r="I376" s="11"/>
      <c r="J376" s="11"/>
      <c r="K376" s="11"/>
      <c r="L376" s="11"/>
      <c r="M376" s="81">
        <v>2017</v>
      </c>
      <c r="N376" s="81">
        <v>2018</v>
      </c>
      <c r="O376" s="75">
        <f t="shared" si="92"/>
        <v>62510</v>
      </c>
      <c r="P376" s="84">
        <v>50007</v>
      </c>
      <c r="Q376" s="84">
        <v>0</v>
      </c>
      <c r="R376" s="84">
        <v>12503</v>
      </c>
    </row>
    <row r="377" spans="1:18" ht="54" customHeight="1" x14ac:dyDescent="0.3">
      <c r="A377" s="125" t="s">
        <v>1174</v>
      </c>
      <c r="B377" s="110" t="s">
        <v>1175</v>
      </c>
      <c r="C377" s="38" t="s">
        <v>1176</v>
      </c>
      <c r="D377" s="12" t="s">
        <v>97</v>
      </c>
      <c r="E377" s="12" t="s">
        <v>520</v>
      </c>
      <c r="F377" s="12" t="s">
        <v>98</v>
      </c>
      <c r="G377" s="12" t="s">
        <v>521</v>
      </c>
      <c r="H377" s="14" t="s">
        <v>49</v>
      </c>
      <c r="I377" s="11"/>
      <c r="J377" s="11"/>
      <c r="K377" s="11"/>
      <c r="L377" s="11"/>
      <c r="M377" s="81">
        <v>2017</v>
      </c>
      <c r="N377" s="81">
        <v>2019</v>
      </c>
      <c r="O377" s="75">
        <f t="shared" si="92"/>
        <v>249969</v>
      </c>
      <c r="P377" s="84">
        <v>199975</v>
      </c>
      <c r="Q377" s="84">
        <v>0</v>
      </c>
      <c r="R377" s="84">
        <v>49994</v>
      </c>
    </row>
    <row r="378" spans="1:18" ht="54" customHeight="1" x14ac:dyDescent="0.3">
      <c r="A378" s="125" t="s">
        <v>1177</v>
      </c>
      <c r="B378" s="110" t="s">
        <v>1178</v>
      </c>
      <c r="C378" s="38" t="s">
        <v>1179</v>
      </c>
      <c r="D378" s="12" t="s">
        <v>97</v>
      </c>
      <c r="E378" s="12" t="s">
        <v>520</v>
      </c>
      <c r="F378" s="12" t="s">
        <v>98</v>
      </c>
      <c r="G378" s="12" t="s">
        <v>521</v>
      </c>
      <c r="H378" s="14" t="s">
        <v>49</v>
      </c>
      <c r="I378" s="11"/>
      <c r="J378" s="11"/>
      <c r="K378" s="11"/>
      <c r="L378" s="11"/>
      <c r="M378" s="81">
        <v>2017</v>
      </c>
      <c r="N378" s="81">
        <v>2019</v>
      </c>
      <c r="O378" s="75">
        <f t="shared" si="92"/>
        <v>187747</v>
      </c>
      <c r="P378" s="84">
        <v>150196</v>
      </c>
      <c r="Q378" s="84">
        <v>0</v>
      </c>
      <c r="R378" s="84">
        <v>37551</v>
      </c>
    </row>
    <row r="379" spans="1:18" ht="54" customHeight="1" x14ac:dyDescent="0.3">
      <c r="A379" s="125" t="s">
        <v>1180</v>
      </c>
      <c r="B379" s="110" t="s">
        <v>1181</v>
      </c>
      <c r="C379" s="38" t="s">
        <v>1182</v>
      </c>
      <c r="D379" s="12" t="s">
        <v>97</v>
      </c>
      <c r="E379" s="12" t="s">
        <v>520</v>
      </c>
      <c r="F379" s="12" t="s">
        <v>98</v>
      </c>
      <c r="G379" s="12" t="s">
        <v>521</v>
      </c>
      <c r="H379" s="14" t="s">
        <v>49</v>
      </c>
      <c r="I379" s="11"/>
      <c r="J379" s="11"/>
      <c r="K379" s="11"/>
      <c r="L379" s="11"/>
      <c r="M379" s="81">
        <v>2017</v>
      </c>
      <c r="N379" s="81">
        <v>2019</v>
      </c>
      <c r="O379" s="75">
        <f t="shared" si="92"/>
        <v>245761</v>
      </c>
      <c r="P379" s="84">
        <v>196608</v>
      </c>
      <c r="Q379" s="84">
        <v>0</v>
      </c>
      <c r="R379" s="84">
        <v>49153</v>
      </c>
    </row>
    <row r="380" spans="1:18" ht="54" customHeight="1" x14ac:dyDescent="0.3">
      <c r="A380" s="125" t="s">
        <v>1183</v>
      </c>
      <c r="B380" s="110" t="s">
        <v>1184</v>
      </c>
      <c r="C380" s="38" t="s">
        <v>1185</v>
      </c>
      <c r="D380" s="12" t="s">
        <v>97</v>
      </c>
      <c r="E380" s="12" t="s">
        <v>520</v>
      </c>
      <c r="F380" s="12" t="s">
        <v>98</v>
      </c>
      <c r="G380" s="12" t="s">
        <v>521</v>
      </c>
      <c r="H380" s="14" t="s">
        <v>49</v>
      </c>
      <c r="I380" s="11"/>
      <c r="J380" s="11"/>
      <c r="K380" s="11"/>
      <c r="L380" s="11"/>
      <c r="M380" s="81">
        <v>2017</v>
      </c>
      <c r="N380" s="81">
        <v>2019</v>
      </c>
      <c r="O380" s="75">
        <f t="shared" si="92"/>
        <v>75234</v>
      </c>
      <c r="P380" s="84">
        <v>60187</v>
      </c>
      <c r="Q380" s="84">
        <v>0</v>
      </c>
      <c r="R380" s="84">
        <v>15047</v>
      </c>
    </row>
    <row r="381" spans="1:18" ht="54" customHeight="1" x14ac:dyDescent="0.3">
      <c r="A381" s="125" t="s">
        <v>1186</v>
      </c>
      <c r="B381" s="110" t="s">
        <v>1187</v>
      </c>
      <c r="C381" s="38" t="s">
        <v>1188</v>
      </c>
      <c r="D381" s="12" t="s">
        <v>1189</v>
      </c>
      <c r="E381" s="12" t="s">
        <v>520</v>
      </c>
      <c r="F381" s="12" t="s">
        <v>72</v>
      </c>
      <c r="G381" s="12" t="s">
        <v>521</v>
      </c>
      <c r="H381" s="14" t="s">
        <v>49</v>
      </c>
      <c r="I381" s="11"/>
      <c r="J381" s="11"/>
      <c r="K381" s="11"/>
      <c r="L381" s="11"/>
      <c r="M381" s="81">
        <v>2017</v>
      </c>
      <c r="N381" s="81">
        <v>2020</v>
      </c>
      <c r="O381" s="75">
        <f t="shared" si="92"/>
        <v>57580</v>
      </c>
      <c r="P381" s="84">
        <v>46064</v>
      </c>
      <c r="Q381" s="84">
        <v>0</v>
      </c>
      <c r="R381" s="84">
        <v>11516</v>
      </c>
    </row>
    <row r="382" spans="1:18" ht="54" customHeight="1" x14ac:dyDescent="0.3">
      <c r="A382" s="125" t="s">
        <v>1190</v>
      </c>
      <c r="B382" s="110" t="s">
        <v>1191</v>
      </c>
      <c r="C382" s="38" t="s">
        <v>1192</v>
      </c>
      <c r="D382" s="12" t="s">
        <v>1189</v>
      </c>
      <c r="E382" s="12" t="s">
        <v>520</v>
      </c>
      <c r="F382" s="12" t="s">
        <v>72</v>
      </c>
      <c r="G382" s="12" t="s">
        <v>521</v>
      </c>
      <c r="H382" s="14" t="s">
        <v>49</v>
      </c>
      <c r="I382" s="11"/>
      <c r="J382" s="11"/>
      <c r="K382" s="11"/>
      <c r="L382" s="11"/>
      <c r="M382" s="81">
        <v>2017</v>
      </c>
      <c r="N382" s="81">
        <v>2020</v>
      </c>
      <c r="O382" s="75">
        <f t="shared" si="92"/>
        <v>67200</v>
      </c>
      <c r="P382" s="84">
        <v>53760</v>
      </c>
      <c r="Q382" s="84">
        <v>0</v>
      </c>
      <c r="R382" s="84">
        <v>13440</v>
      </c>
    </row>
    <row r="383" spans="1:18" ht="54" customHeight="1" x14ac:dyDescent="0.3">
      <c r="A383" s="125" t="s">
        <v>1193</v>
      </c>
      <c r="B383" s="110" t="s">
        <v>1194</v>
      </c>
      <c r="C383" s="38" t="s">
        <v>1195</v>
      </c>
      <c r="D383" s="12" t="s">
        <v>1189</v>
      </c>
      <c r="E383" s="12" t="s">
        <v>520</v>
      </c>
      <c r="F383" s="12" t="s">
        <v>72</v>
      </c>
      <c r="G383" s="12" t="s">
        <v>521</v>
      </c>
      <c r="H383" s="14" t="s">
        <v>49</v>
      </c>
      <c r="I383" s="11"/>
      <c r="J383" s="11"/>
      <c r="K383" s="11"/>
      <c r="L383" s="11"/>
      <c r="M383" s="81">
        <v>2017</v>
      </c>
      <c r="N383" s="81">
        <v>2020</v>
      </c>
      <c r="O383" s="75">
        <f t="shared" si="92"/>
        <v>57580</v>
      </c>
      <c r="P383" s="84">
        <v>46064</v>
      </c>
      <c r="Q383" s="84">
        <v>0</v>
      </c>
      <c r="R383" s="84">
        <v>11516</v>
      </c>
    </row>
    <row r="384" spans="1:18" ht="54" customHeight="1" x14ac:dyDescent="0.3">
      <c r="A384" s="125" t="s">
        <v>1196</v>
      </c>
      <c r="B384" s="110" t="s">
        <v>1197</v>
      </c>
      <c r="C384" s="38" t="s">
        <v>1198</v>
      </c>
      <c r="D384" s="12" t="s">
        <v>1189</v>
      </c>
      <c r="E384" s="12" t="s">
        <v>520</v>
      </c>
      <c r="F384" s="12" t="s">
        <v>72</v>
      </c>
      <c r="G384" s="12" t="s">
        <v>521</v>
      </c>
      <c r="H384" s="14" t="s">
        <v>49</v>
      </c>
      <c r="I384" s="11"/>
      <c r="J384" s="11"/>
      <c r="K384" s="11"/>
      <c r="L384" s="11"/>
      <c r="M384" s="81">
        <v>2017</v>
      </c>
      <c r="N384" s="81">
        <v>2020</v>
      </c>
      <c r="O384" s="75">
        <f t="shared" si="92"/>
        <v>57580</v>
      </c>
      <c r="P384" s="84">
        <v>46064</v>
      </c>
      <c r="Q384" s="84">
        <v>0</v>
      </c>
      <c r="R384" s="84">
        <v>11516</v>
      </c>
    </row>
    <row r="385" spans="1:18" ht="54" customHeight="1" x14ac:dyDescent="0.3">
      <c r="A385" s="125" t="s">
        <v>1199</v>
      </c>
      <c r="B385" s="110" t="s">
        <v>1200</v>
      </c>
      <c r="C385" s="38" t="s">
        <v>1201</v>
      </c>
      <c r="D385" s="12" t="s">
        <v>1189</v>
      </c>
      <c r="E385" s="12" t="s">
        <v>520</v>
      </c>
      <c r="F385" s="12" t="s">
        <v>72</v>
      </c>
      <c r="G385" s="12" t="s">
        <v>521</v>
      </c>
      <c r="H385" s="14" t="s">
        <v>49</v>
      </c>
      <c r="I385" s="11"/>
      <c r="J385" s="11"/>
      <c r="K385" s="11"/>
      <c r="L385" s="11"/>
      <c r="M385" s="81">
        <v>2017</v>
      </c>
      <c r="N385" s="81">
        <v>2020</v>
      </c>
      <c r="O385" s="75">
        <f t="shared" si="92"/>
        <v>67200</v>
      </c>
      <c r="P385" s="84">
        <v>53760</v>
      </c>
      <c r="Q385" s="84">
        <v>0</v>
      </c>
      <c r="R385" s="84">
        <v>13440</v>
      </c>
    </row>
    <row r="386" spans="1:18" ht="54" customHeight="1" x14ac:dyDescent="0.3">
      <c r="A386" s="125" t="s">
        <v>1202</v>
      </c>
      <c r="B386" s="110" t="s">
        <v>1203</v>
      </c>
      <c r="C386" s="38" t="s">
        <v>1204</v>
      </c>
      <c r="D386" s="12" t="s">
        <v>1189</v>
      </c>
      <c r="E386" s="12" t="s">
        <v>520</v>
      </c>
      <c r="F386" s="12" t="s">
        <v>72</v>
      </c>
      <c r="G386" s="12" t="s">
        <v>521</v>
      </c>
      <c r="H386" s="14" t="s">
        <v>49</v>
      </c>
      <c r="I386" s="11"/>
      <c r="J386" s="11"/>
      <c r="K386" s="11"/>
      <c r="L386" s="11"/>
      <c r="M386" s="81">
        <v>2017</v>
      </c>
      <c r="N386" s="81">
        <v>2020</v>
      </c>
      <c r="O386" s="75">
        <f t="shared" si="92"/>
        <v>67180</v>
      </c>
      <c r="P386" s="84">
        <v>53744</v>
      </c>
      <c r="Q386" s="84">
        <v>0</v>
      </c>
      <c r="R386" s="84">
        <v>13436</v>
      </c>
    </row>
    <row r="387" spans="1:18" ht="54" customHeight="1" x14ac:dyDescent="0.3">
      <c r="A387" s="125" t="s">
        <v>1205</v>
      </c>
      <c r="B387" s="110" t="s">
        <v>1206</v>
      </c>
      <c r="C387" s="38" t="s">
        <v>1207</v>
      </c>
      <c r="D387" s="12" t="s">
        <v>1189</v>
      </c>
      <c r="E387" s="12" t="s">
        <v>520</v>
      </c>
      <c r="F387" s="12" t="s">
        <v>72</v>
      </c>
      <c r="G387" s="12" t="s">
        <v>521</v>
      </c>
      <c r="H387" s="14" t="s">
        <v>49</v>
      </c>
      <c r="I387" s="11"/>
      <c r="J387" s="11"/>
      <c r="K387" s="11"/>
      <c r="L387" s="11"/>
      <c r="M387" s="81">
        <v>2017</v>
      </c>
      <c r="N387" s="81">
        <v>2020</v>
      </c>
      <c r="O387" s="75">
        <f t="shared" si="92"/>
        <v>55718</v>
      </c>
      <c r="P387" s="84">
        <v>44574</v>
      </c>
      <c r="Q387" s="84">
        <v>0</v>
      </c>
      <c r="R387" s="84">
        <v>11144</v>
      </c>
    </row>
    <row r="388" spans="1:18" ht="39" customHeight="1" x14ac:dyDescent="0.3">
      <c r="A388" s="125" t="s">
        <v>1208</v>
      </c>
      <c r="B388" s="110" t="s">
        <v>1209</v>
      </c>
      <c r="C388" s="38" t="s">
        <v>1210</v>
      </c>
      <c r="D388" s="12" t="s">
        <v>70</v>
      </c>
      <c r="E388" s="12" t="s">
        <v>520</v>
      </c>
      <c r="F388" s="12" t="s">
        <v>72</v>
      </c>
      <c r="G388" s="12" t="s">
        <v>521</v>
      </c>
      <c r="H388" s="14" t="s">
        <v>49</v>
      </c>
      <c r="I388" s="11"/>
      <c r="J388" s="11"/>
      <c r="K388" s="11"/>
      <c r="L388" s="11"/>
      <c r="M388" s="81">
        <v>2017</v>
      </c>
      <c r="N388" s="81">
        <v>2020</v>
      </c>
      <c r="O388" s="75">
        <f t="shared" si="92"/>
        <v>200000</v>
      </c>
      <c r="P388" s="84">
        <v>160000</v>
      </c>
      <c r="Q388" s="84">
        <v>0</v>
      </c>
      <c r="R388" s="84">
        <v>40000</v>
      </c>
    </row>
    <row r="389" spans="1:18" ht="39" customHeight="1" x14ac:dyDescent="0.3">
      <c r="A389" s="125" t="s">
        <v>1211</v>
      </c>
      <c r="B389" s="110" t="s">
        <v>1212</v>
      </c>
      <c r="C389" s="38" t="s">
        <v>1213</v>
      </c>
      <c r="D389" s="12" t="s">
        <v>70</v>
      </c>
      <c r="E389" s="12" t="s">
        <v>520</v>
      </c>
      <c r="F389" s="12" t="s">
        <v>72</v>
      </c>
      <c r="G389" s="12" t="s">
        <v>521</v>
      </c>
      <c r="H389" s="14" t="s">
        <v>49</v>
      </c>
      <c r="I389" s="11"/>
      <c r="J389" s="11"/>
      <c r="K389" s="11"/>
      <c r="L389" s="11"/>
      <c r="M389" s="81">
        <v>2017</v>
      </c>
      <c r="N389" s="81">
        <v>2020</v>
      </c>
      <c r="O389" s="75">
        <f t="shared" si="92"/>
        <v>79445</v>
      </c>
      <c r="P389" s="84">
        <v>63556</v>
      </c>
      <c r="Q389" s="84">
        <v>0</v>
      </c>
      <c r="R389" s="84">
        <v>15889</v>
      </c>
    </row>
    <row r="390" spans="1:18" ht="39" customHeight="1" x14ac:dyDescent="0.3">
      <c r="A390" s="125" t="s">
        <v>1214</v>
      </c>
      <c r="B390" s="110" t="s">
        <v>1215</v>
      </c>
      <c r="C390" s="38" t="s">
        <v>1216</v>
      </c>
      <c r="D390" s="12" t="s">
        <v>122</v>
      </c>
      <c r="E390" s="12" t="s">
        <v>520</v>
      </c>
      <c r="F390" s="12" t="s">
        <v>1217</v>
      </c>
      <c r="G390" s="12" t="s">
        <v>521</v>
      </c>
      <c r="H390" s="14" t="s">
        <v>49</v>
      </c>
      <c r="I390" s="11"/>
      <c r="J390" s="11"/>
      <c r="K390" s="11"/>
      <c r="L390" s="11"/>
      <c r="M390" s="81">
        <v>2017</v>
      </c>
      <c r="N390" s="81">
        <v>2019</v>
      </c>
      <c r="O390" s="75">
        <f t="shared" si="92"/>
        <v>250000</v>
      </c>
      <c r="P390" s="84">
        <v>200000</v>
      </c>
      <c r="Q390" s="84">
        <v>0</v>
      </c>
      <c r="R390" s="84">
        <v>50000</v>
      </c>
    </row>
    <row r="391" spans="1:18" ht="39" customHeight="1" x14ac:dyDescent="0.3">
      <c r="A391" s="125" t="s">
        <v>1218</v>
      </c>
      <c r="B391" s="110" t="s">
        <v>1219</v>
      </c>
      <c r="C391" s="38" t="s">
        <v>1220</v>
      </c>
      <c r="D391" s="12" t="s">
        <v>122</v>
      </c>
      <c r="E391" s="12" t="s">
        <v>520</v>
      </c>
      <c r="F391" s="12" t="s">
        <v>1217</v>
      </c>
      <c r="G391" s="12" t="s">
        <v>521</v>
      </c>
      <c r="H391" s="14" t="s">
        <v>49</v>
      </c>
      <c r="I391" s="11"/>
      <c r="J391" s="11"/>
      <c r="K391" s="11"/>
      <c r="L391" s="11"/>
      <c r="M391" s="81">
        <v>2017</v>
      </c>
      <c r="N391" s="81">
        <v>2020</v>
      </c>
      <c r="O391" s="75">
        <f t="shared" si="92"/>
        <v>250000</v>
      </c>
      <c r="P391" s="84">
        <v>200000</v>
      </c>
      <c r="Q391" s="84">
        <v>0</v>
      </c>
      <c r="R391" s="84">
        <v>50000</v>
      </c>
    </row>
    <row r="392" spans="1:18" ht="39" customHeight="1" x14ac:dyDescent="0.3">
      <c r="A392" s="125" t="s">
        <v>1221</v>
      </c>
      <c r="B392" s="110" t="s">
        <v>1222</v>
      </c>
      <c r="C392" s="38" t="s">
        <v>1223</v>
      </c>
      <c r="D392" s="12" t="s">
        <v>122</v>
      </c>
      <c r="E392" s="12" t="s">
        <v>520</v>
      </c>
      <c r="F392" s="12" t="s">
        <v>1217</v>
      </c>
      <c r="G392" s="12" t="s">
        <v>521</v>
      </c>
      <c r="H392" s="14" t="s">
        <v>49</v>
      </c>
      <c r="I392" s="11"/>
      <c r="J392" s="11"/>
      <c r="K392" s="11"/>
      <c r="L392" s="11"/>
      <c r="M392" s="81">
        <v>2017</v>
      </c>
      <c r="N392" s="81">
        <v>2019</v>
      </c>
      <c r="O392" s="75">
        <f t="shared" si="92"/>
        <v>470568</v>
      </c>
      <c r="P392" s="84">
        <v>200000</v>
      </c>
      <c r="Q392" s="84">
        <v>0</v>
      </c>
      <c r="R392" s="84">
        <v>270568</v>
      </c>
    </row>
    <row r="393" spans="1:18" ht="39" customHeight="1" x14ac:dyDescent="0.3">
      <c r="A393" s="125" t="s">
        <v>1224</v>
      </c>
      <c r="B393" s="110" t="s">
        <v>1225</v>
      </c>
      <c r="C393" s="38" t="s">
        <v>1226</v>
      </c>
      <c r="D393" s="12" t="s">
        <v>122</v>
      </c>
      <c r="E393" s="12" t="s">
        <v>520</v>
      </c>
      <c r="F393" s="12" t="s">
        <v>1217</v>
      </c>
      <c r="G393" s="12" t="s">
        <v>521</v>
      </c>
      <c r="H393" s="14" t="s">
        <v>49</v>
      </c>
      <c r="I393" s="11"/>
      <c r="J393" s="11"/>
      <c r="K393" s="11"/>
      <c r="L393" s="11"/>
      <c r="M393" s="81">
        <v>2017</v>
      </c>
      <c r="N393" s="81">
        <v>2019</v>
      </c>
      <c r="O393" s="75">
        <f t="shared" si="92"/>
        <v>371945</v>
      </c>
      <c r="P393" s="84">
        <v>200000</v>
      </c>
      <c r="Q393" s="84">
        <v>0</v>
      </c>
      <c r="R393" s="84">
        <v>171945</v>
      </c>
    </row>
    <row r="394" spans="1:18" ht="39" customHeight="1" x14ac:dyDescent="0.3">
      <c r="A394" s="125" t="s">
        <v>1227</v>
      </c>
      <c r="B394" s="110" t="s">
        <v>1228</v>
      </c>
      <c r="C394" s="38" t="s">
        <v>1229</v>
      </c>
      <c r="D394" s="12" t="s">
        <v>122</v>
      </c>
      <c r="E394" s="12" t="s">
        <v>520</v>
      </c>
      <c r="F394" s="12" t="s">
        <v>1217</v>
      </c>
      <c r="G394" s="12" t="s">
        <v>521</v>
      </c>
      <c r="H394" s="14" t="s">
        <v>49</v>
      </c>
      <c r="I394" s="11"/>
      <c r="J394" s="11"/>
      <c r="K394" s="11"/>
      <c r="L394" s="11"/>
      <c r="M394" s="81">
        <v>2017</v>
      </c>
      <c r="N394" s="81">
        <v>2020</v>
      </c>
      <c r="O394" s="75">
        <f t="shared" si="92"/>
        <v>250000</v>
      </c>
      <c r="P394" s="84">
        <v>200000</v>
      </c>
      <c r="Q394" s="84">
        <v>0</v>
      </c>
      <c r="R394" s="84">
        <v>50000</v>
      </c>
    </row>
    <row r="395" spans="1:18" ht="39" customHeight="1" x14ac:dyDescent="0.3">
      <c r="A395" s="125" t="s">
        <v>1230</v>
      </c>
      <c r="B395" s="110" t="s">
        <v>1231</v>
      </c>
      <c r="C395" s="38" t="s">
        <v>1232</v>
      </c>
      <c r="D395" s="12" t="s">
        <v>122</v>
      </c>
      <c r="E395" s="12" t="s">
        <v>520</v>
      </c>
      <c r="F395" s="12" t="s">
        <v>1217</v>
      </c>
      <c r="G395" s="12" t="s">
        <v>521</v>
      </c>
      <c r="H395" s="14" t="s">
        <v>49</v>
      </c>
      <c r="I395" s="11"/>
      <c r="J395" s="11"/>
      <c r="K395" s="11"/>
      <c r="L395" s="11"/>
      <c r="M395" s="81">
        <v>2017</v>
      </c>
      <c r="N395" s="81">
        <v>2020</v>
      </c>
      <c r="O395" s="75">
        <f t="shared" si="92"/>
        <v>252278</v>
      </c>
      <c r="P395" s="84">
        <v>199761</v>
      </c>
      <c r="Q395" s="84">
        <v>0</v>
      </c>
      <c r="R395" s="84">
        <v>52517</v>
      </c>
    </row>
    <row r="396" spans="1:18" ht="39" customHeight="1" x14ac:dyDescent="0.3">
      <c r="A396" s="125" t="s">
        <v>1233</v>
      </c>
      <c r="B396" s="110" t="s">
        <v>1234</v>
      </c>
      <c r="C396" s="38" t="s">
        <v>1235</v>
      </c>
      <c r="D396" s="12" t="s">
        <v>122</v>
      </c>
      <c r="E396" s="12" t="s">
        <v>520</v>
      </c>
      <c r="F396" s="12" t="s">
        <v>1217</v>
      </c>
      <c r="G396" s="12" t="s">
        <v>521</v>
      </c>
      <c r="H396" s="14" t="s">
        <v>49</v>
      </c>
      <c r="I396" s="11"/>
      <c r="J396" s="11"/>
      <c r="K396" s="11"/>
      <c r="L396" s="11"/>
      <c r="M396" s="81">
        <v>2017</v>
      </c>
      <c r="N396" s="81">
        <v>2020</v>
      </c>
      <c r="O396" s="75">
        <f t="shared" si="92"/>
        <v>848721</v>
      </c>
      <c r="P396" s="84">
        <v>200000</v>
      </c>
      <c r="Q396" s="84">
        <v>0</v>
      </c>
      <c r="R396" s="84">
        <v>648721</v>
      </c>
    </row>
    <row r="397" spans="1:18" ht="39" customHeight="1" x14ac:dyDescent="0.3">
      <c r="A397" s="125" t="s">
        <v>1236</v>
      </c>
      <c r="B397" s="110" t="s">
        <v>1237</v>
      </c>
      <c r="C397" s="38" t="s">
        <v>1238</v>
      </c>
      <c r="D397" s="12" t="s">
        <v>122</v>
      </c>
      <c r="E397" s="12" t="s">
        <v>520</v>
      </c>
      <c r="F397" s="12" t="s">
        <v>1217</v>
      </c>
      <c r="G397" s="12" t="s">
        <v>521</v>
      </c>
      <c r="H397" s="14" t="s">
        <v>49</v>
      </c>
      <c r="I397" s="11"/>
      <c r="J397" s="11"/>
      <c r="K397" s="11"/>
      <c r="L397" s="11"/>
      <c r="M397" s="81">
        <v>2017</v>
      </c>
      <c r="N397" s="81">
        <v>2019</v>
      </c>
      <c r="O397" s="75">
        <f t="shared" si="92"/>
        <v>250000</v>
      </c>
      <c r="P397" s="84">
        <v>200000</v>
      </c>
      <c r="Q397" s="84">
        <v>0</v>
      </c>
      <c r="R397" s="84">
        <v>50000</v>
      </c>
    </row>
    <row r="398" spans="1:18" ht="39" customHeight="1" x14ac:dyDescent="0.3">
      <c r="A398" s="125" t="s">
        <v>1239</v>
      </c>
      <c r="B398" s="110" t="s">
        <v>1240</v>
      </c>
      <c r="C398" s="38" t="s">
        <v>1241</v>
      </c>
      <c r="D398" s="12" t="s">
        <v>78</v>
      </c>
      <c r="E398" s="12" t="s">
        <v>520</v>
      </c>
      <c r="F398" s="12" t="s">
        <v>79</v>
      </c>
      <c r="G398" s="12" t="s">
        <v>521</v>
      </c>
      <c r="H398" s="14" t="s">
        <v>49</v>
      </c>
      <c r="I398" s="11"/>
      <c r="J398" s="11"/>
      <c r="K398" s="11"/>
      <c r="L398" s="11"/>
      <c r="M398" s="81">
        <v>2020</v>
      </c>
      <c r="N398" s="81">
        <v>2022</v>
      </c>
      <c r="O398" s="75">
        <f t="shared" ref="O398" si="93">P398+Q398+R398</f>
        <v>366547.13</v>
      </c>
      <c r="P398" s="84">
        <v>180000</v>
      </c>
      <c r="Q398" s="84">
        <v>0</v>
      </c>
      <c r="R398" s="84">
        <v>186547.13</v>
      </c>
    </row>
    <row r="399" spans="1:18" ht="39" customHeight="1" x14ac:dyDescent="0.3">
      <c r="A399" s="125" t="s">
        <v>1242</v>
      </c>
      <c r="B399" s="110" t="s">
        <v>1243</v>
      </c>
      <c r="C399" s="38" t="s">
        <v>1244</v>
      </c>
      <c r="D399" s="12" t="s">
        <v>84</v>
      </c>
      <c r="E399" s="12" t="s">
        <v>520</v>
      </c>
      <c r="F399" s="12" t="s">
        <v>86</v>
      </c>
      <c r="G399" s="12" t="s">
        <v>521</v>
      </c>
      <c r="H399" s="14" t="s">
        <v>49</v>
      </c>
      <c r="I399" s="11"/>
      <c r="J399" s="11"/>
      <c r="K399" s="11"/>
      <c r="L399" s="11"/>
      <c r="M399" s="81">
        <v>2020</v>
      </c>
      <c r="N399" s="81">
        <v>2021</v>
      </c>
      <c r="O399" s="75">
        <f t="shared" ref="O399" si="94">P399+Q399+R399</f>
        <v>53553.290000000008</v>
      </c>
      <c r="P399" s="84">
        <v>36416.230000000003</v>
      </c>
      <c r="Q399" s="84">
        <v>6426.4</v>
      </c>
      <c r="R399" s="84">
        <v>10710.66</v>
      </c>
    </row>
    <row r="400" spans="1:18" ht="39" customHeight="1" x14ac:dyDescent="0.3">
      <c r="A400" s="125" t="s">
        <v>1245</v>
      </c>
      <c r="B400" s="110" t="s">
        <v>1246</v>
      </c>
      <c r="C400" s="38" t="s">
        <v>1247</v>
      </c>
      <c r="D400" s="12" t="s">
        <v>70</v>
      </c>
      <c r="E400" s="12" t="s">
        <v>520</v>
      </c>
      <c r="F400" s="12" t="s">
        <v>72</v>
      </c>
      <c r="G400" s="12" t="s">
        <v>521</v>
      </c>
      <c r="H400" s="14" t="s">
        <v>49</v>
      </c>
      <c r="I400" s="11"/>
      <c r="J400" s="11"/>
      <c r="K400" s="11"/>
      <c r="L400" s="11"/>
      <c r="M400" s="81">
        <v>2020</v>
      </c>
      <c r="N400" s="81">
        <v>2021</v>
      </c>
      <c r="O400" s="75">
        <f t="shared" ref="O400" si="95">P400+Q400+R400</f>
        <v>22400</v>
      </c>
      <c r="P400" s="84">
        <v>17920</v>
      </c>
      <c r="Q400" s="84">
        <v>0</v>
      </c>
      <c r="R400" s="84">
        <v>4480</v>
      </c>
    </row>
    <row r="401" spans="1:18" ht="39" customHeight="1" x14ac:dyDescent="0.3">
      <c r="A401" s="125" t="s">
        <v>1248</v>
      </c>
      <c r="B401" s="110" t="s">
        <v>1249</v>
      </c>
      <c r="C401" s="38" t="s">
        <v>1250</v>
      </c>
      <c r="D401" s="12" t="s">
        <v>70</v>
      </c>
      <c r="E401" s="12" t="s">
        <v>520</v>
      </c>
      <c r="F401" s="12" t="s">
        <v>72</v>
      </c>
      <c r="G401" s="12" t="s">
        <v>521</v>
      </c>
      <c r="H401" s="14" t="s">
        <v>49</v>
      </c>
      <c r="I401" s="11"/>
      <c r="J401" s="11"/>
      <c r="K401" s="11"/>
      <c r="L401" s="11"/>
      <c r="M401" s="81">
        <v>2020</v>
      </c>
      <c r="N401" s="81">
        <v>2021</v>
      </c>
      <c r="O401" s="75">
        <f t="shared" ref="O401" si="96">P401+Q401+R401</f>
        <v>28031.72</v>
      </c>
      <c r="P401" s="84">
        <v>22425.37</v>
      </c>
      <c r="Q401" s="84">
        <v>0</v>
      </c>
      <c r="R401" s="84">
        <v>5606.35</v>
      </c>
    </row>
    <row r="402" spans="1:18" ht="39" customHeight="1" x14ac:dyDescent="0.3">
      <c r="A402" s="125" t="s">
        <v>1251</v>
      </c>
      <c r="B402" s="110" t="s">
        <v>1252</v>
      </c>
      <c r="C402" s="38" t="s">
        <v>1253</v>
      </c>
      <c r="D402" s="12" t="s">
        <v>70</v>
      </c>
      <c r="E402" s="12" t="s">
        <v>520</v>
      </c>
      <c r="F402" s="12" t="s">
        <v>72</v>
      </c>
      <c r="G402" s="12" t="s">
        <v>521</v>
      </c>
      <c r="H402" s="14" t="s">
        <v>49</v>
      </c>
      <c r="I402" s="11"/>
      <c r="J402" s="11"/>
      <c r="K402" s="11"/>
      <c r="L402" s="11"/>
      <c r="M402" s="81">
        <v>2021</v>
      </c>
      <c r="N402" s="81">
        <v>2022</v>
      </c>
      <c r="O402" s="75">
        <f t="shared" ref="O402" si="97">P402+Q402+R402</f>
        <v>66648.37</v>
      </c>
      <c r="P402" s="84">
        <v>53318.69</v>
      </c>
      <c r="Q402" s="84">
        <v>0</v>
      </c>
      <c r="R402" s="84">
        <v>13329.68</v>
      </c>
    </row>
    <row r="403" spans="1:18" ht="39" customHeight="1" x14ac:dyDescent="0.3">
      <c r="A403" s="173" t="s">
        <v>1254</v>
      </c>
      <c r="B403" s="181"/>
      <c r="C403" s="173" t="s">
        <v>1255</v>
      </c>
      <c r="D403" s="181"/>
      <c r="E403" s="181"/>
      <c r="F403" s="181"/>
      <c r="G403" s="181"/>
      <c r="H403" s="181"/>
      <c r="I403" s="181"/>
      <c r="J403" s="181"/>
      <c r="K403" s="181"/>
      <c r="L403" s="181"/>
      <c r="M403" s="180"/>
      <c r="N403" s="180"/>
      <c r="O403" s="186">
        <v>0</v>
      </c>
      <c r="P403" s="186">
        <v>0</v>
      </c>
      <c r="Q403" s="186">
        <v>0</v>
      </c>
      <c r="R403" s="186">
        <v>0</v>
      </c>
    </row>
    <row r="404" spans="1:18" ht="54.75" customHeight="1" x14ac:dyDescent="0.3">
      <c r="A404" s="163" t="s">
        <v>1256</v>
      </c>
      <c r="B404" s="143"/>
      <c r="C404" s="163" t="s">
        <v>1257</v>
      </c>
      <c r="D404" s="143"/>
      <c r="E404" s="143"/>
      <c r="F404" s="143"/>
      <c r="G404" s="143"/>
      <c r="H404" s="143"/>
      <c r="I404" s="143"/>
      <c r="J404" s="143"/>
      <c r="K404" s="143"/>
      <c r="L404" s="143"/>
      <c r="M404" s="166"/>
      <c r="N404" s="166"/>
      <c r="O404" s="164">
        <f t="shared" ref="O404:R404" si="98">O405+O406+O407</f>
        <v>0</v>
      </c>
      <c r="P404" s="164">
        <f t="shared" ref="P404:Q404" si="99">P405+P406+P407</f>
        <v>0</v>
      </c>
      <c r="Q404" s="164">
        <f t="shared" si="99"/>
        <v>0</v>
      </c>
      <c r="R404" s="164">
        <f t="shared" si="98"/>
        <v>0</v>
      </c>
    </row>
    <row r="405" spans="1:18" ht="39" customHeight="1" x14ac:dyDescent="0.3">
      <c r="A405" s="173" t="s">
        <v>1258</v>
      </c>
      <c r="B405" s="181"/>
      <c r="C405" s="173" t="s">
        <v>1259</v>
      </c>
      <c r="D405" s="181"/>
      <c r="E405" s="181"/>
      <c r="F405" s="181"/>
      <c r="G405" s="181"/>
      <c r="H405" s="181"/>
      <c r="I405" s="181"/>
      <c r="J405" s="181"/>
      <c r="K405" s="181"/>
      <c r="L405" s="181"/>
      <c r="M405" s="180"/>
      <c r="N405" s="180"/>
      <c r="O405" s="186">
        <v>0</v>
      </c>
      <c r="P405" s="186">
        <v>0</v>
      </c>
      <c r="Q405" s="186">
        <v>0</v>
      </c>
      <c r="R405" s="186">
        <v>0</v>
      </c>
    </row>
    <row r="406" spans="1:18" ht="39" customHeight="1" x14ac:dyDescent="0.3">
      <c r="A406" s="173" t="s">
        <v>1260</v>
      </c>
      <c r="B406" s="181"/>
      <c r="C406" s="173" t="s">
        <v>1261</v>
      </c>
      <c r="D406" s="181"/>
      <c r="E406" s="181"/>
      <c r="F406" s="181"/>
      <c r="G406" s="181"/>
      <c r="H406" s="181"/>
      <c r="I406" s="181"/>
      <c r="J406" s="181"/>
      <c r="K406" s="181"/>
      <c r="L406" s="181"/>
      <c r="M406" s="180"/>
      <c r="N406" s="180"/>
      <c r="O406" s="186">
        <v>0</v>
      </c>
      <c r="P406" s="186">
        <v>0</v>
      </c>
      <c r="Q406" s="186">
        <v>0</v>
      </c>
      <c r="R406" s="186">
        <v>0</v>
      </c>
    </row>
    <row r="407" spans="1:18" ht="53.25" customHeight="1" x14ac:dyDescent="0.3">
      <c r="A407" s="173" t="s">
        <v>1262</v>
      </c>
      <c r="B407" s="181"/>
      <c r="C407" s="173" t="s">
        <v>1263</v>
      </c>
      <c r="D407" s="181"/>
      <c r="E407" s="181"/>
      <c r="F407" s="181"/>
      <c r="G407" s="181"/>
      <c r="H407" s="181"/>
      <c r="I407" s="181"/>
      <c r="J407" s="181"/>
      <c r="K407" s="181"/>
      <c r="L407" s="181"/>
      <c r="M407" s="180"/>
      <c r="N407" s="180"/>
      <c r="O407" s="186">
        <v>0</v>
      </c>
      <c r="P407" s="186">
        <v>0</v>
      </c>
      <c r="Q407" s="186">
        <v>0</v>
      </c>
      <c r="R407" s="186">
        <v>0</v>
      </c>
    </row>
    <row r="408" spans="1:18" ht="39" customHeight="1" x14ac:dyDescent="0.3">
      <c r="A408" s="146" t="s">
        <v>1264</v>
      </c>
      <c r="B408" s="150"/>
      <c r="C408" s="146" t="s">
        <v>1265</v>
      </c>
      <c r="D408" s="150"/>
      <c r="E408" s="150"/>
      <c r="F408" s="150"/>
      <c r="G408" s="150"/>
      <c r="H408" s="150"/>
      <c r="I408" s="150"/>
      <c r="J408" s="150"/>
      <c r="K408" s="150"/>
      <c r="L408" s="150"/>
      <c r="M408" s="151"/>
      <c r="N408" s="151"/>
      <c r="O408" s="149">
        <f>O409+O475</f>
        <v>103852496.45</v>
      </c>
      <c r="P408" s="149">
        <f>P409+P475</f>
        <v>66916234.039999999</v>
      </c>
      <c r="Q408" s="149">
        <f>Q409+Q475</f>
        <v>1428160.76</v>
      </c>
      <c r="R408" s="149">
        <f>R409+R475</f>
        <v>35508101.649999999</v>
      </c>
    </row>
    <row r="409" spans="1:18" ht="39" customHeight="1" x14ac:dyDescent="0.3">
      <c r="A409" s="152" t="s">
        <v>1266</v>
      </c>
      <c r="B409" s="153"/>
      <c r="C409" s="152" t="s">
        <v>1267</v>
      </c>
      <c r="D409" s="153"/>
      <c r="E409" s="153"/>
      <c r="F409" s="153"/>
      <c r="G409" s="153"/>
      <c r="H409" s="153"/>
      <c r="I409" s="153"/>
      <c r="J409" s="153"/>
      <c r="K409" s="153"/>
      <c r="L409" s="153"/>
      <c r="M409" s="156"/>
      <c r="N409" s="156"/>
      <c r="O409" s="155">
        <f t="shared" ref="O409:R409" si="100">O410+O423+O445+O454</f>
        <v>103691422.05</v>
      </c>
      <c r="P409" s="155">
        <f t="shared" ref="P409:Q409" si="101">P410+P423+P445+P454</f>
        <v>66779320.82</v>
      </c>
      <c r="Q409" s="155">
        <f t="shared" si="101"/>
        <v>1428160.76</v>
      </c>
      <c r="R409" s="155">
        <f t="shared" si="100"/>
        <v>35483940.469999999</v>
      </c>
    </row>
    <row r="410" spans="1:18" ht="58.5" customHeight="1" x14ac:dyDescent="0.3">
      <c r="A410" s="142" t="s">
        <v>1268</v>
      </c>
      <c r="B410" s="162"/>
      <c r="C410" s="142" t="s">
        <v>1269</v>
      </c>
      <c r="D410" s="162"/>
      <c r="E410" s="162"/>
      <c r="F410" s="162"/>
      <c r="G410" s="162"/>
      <c r="H410" s="162"/>
      <c r="I410" s="162"/>
      <c r="J410" s="162"/>
      <c r="K410" s="162"/>
      <c r="L410" s="162"/>
      <c r="M410" s="165"/>
      <c r="N410" s="165"/>
      <c r="O410" s="164">
        <f>O411+O419+O420+O422</f>
        <v>18934073.689999998</v>
      </c>
      <c r="P410" s="164">
        <f t="shared" ref="P410:Q410" si="102">P411+P419+P420+P422</f>
        <v>15571146.559999999</v>
      </c>
      <c r="Q410" s="164">
        <f t="shared" si="102"/>
        <v>0</v>
      </c>
      <c r="R410" s="164">
        <f t="shared" ref="R410" si="103">R411+R419+R420+R422</f>
        <v>3362927.1300000004</v>
      </c>
    </row>
    <row r="411" spans="1:18" ht="39" customHeight="1" x14ac:dyDescent="0.3">
      <c r="A411" s="173" t="s">
        <v>1270</v>
      </c>
      <c r="B411" s="174"/>
      <c r="C411" s="173" t="s">
        <v>1271</v>
      </c>
      <c r="D411" s="174"/>
      <c r="E411" s="174"/>
      <c r="F411" s="174"/>
      <c r="G411" s="174"/>
      <c r="H411" s="174"/>
      <c r="I411" s="174"/>
      <c r="J411" s="174"/>
      <c r="K411" s="174"/>
      <c r="L411" s="174"/>
      <c r="M411" s="176"/>
      <c r="N411" s="176"/>
      <c r="O411" s="178">
        <f>SUM(O412:O418)</f>
        <v>17278548.629999999</v>
      </c>
      <c r="P411" s="178">
        <f t="shared" ref="P411:R411" si="104">SUM(P412:P418)</f>
        <v>14193159.129999999</v>
      </c>
      <c r="Q411" s="178">
        <f t="shared" si="104"/>
        <v>0</v>
      </c>
      <c r="R411" s="178">
        <f t="shared" si="104"/>
        <v>3085389.5000000005</v>
      </c>
    </row>
    <row r="412" spans="1:18" ht="39" customHeight="1" x14ac:dyDescent="0.3">
      <c r="A412" s="23" t="s">
        <v>1272</v>
      </c>
      <c r="B412" s="110" t="s">
        <v>1273</v>
      </c>
      <c r="C412" s="23" t="s">
        <v>1274</v>
      </c>
      <c r="D412" s="25" t="s">
        <v>84</v>
      </c>
      <c r="E412" s="25" t="s">
        <v>368</v>
      </c>
      <c r="F412" s="25" t="s">
        <v>86</v>
      </c>
      <c r="G412" s="10" t="s">
        <v>1275</v>
      </c>
      <c r="H412" s="25" t="s">
        <v>49</v>
      </c>
      <c r="I412" s="25"/>
      <c r="J412" s="25"/>
      <c r="K412" s="25"/>
      <c r="L412" s="25"/>
      <c r="M412" s="82">
        <v>2017</v>
      </c>
      <c r="N412" s="82">
        <v>2018</v>
      </c>
      <c r="O412" s="75">
        <f>P412+Q412+R412</f>
        <v>1199406.8400000001</v>
      </c>
      <c r="P412" s="220">
        <v>1019495.81</v>
      </c>
      <c r="Q412" s="225">
        <v>0</v>
      </c>
      <c r="R412" s="220">
        <v>179911.03</v>
      </c>
    </row>
    <row r="413" spans="1:18" ht="39" customHeight="1" x14ac:dyDescent="0.3">
      <c r="A413" s="23" t="s">
        <v>1276</v>
      </c>
      <c r="B413" s="110" t="s">
        <v>1277</v>
      </c>
      <c r="C413" s="16" t="s">
        <v>1278</v>
      </c>
      <c r="D413" s="11" t="s">
        <v>111</v>
      </c>
      <c r="E413" s="11" t="s">
        <v>368</v>
      </c>
      <c r="F413" s="11" t="s">
        <v>112</v>
      </c>
      <c r="G413" s="10" t="s">
        <v>1275</v>
      </c>
      <c r="H413" s="11" t="s">
        <v>49</v>
      </c>
      <c r="I413" s="11"/>
      <c r="J413" s="11"/>
      <c r="K413" s="11"/>
      <c r="L413" s="11"/>
      <c r="M413" s="82">
        <v>2017</v>
      </c>
      <c r="N413" s="91">
        <v>2021</v>
      </c>
      <c r="O413" s="75">
        <f t="shared" ref="O413" si="105">P413+Q413+R413</f>
        <v>1605593.31</v>
      </c>
      <c r="P413" s="84">
        <v>1364709.79</v>
      </c>
      <c r="Q413" s="84">
        <v>0</v>
      </c>
      <c r="R413" s="84">
        <v>240883.52</v>
      </c>
    </row>
    <row r="414" spans="1:18" ht="39" customHeight="1" x14ac:dyDescent="0.3">
      <c r="A414" s="23" t="s">
        <v>1279</v>
      </c>
      <c r="B414" s="110" t="s">
        <v>1280</v>
      </c>
      <c r="C414" s="19" t="s">
        <v>1281</v>
      </c>
      <c r="D414" s="10" t="s">
        <v>45</v>
      </c>
      <c r="E414" s="10" t="s">
        <v>368</v>
      </c>
      <c r="F414" s="10" t="s">
        <v>47</v>
      </c>
      <c r="G414" s="25" t="s">
        <v>1275</v>
      </c>
      <c r="H414" s="18" t="s">
        <v>49</v>
      </c>
      <c r="I414" s="10" t="s">
        <v>16</v>
      </c>
      <c r="J414" s="10"/>
      <c r="K414" s="10"/>
      <c r="L414" s="10"/>
      <c r="M414" s="82">
        <v>2017</v>
      </c>
      <c r="N414" s="72">
        <v>2024</v>
      </c>
      <c r="O414" s="75">
        <f t="shared" ref="O414:O418" si="106">P414+Q414+R414</f>
        <v>6289593.3499999996</v>
      </c>
      <c r="P414" s="228">
        <v>4860601.63</v>
      </c>
      <c r="Q414" s="228">
        <v>0</v>
      </c>
      <c r="R414" s="228">
        <v>1428991.72</v>
      </c>
    </row>
    <row r="415" spans="1:18" ht="39" customHeight="1" x14ac:dyDescent="0.3">
      <c r="A415" s="93" t="s">
        <v>1282</v>
      </c>
      <c r="B415" s="110" t="s">
        <v>1283</v>
      </c>
      <c r="C415" s="94" t="s">
        <v>1284</v>
      </c>
      <c r="D415" s="13" t="s">
        <v>122</v>
      </c>
      <c r="E415" s="13" t="s">
        <v>368</v>
      </c>
      <c r="F415" s="13" t="s">
        <v>123</v>
      </c>
      <c r="G415" s="13" t="s">
        <v>1275</v>
      </c>
      <c r="H415" s="17" t="s">
        <v>49</v>
      </c>
      <c r="I415" s="17"/>
      <c r="J415" s="17"/>
      <c r="K415" s="17"/>
      <c r="L415" s="17"/>
      <c r="M415" s="82">
        <v>2017</v>
      </c>
      <c r="N415" s="72">
        <v>2020</v>
      </c>
      <c r="O415" s="75">
        <f t="shared" si="106"/>
        <v>1949589.08</v>
      </c>
      <c r="P415" s="227">
        <v>1657150.71</v>
      </c>
      <c r="Q415" s="225">
        <v>0</v>
      </c>
      <c r="R415" s="227">
        <v>292438.37</v>
      </c>
    </row>
    <row r="416" spans="1:18" ht="39" customHeight="1" x14ac:dyDescent="0.3">
      <c r="A416" s="93" t="s">
        <v>1285</v>
      </c>
      <c r="B416" s="110" t="s">
        <v>1286</v>
      </c>
      <c r="C416" s="94" t="s">
        <v>1287</v>
      </c>
      <c r="D416" s="13" t="s">
        <v>1288</v>
      </c>
      <c r="E416" s="13" t="s">
        <v>368</v>
      </c>
      <c r="F416" s="8" t="s">
        <v>1289</v>
      </c>
      <c r="G416" s="13" t="s">
        <v>1275</v>
      </c>
      <c r="H416" s="17" t="s">
        <v>49</v>
      </c>
      <c r="I416" s="17"/>
      <c r="J416" s="17"/>
      <c r="K416" s="17"/>
      <c r="L416" s="17"/>
      <c r="M416" s="82">
        <v>2017</v>
      </c>
      <c r="N416" s="72">
        <v>2023</v>
      </c>
      <c r="O416" s="75">
        <f t="shared" si="106"/>
        <v>2438800.75</v>
      </c>
      <c r="P416" s="75">
        <v>2072980.63</v>
      </c>
      <c r="Q416" s="75">
        <v>0</v>
      </c>
      <c r="R416" s="75">
        <v>365820.12</v>
      </c>
    </row>
    <row r="417" spans="1:18" ht="39" customHeight="1" x14ac:dyDescent="0.3">
      <c r="A417" s="93" t="s">
        <v>1290</v>
      </c>
      <c r="B417" s="110" t="s">
        <v>1291</v>
      </c>
      <c r="C417" s="94" t="s">
        <v>1292</v>
      </c>
      <c r="D417" s="10" t="s">
        <v>70</v>
      </c>
      <c r="E417" s="10" t="s">
        <v>368</v>
      </c>
      <c r="F417" s="10" t="s">
        <v>72</v>
      </c>
      <c r="G417" s="13" t="s">
        <v>1275</v>
      </c>
      <c r="H417" s="18" t="s">
        <v>49</v>
      </c>
      <c r="I417" s="18"/>
      <c r="J417" s="18"/>
      <c r="K417" s="18"/>
      <c r="L417" s="18"/>
      <c r="M417" s="82">
        <v>2017</v>
      </c>
      <c r="N417" s="72">
        <v>2023</v>
      </c>
      <c r="O417" s="75">
        <f t="shared" si="106"/>
        <v>1383795.9100000001</v>
      </c>
      <c r="P417" s="95">
        <v>1176226.52</v>
      </c>
      <c r="Q417" s="75">
        <v>0</v>
      </c>
      <c r="R417" s="75">
        <v>207569.39</v>
      </c>
    </row>
    <row r="418" spans="1:18" ht="39" customHeight="1" x14ac:dyDescent="0.3">
      <c r="A418" s="96" t="s">
        <v>1293</v>
      </c>
      <c r="B418" s="110" t="s">
        <v>1294</v>
      </c>
      <c r="C418" s="39" t="s">
        <v>1295</v>
      </c>
      <c r="D418" s="99" t="s">
        <v>97</v>
      </c>
      <c r="E418" s="99" t="s">
        <v>368</v>
      </c>
      <c r="F418" s="99" t="s">
        <v>98</v>
      </c>
      <c r="G418" s="99" t="s">
        <v>1275</v>
      </c>
      <c r="H418" s="98" t="s">
        <v>49</v>
      </c>
      <c r="I418" s="98"/>
      <c r="J418" s="98"/>
      <c r="K418" s="98"/>
      <c r="L418" s="98"/>
      <c r="M418" s="71">
        <v>2017</v>
      </c>
      <c r="N418" s="78">
        <v>2023</v>
      </c>
      <c r="O418" s="75">
        <f t="shared" si="106"/>
        <v>2411769.39</v>
      </c>
      <c r="P418" s="75">
        <v>2041994.04</v>
      </c>
      <c r="Q418" s="75">
        <v>0</v>
      </c>
      <c r="R418" s="75">
        <v>369775.35</v>
      </c>
    </row>
    <row r="419" spans="1:18" ht="57.75" customHeight="1" x14ac:dyDescent="0.3">
      <c r="A419" s="173" t="s">
        <v>1296</v>
      </c>
      <c r="B419" s="174"/>
      <c r="C419" s="173" t="s">
        <v>1297</v>
      </c>
      <c r="D419" s="174"/>
      <c r="E419" s="174"/>
      <c r="F419" s="174"/>
      <c r="G419" s="174"/>
      <c r="H419" s="174"/>
      <c r="I419" s="174"/>
      <c r="J419" s="174"/>
      <c r="K419" s="174"/>
      <c r="L419" s="174"/>
      <c r="M419" s="176"/>
      <c r="N419" s="176"/>
      <c r="O419" s="186">
        <v>0</v>
      </c>
      <c r="P419" s="186">
        <v>0</v>
      </c>
      <c r="Q419" s="186">
        <v>0</v>
      </c>
      <c r="R419" s="186">
        <v>0</v>
      </c>
    </row>
    <row r="420" spans="1:18" ht="39" customHeight="1" x14ac:dyDescent="0.3">
      <c r="A420" s="173" t="s">
        <v>1298</v>
      </c>
      <c r="B420" s="174"/>
      <c r="C420" s="173" t="s">
        <v>1299</v>
      </c>
      <c r="D420" s="174"/>
      <c r="E420" s="174"/>
      <c r="F420" s="174"/>
      <c r="G420" s="174"/>
      <c r="H420" s="174"/>
      <c r="I420" s="174"/>
      <c r="J420" s="174"/>
      <c r="K420" s="174"/>
      <c r="L420" s="174"/>
      <c r="M420" s="176"/>
      <c r="N420" s="176"/>
      <c r="O420" s="178">
        <f t="shared" ref="O420:R420" si="107">SUM(O421:O421)</f>
        <v>1655525.06</v>
      </c>
      <c r="P420" s="178">
        <f t="shared" si="107"/>
        <v>1377987.43</v>
      </c>
      <c r="Q420" s="178">
        <f t="shared" si="107"/>
        <v>0</v>
      </c>
      <c r="R420" s="178">
        <f t="shared" si="107"/>
        <v>277537.63</v>
      </c>
    </row>
    <row r="421" spans="1:18" ht="39" customHeight="1" x14ac:dyDescent="0.3">
      <c r="A421" s="28" t="s">
        <v>1300</v>
      </c>
      <c r="B421" s="110" t="s">
        <v>1301</v>
      </c>
      <c r="C421" s="19" t="s">
        <v>1302</v>
      </c>
      <c r="D421" s="10" t="s">
        <v>45</v>
      </c>
      <c r="E421" s="10" t="s">
        <v>368</v>
      </c>
      <c r="F421" s="10" t="s">
        <v>47</v>
      </c>
      <c r="G421" s="13" t="s">
        <v>1303</v>
      </c>
      <c r="H421" s="10" t="s">
        <v>74</v>
      </c>
      <c r="I421" s="10" t="s">
        <v>16</v>
      </c>
      <c r="J421" s="10"/>
      <c r="K421" s="10"/>
      <c r="L421" s="10"/>
      <c r="M421" s="71">
        <v>2016</v>
      </c>
      <c r="N421" s="72">
        <v>2019</v>
      </c>
      <c r="O421" s="75">
        <f>P421+Q421+R421</f>
        <v>1655525.06</v>
      </c>
      <c r="P421" s="75">
        <v>1377987.43</v>
      </c>
      <c r="Q421" s="75">
        <v>0</v>
      </c>
      <c r="R421" s="75">
        <v>277537.63</v>
      </c>
    </row>
    <row r="422" spans="1:18" ht="39" customHeight="1" x14ac:dyDescent="0.3">
      <c r="A422" s="173" t="s">
        <v>1304</v>
      </c>
      <c r="B422" s="174"/>
      <c r="C422" s="173" t="s">
        <v>1305</v>
      </c>
      <c r="D422" s="174"/>
      <c r="E422" s="174"/>
      <c r="F422" s="174"/>
      <c r="G422" s="174"/>
      <c r="H422" s="174"/>
      <c r="I422" s="174"/>
      <c r="J422" s="174"/>
      <c r="K422" s="174"/>
      <c r="L422" s="174"/>
      <c r="M422" s="176"/>
      <c r="N422" s="176"/>
      <c r="O422" s="186">
        <v>0</v>
      </c>
      <c r="P422" s="186">
        <v>0</v>
      </c>
      <c r="Q422" s="186">
        <v>0</v>
      </c>
      <c r="R422" s="186">
        <v>0</v>
      </c>
    </row>
    <row r="423" spans="1:18" ht="39" customHeight="1" x14ac:dyDescent="0.3">
      <c r="A423" s="142" t="s">
        <v>1306</v>
      </c>
      <c r="B423" s="162"/>
      <c r="C423" s="142" t="s">
        <v>1307</v>
      </c>
      <c r="D423" s="162"/>
      <c r="E423" s="162"/>
      <c r="F423" s="162"/>
      <c r="G423" s="162"/>
      <c r="H423" s="162"/>
      <c r="I423" s="162"/>
      <c r="J423" s="162"/>
      <c r="K423" s="162"/>
      <c r="L423" s="162"/>
      <c r="M423" s="165"/>
      <c r="N423" s="165"/>
      <c r="O423" s="164">
        <f t="shared" ref="O423:R423" si="108">O424+O428+O444</f>
        <v>63536099.32</v>
      </c>
      <c r="P423" s="164">
        <f t="shared" ref="P423:Q423" si="109">P424+P428+P444</f>
        <v>33352119.379999999</v>
      </c>
      <c r="Q423" s="164">
        <f t="shared" si="109"/>
        <v>1228160.76</v>
      </c>
      <c r="R423" s="164">
        <f t="shared" si="108"/>
        <v>28955819.180000003</v>
      </c>
    </row>
    <row r="424" spans="1:18" ht="39" customHeight="1" x14ac:dyDescent="0.3">
      <c r="A424" s="173" t="s">
        <v>1308</v>
      </c>
      <c r="B424" s="174"/>
      <c r="C424" s="173" t="s">
        <v>1309</v>
      </c>
      <c r="D424" s="174"/>
      <c r="E424" s="174"/>
      <c r="F424" s="174"/>
      <c r="G424" s="174"/>
      <c r="H424" s="174"/>
      <c r="I424" s="174"/>
      <c r="J424" s="174"/>
      <c r="K424" s="174"/>
      <c r="L424" s="174"/>
      <c r="M424" s="176"/>
      <c r="N424" s="176"/>
      <c r="O424" s="178">
        <f>SUM(O425:O427)</f>
        <v>6912656.2599999998</v>
      </c>
      <c r="P424" s="178">
        <f t="shared" ref="P424:R424" si="110">SUM(P425:P427)</f>
        <v>3209772.97</v>
      </c>
      <c r="Q424" s="178">
        <f t="shared" si="110"/>
        <v>0</v>
      </c>
      <c r="R424" s="178">
        <f t="shared" si="110"/>
        <v>3702883.29</v>
      </c>
    </row>
    <row r="425" spans="1:18" ht="39" customHeight="1" x14ac:dyDescent="0.3">
      <c r="A425" s="23" t="s">
        <v>1310</v>
      </c>
      <c r="B425" s="110" t="s">
        <v>1311</v>
      </c>
      <c r="C425" s="16" t="s">
        <v>1312</v>
      </c>
      <c r="D425" s="11" t="s">
        <v>1313</v>
      </c>
      <c r="E425" s="11" t="s">
        <v>368</v>
      </c>
      <c r="F425" s="11" t="s">
        <v>112</v>
      </c>
      <c r="G425" s="10" t="s">
        <v>1314</v>
      </c>
      <c r="H425" s="15" t="s">
        <v>49</v>
      </c>
      <c r="I425" s="11"/>
      <c r="J425" s="11"/>
      <c r="K425" s="11"/>
      <c r="L425" s="11"/>
      <c r="M425" s="81">
        <v>2017</v>
      </c>
      <c r="N425" s="81">
        <v>2023</v>
      </c>
      <c r="O425" s="84">
        <f>P425+Q425+R425</f>
        <v>3861644.5</v>
      </c>
      <c r="P425" s="227">
        <v>2843653.63</v>
      </c>
      <c r="Q425" s="221">
        <v>0</v>
      </c>
      <c r="R425" s="227">
        <v>1017990.87</v>
      </c>
    </row>
    <row r="426" spans="1:18" ht="39" customHeight="1" x14ac:dyDescent="0.3">
      <c r="A426" s="23" t="s">
        <v>1315</v>
      </c>
      <c r="B426" s="110" t="s">
        <v>1316</v>
      </c>
      <c r="C426" s="16" t="s">
        <v>1317</v>
      </c>
      <c r="D426" s="12" t="s">
        <v>1189</v>
      </c>
      <c r="E426" s="12" t="s">
        <v>368</v>
      </c>
      <c r="F426" s="12" t="s">
        <v>72</v>
      </c>
      <c r="G426" s="9" t="s">
        <v>1314</v>
      </c>
      <c r="H426" s="14" t="s">
        <v>49</v>
      </c>
      <c r="I426" s="12"/>
      <c r="J426" s="12"/>
      <c r="K426" s="12"/>
      <c r="L426" s="12" t="s">
        <v>19</v>
      </c>
      <c r="M426" s="81">
        <v>2019</v>
      </c>
      <c r="N426" s="81">
        <v>2021</v>
      </c>
      <c r="O426" s="84">
        <f>P426+Q426+R426</f>
        <v>2500000</v>
      </c>
      <c r="P426" s="84">
        <v>90613.45</v>
      </c>
      <c r="Q426" s="84">
        <v>0</v>
      </c>
      <c r="R426" s="84">
        <v>2409386.5499999998</v>
      </c>
    </row>
    <row r="427" spans="1:18" ht="39" customHeight="1" x14ac:dyDescent="0.3">
      <c r="A427" s="23" t="s">
        <v>1979</v>
      </c>
      <c r="B427" s="110" t="s">
        <v>1318</v>
      </c>
      <c r="C427" s="16" t="s">
        <v>1319</v>
      </c>
      <c r="D427" s="11" t="s">
        <v>1313</v>
      </c>
      <c r="E427" s="11" t="s">
        <v>368</v>
      </c>
      <c r="F427" s="11" t="s">
        <v>112</v>
      </c>
      <c r="G427" s="10" t="s">
        <v>1314</v>
      </c>
      <c r="H427" s="15" t="s">
        <v>49</v>
      </c>
      <c r="I427" s="12"/>
      <c r="J427" s="12"/>
      <c r="K427" s="12"/>
      <c r="L427" s="12"/>
      <c r="M427" s="81">
        <v>2019</v>
      </c>
      <c r="N427" s="81">
        <v>2020</v>
      </c>
      <c r="O427" s="84">
        <f>P427+Q427+R427</f>
        <v>551011.76</v>
      </c>
      <c r="P427" s="84">
        <v>275505.89</v>
      </c>
      <c r="Q427" s="84">
        <v>0</v>
      </c>
      <c r="R427" s="84">
        <v>275505.87</v>
      </c>
    </row>
    <row r="428" spans="1:18" ht="39" customHeight="1" x14ac:dyDescent="0.3">
      <c r="A428" s="173" t="s">
        <v>1320</v>
      </c>
      <c r="B428" s="174"/>
      <c r="C428" s="173" t="s">
        <v>1321</v>
      </c>
      <c r="D428" s="174"/>
      <c r="E428" s="174"/>
      <c r="F428" s="174"/>
      <c r="G428" s="174"/>
      <c r="H428" s="174"/>
      <c r="I428" s="174"/>
      <c r="J428" s="174"/>
      <c r="K428" s="174"/>
      <c r="L428" s="174"/>
      <c r="M428" s="176"/>
      <c r="N428" s="176"/>
      <c r="O428" s="178">
        <f>SUM(O429:O443)</f>
        <v>56623443.060000002</v>
      </c>
      <c r="P428" s="178">
        <f>SUM(P429:P443)</f>
        <v>30142346.41</v>
      </c>
      <c r="Q428" s="178">
        <f>SUM(Q429:Q443)</f>
        <v>1228160.76</v>
      </c>
      <c r="R428" s="178">
        <f>SUM(R429:R443)</f>
        <v>25252935.890000004</v>
      </c>
    </row>
    <row r="429" spans="1:18" ht="39" customHeight="1" x14ac:dyDescent="0.3">
      <c r="A429" s="19" t="s">
        <v>1322</v>
      </c>
      <c r="B429" s="110" t="s">
        <v>1323</v>
      </c>
      <c r="C429" s="19" t="s">
        <v>1324</v>
      </c>
      <c r="D429" s="10" t="s">
        <v>1325</v>
      </c>
      <c r="E429" s="10" t="s">
        <v>368</v>
      </c>
      <c r="F429" s="10" t="s">
        <v>123</v>
      </c>
      <c r="G429" s="10" t="s">
        <v>1314</v>
      </c>
      <c r="H429" s="18" t="s">
        <v>49</v>
      </c>
      <c r="I429" s="18"/>
      <c r="J429" s="18"/>
      <c r="K429" s="18"/>
      <c r="L429" s="273"/>
      <c r="M429" s="81">
        <v>2017</v>
      </c>
      <c r="N429" s="81">
        <v>2023</v>
      </c>
      <c r="O429" s="243">
        <f t="shared" ref="O429:O443" si="111">P429+Q429+R429</f>
        <v>8123123.3900000006</v>
      </c>
      <c r="P429" s="227">
        <v>4999866</v>
      </c>
      <c r="Q429" s="221">
        <v>0</v>
      </c>
      <c r="R429" s="227">
        <v>3123257.39</v>
      </c>
    </row>
    <row r="430" spans="1:18" ht="39" customHeight="1" x14ac:dyDescent="0.3">
      <c r="A430" s="125" t="s">
        <v>1326</v>
      </c>
      <c r="B430" s="110" t="s">
        <v>1327</v>
      </c>
      <c r="C430" s="19" t="s">
        <v>1328</v>
      </c>
      <c r="D430" s="10" t="s">
        <v>1325</v>
      </c>
      <c r="E430" s="10" t="s">
        <v>368</v>
      </c>
      <c r="F430" s="10" t="s">
        <v>123</v>
      </c>
      <c r="G430" s="10" t="s">
        <v>1314</v>
      </c>
      <c r="H430" s="18" t="s">
        <v>49</v>
      </c>
      <c r="I430" s="18"/>
      <c r="J430" s="18"/>
      <c r="K430" s="18"/>
      <c r="L430" s="18" t="s">
        <v>1329</v>
      </c>
      <c r="M430" s="81">
        <v>2018</v>
      </c>
      <c r="N430" s="72">
        <v>2020</v>
      </c>
      <c r="O430" s="75">
        <f t="shared" si="111"/>
        <v>439800</v>
      </c>
      <c r="P430" s="75">
        <v>351840</v>
      </c>
      <c r="Q430" s="75">
        <v>0</v>
      </c>
      <c r="R430" s="75">
        <v>87960</v>
      </c>
    </row>
    <row r="431" spans="1:18" ht="39" customHeight="1" x14ac:dyDescent="0.3">
      <c r="A431" s="125" t="s">
        <v>1330</v>
      </c>
      <c r="B431" s="110" t="s">
        <v>1331</v>
      </c>
      <c r="C431" s="19" t="s">
        <v>1332</v>
      </c>
      <c r="D431" s="10" t="s">
        <v>1325</v>
      </c>
      <c r="E431" s="10" t="s">
        <v>368</v>
      </c>
      <c r="F431" s="10" t="s">
        <v>123</v>
      </c>
      <c r="G431" s="10" t="s">
        <v>1314</v>
      </c>
      <c r="H431" s="18" t="s">
        <v>49</v>
      </c>
      <c r="I431" s="18"/>
      <c r="J431" s="18"/>
      <c r="K431" s="18"/>
      <c r="L431" s="18" t="s">
        <v>1329</v>
      </c>
      <c r="M431" s="81">
        <v>2018</v>
      </c>
      <c r="N431" s="72">
        <v>2020</v>
      </c>
      <c r="O431" s="75">
        <f t="shared" si="111"/>
        <v>250000</v>
      </c>
      <c r="P431" s="75">
        <v>200000</v>
      </c>
      <c r="Q431" s="75">
        <v>0</v>
      </c>
      <c r="R431" s="75">
        <v>50000</v>
      </c>
    </row>
    <row r="432" spans="1:18" ht="39" customHeight="1" x14ac:dyDescent="0.3">
      <c r="A432" s="125" t="s">
        <v>1333</v>
      </c>
      <c r="B432" s="110" t="s">
        <v>1334</v>
      </c>
      <c r="C432" s="19" t="s">
        <v>1335</v>
      </c>
      <c r="D432" s="10" t="s">
        <v>1025</v>
      </c>
      <c r="E432" s="10" t="s">
        <v>368</v>
      </c>
      <c r="F432" s="10" t="s">
        <v>47</v>
      </c>
      <c r="G432" s="13" t="s">
        <v>1314</v>
      </c>
      <c r="H432" s="18" t="s">
        <v>49</v>
      </c>
      <c r="I432" s="10" t="s">
        <v>16</v>
      </c>
      <c r="J432" s="10"/>
      <c r="K432" s="10"/>
      <c r="L432" s="10"/>
      <c r="M432" s="81">
        <v>2017</v>
      </c>
      <c r="N432" s="71">
        <v>2024</v>
      </c>
      <c r="O432" s="75">
        <f t="shared" si="111"/>
        <v>19830570.549999997</v>
      </c>
      <c r="P432" s="77">
        <v>9646932.4399999995</v>
      </c>
      <c r="Q432" s="77">
        <v>0</v>
      </c>
      <c r="R432" s="77">
        <v>10183638.109999999</v>
      </c>
    </row>
    <row r="433" spans="1:18" ht="39" customHeight="1" x14ac:dyDescent="0.3">
      <c r="A433" s="125" t="s">
        <v>1336</v>
      </c>
      <c r="B433" s="110" t="s">
        <v>1337</v>
      </c>
      <c r="C433" s="19" t="s">
        <v>1338</v>
      </c>
      <c r="D433" s="10" t="s">
        <v>1189</v>
      </c>
      <c r="E433" s="10" t="s">
        <v>368</v>
      </c>
      <c r="F433" s="10" t="s">
        <v>72</v>
      </c>
      <c r="G433" s="13" t="s">
        <v>1314</v>
      </c>
      <c r="H433" s="18" t="s">
        <v>49</v>
      </c>
      <c r="I433" s="10"/>
      <c r="J433" s="10"/>
      <c r="K433" s="10"/>
      <c r="L433" s="10"/>
      <c r="M433" s="81">
        <v>2018</v>
      </c>
      <c r="N433" s="71">
        <v>2023</v>
      </c>
      <c r="O433" s="75">
        <f t="shared" si="111"/>
        <v>3637376.6399999997</v>
      </c>
      <c r="P433" s="77">
        <v>2360308.2599999998</v>
      </c>
      <c r="Q433" s="77">
        <v>306670.82</v>
      </c>
      <c r="R433" s="77">
        <v>970397.56</v>
      </c>
    </row>
    <row r="434" spans="1:18" ht="39" customHeight="1" x14ac:dyDescent="0.3">
      <c r="A434" s="125" t="s">
        <v>1339</v>
      </c>
      <c r="B434" s="110" t="s">
        <v>1340</v>
      </c>
      <c r="C434" s="19" t="s">
        <v>1341</v>
      </c>
      <c r="D434" s="9" t="s">
        <v>1143</v>
      </c>
      <c r="E434" s="9" t="s">
        <v>368</v>
      </c>
      <c r="F434" s="9" t="s">
        <v>222</v>
      </c>
      <c r="G434" s="8" t="s">
        <v>1314</v>
      </c>
      <c r="H434" s="20" t="s">
        <v>49</v>
      </c>
      <c r="I434" s="9"/>
      <c r="J434" s="9"/>
      <c r="K434" s="9"/>
      <c r="L434" s="9"/>
      <c r="M434" s="81">
        <v>2017</v>
      </c>
      <c r="N434" s="71">
        <v>2023</v>
      </c>
      <c r="O434" s="75">
        <f t="shared" si="111"/>
        <v>1590806.54</v>
      </c>
      <c r="P434" s="77">
        <v>795780.21</v>
      </c>
      <c r="Q434" s="77">
        <v>0</v>
      </c>
      <c r="R434" s="77">
        <v>795026.33</v>
      </c>
    </row>
    <row r="435" spans="1:18" ht="39" customHeight="1" x14ac:dyDescent="0.3">
      <c r="A435" s="125" t="s">
        <v>1342</v>
      </c>
      <c r="B435" s="110" t="s">
        <v>1343</v>
      </c>
      <c r="C435" s="19" t="s">
        <v>1344</v>
      </c>
      <c r="D435" s="10" t="s">
        <v>1094</v>
      </c>
      <c r="E435" s="10" t="s">
        <v>368</v>
      </c>
      <c r="F435" s="10" t="s">
        <v>112</v>
      </c>
      <c r="G435" s="13" t="s">
        <v>1345</v>
      </c>
      <c r="H435" s="18" t="s">
        <v>74</v>
      </c>
      <c r="I435" s="10"/>
      <c r="J435" s="10"/>
      <c r="K435" s="10"/>
      <c r="L435" s="10"/>
      <c r="M435" s="81">
        <v>2017</v>
      </c>
      <c r="N435" s="81">
        <v>2017</v>
      </c>
      <c r="O435" s="75">
        <f t="shared" si="111"/>
        <v>2071448</v>
      </c>
      <c r="P435" s="77">
        <v>1967875.6</v>
      </c>
      <c r="Q435" s="77">
        <v>0</v>
      </c>
      <c r="R435" s="77">
        <v>103572.4</v>
      </c>
    </row>
    <row r="436" spans="1:18" ht="36" x14ac:dyDescent="0.3">
      <c r="A436" s="125" t="s">
        <v>1346</v>
      </c>
      <c r="B436" s="110" t="s">
        <v>1347</v>
      </c>
      <c r="C436" s="19" t="s">
        <v>1348</v>
      </c>
      <c r="D436" s="10" t="s">
        <v>1009</v>
      </c>
      <c r="E436" s="10" t="s">
        <v>368</v>
      </c>
      <c r="F436" s="9" t="s">
        <v>98</v>
      </c>
      <c r="G436" s="13" t="s">
        <v>1314</v>
      </c>
      <c r="H436" s="18" t="s">
        <v>49</v>
      </c>
      <c r="I436" s="10"/>
      <c r="J436" s="10"/>
      <c r="K436" s="10"/>
      <c r="L436" s="10"/>
      <c r="M436" s="81">
        <v>2017</v>
      </c>
      <c r="N436" s="81">
        <v>2023</v>
      </c>
      <c r="O436" s="75">
        <f t="shared" si="111"/>
        <v>5225447.3499999996</v>
      </c>
      <c r="P436" s="77">
        <v>3185370.44</v>
      </c>
      <c r="Q436" s="77">
        <v>921489.94</v>
      </c>
      <c r="R436" s="77">
        <v>1118586.97</v>
      </c>
    </row>
    <row r="437" spans="1:18" ht="39" customHeight="1" x14ac:dyDescent="0.3">
      <c r="A437" s="125" t="s">
        <v>1349</v>
      </c>
      <c r="B437" s="110" t="s">
        <v>1350</v>
      </c>
      <c r="C437" s="19" t="s">
        <v>1351</v>
      </c>
      <c r="D437" s="10" t="s">
        <v>1352</v>
      </c>
      <c r="E437" s="10" t="s">
        <v>368</v>
      </c>
      <c r="F437" s="10" t="s">
        <v>86</v>
      </c>
      <c r="G437" s="13" t="s">
        <v>1314</v>
      </c>
      <c r="H437" s="18" t="s">
        <v>49</v>
      </c>
      <c r="I437" s="10"/>
      <c r="J437" s="10"/>
      <c r="K437" s="10"/>
      <c r="L437" s="10"/>
      <c r="M437" s="81">
        <v>2017</v>
      </c>
      <c r="N437" s="81">
        <v>2023</v>
      </c>
      <c r="O437" s="75">
        <f t="shared" si="111"/>
        <v>5209525.34</v>
      </c>
      <c r="P437" s="77">
        <v>3123294.4</v>
      </c>
      <c r="Q437" s="77">
        <v>0</v>
      </c>
      <c r="R437" s="77">
        <v>2086230.94</v>
      </c>
    </row>
    <row r="438" spans="1:18" ht="39" customHeight="1" x14ac:dyDescent="0.3">
      <c r="A438" s="125" t="s">
        <v>1353</v>
      </c>
      <c r="B438" s="196" t="s">
        <v>1354</v>
      </c>
      <c r="C438" s="19" t="s">
        <v>1355</v>
      </c>
      <c r="D438" s="10" t="s">
        <v>1356</v>
      </c>
      <c r="E438" s="10" t="s">
        <v>368</v>
      </c>
      <c r="F438" s="10" t="s">
        <v>79</v>
      </c>
      <c r="G438" s="13" t="s">
        <v>1314</v>
      </c>
      <c r="H438" s="18" t="s">
        <v>49</v>
      </c>
      <c r="I438" s="10"/>
      <c r="J438" s="10"/>
      <c r="K438" s="10"/>
      <c r="L438" s="10"/>
      <c r="M438" s="71">
        <v>2017</v>
      </c>
      <c r="N438" s="71">
        <v>2023</v>
      </c>
      <c r="O438" s="75">
        <f t="shared" si="111"/>
        <v>3224345.25</v>
      </c>
      <c r="P438" s="222">
        <v>2313379.06</v>
      </c>
      <c r="Q438" s="222">
        <v>0</v>
      </c>
      <c r="R438" s="222">
        <v>910966.19</v>
      </c>
    </row>
    <row r="439" spans="1:18" ht="39" customHeight="1" x14ac:dyDescent="0.3">
      <c r="A439" s="125" t="s">
        <v>1357</v>
      </c>
      <c r="B439" s="196" t="s">
        <v>1358</v>
      </c>
      <c r="C439" s="19" t="s">
        <v>1359</v>
      </c>
      <c r="D439" s="9" t="s">
        <v>1189</v>
      </c>
      <c r="E439" s="9" t="s">
        <v>368</v>
      </c>
      <c r="F439" s="9" t="s">
        <v>72</v>
      </c>
      <c r="G439" s="8" t="s">
        <v>1314</v>
      </c>
      <c r="H439" s="20" t="s">
        <v>49</v>
      </c>
      <c r="I439" s="9"/>
      <c r="J439" s="9"/>
      <c r="K439" s="9"/>
      <c r="L439" s="9" t="s">
        <v>19</v>
      </c>
      <c r="M439" s="71">
        <v>2019</v>
      </c>
      <c r="N439" s="71">
        <v>2021</v>
      </c>
      <c r="O439" s="75">
        <f t="shared" si="111"/>
        <v>3848000</v>
      </c>
      <c r="P439" s="77">
        <v>400000</v>
      </c>
      <c r="Q439" s="77">
        <v>0</v>
      </c>
      <c r="R439" s="77">
        <v>3448000</v>
      </c>
    </row>
    <row r="440" spans="1:18" ht="39" customHeight="1" x14ac:dyDescent="0.3">
      <c r="A440" s="125" t="s">
        <v>1360</v>
      </c>
      <c r="B440" s="196" t="s">
        <v>1361</v>
      </c>
      <c r="C440" s="19" t="s">
        <v>1362</v>
      </c>
      <c r="D440" s="9" t="s">
        <v>1189</v>
      </c>
      <c r="E440" s="9" t="s">
        <v>368</v>
      </c>
      <c r="F440" s="9" t="s">
        <v>72</v>
      </c>
      <c r="G440" s="8" t="s">
        <v>1314</v>
      </c>
      <c r="H440" s="20" t="s">
        <v>49</v>
      </c>
      <c r="I440" s="9"/>
      <c r="J440" s="9"/>
      <c r="K440" s="9"/>
      <c r="L440" s="9" t="s">
        <v>19</v>
      </c>
      <c r="M440" s="71">
        <v>2019</v>
      </c>
      <c r="N440" s="71">
        <v>2021</v>
      </c>
      <c r="O440" s="75">
        <f t="shared" si="111"/>
        <v>1700000</v>
      </c>
      <c r="P440" s="77">
        <v>0</v>
      </c>
      <c r="Q440" s="77">
        <v>0</v>
      </c>
      <c r="R440" s="77">
        <v>1700000</v>
      </c>
    </row>
    <row r="441" spans="1:18" ht="39" customHeight="1" x14ac:dyDescent="0.3">
      <c r="A441" s="125" t="s">
        <v>1363</v>
      </c>
      <c r="B441" s="196" t="s">
        <v>1364</v>
      </c>
      <c r="C441" s="19" t="s">
        <v>1365</v>
      </c>
      <c r="D441" s="9" t="s">
        <v>1189</v>
      </c>
      <c r="E441" s="9" t="s">
        <v>368</v>
      </c>
      <c r="F441" s="9" t="s">
        <v>72</v>
      </c>
      <c r="G441" s="8" t="s">
        <v>1314</v>
      </c>
      <c r="H441" s="20" t="s">
        <v>49</v>
      </c>
      <c r="I441" s="9"/>
      <c r="J441" s="9"/>
      <c r="K441" s="9"/>
      <c r="L441" s="9" t="s">
        <v>19</v>
      </c>
      <c r="M441" s="71">
        <v>2019</v>
      </c>
      <c r="N441" s="71">
        <v>2021</v>
      </c>
      <c r="O441" s="75">
        <f t="shared" si="111"/>
        <v>1000000</v>
      </c>
      <c r="P441" s="77">
        <v>500000</v>
      </c>
      <c r="Q441" s="77">
        <v>0</v>
      </c>
      <c r="R441" s="77">
        <v>500000</v>
      </c>
    </row>
    <row r="442" spans="1:18" ht="39" customHeight="1" x14ac:dyDescent="0.3">
      <c r="A442" s="125" t="s">
        <v>1366</v>
      </c>
      <c r="B442" s="196" t="s">
        <v>1367</v>
      </c>
      <c r="C442" s="19" t="s">
        <v>1368</v>
      </c>
      <c r="D442" s="10" t="s">
        <v>1325</v>
      </c>
      <c r="E442" s="10" t="s">
        <v>368</v>
      </c>
      <c r="F442" s="10" t="s">
        <v>123</v>
      </c>
      <c r="G442" s="8" t="s">
        <v>1314</v>
      </c>
      <c r="H442" s="18" t="s">
        <v>49</v>
      </c>
      <c r="I442" s="9"/>
      <c r="J442" s="9"/>
      <c r="K442" s="9"/>
      <c r="L442" s="9" t="s">
        <v>19</v>
      </c>
      <c r="M442" s="71">
        <v>2018</v>
      </c>
      <c r="N442" s="71">
        <v>2020</v>
      </c>
      <c r="O442" s="75">
        <f t="shared" si="111"/>
        <v>269000</v>
      </c>
      <c r="P442" s="77">
        <v>134500</v>
      </c>
      <c r="Q442" s="77">
        <v>0</v>
      </c>
      <c r="R442" s="77">
        <v>134500</v>
      </c>
    </row>
    <row r="443" spans="1:18" ht="39" customHeight="1" x14ac:dyDescent="0.3">
      <c r="A443" s="125" t="s">
        <v>1369</v>
      </c>
      <c r="B443" s="196" t="s">
        <v>1370</v>
      </c>
      <c r="C443" s="19" t="s">
        <v>1371</v>
      </c>
      <c r="D443" s="10" t="s">
        <v>1325</v>
      </c>
      <c r="E443" s="10" t="s">
        <v>368</v>
      </c>
      <c r="F443" s="10" t="s">
        <v>123</v>
      </c>
      <c r="G443" s="8" t="s">
        <v>1314</v>
      </c>
      <c r="H443" s="18" t="s">
        <v>49</v>
      </c>
      <c r="I443" s="9"/>
      <c r="J443" s="9"/>
      <c r="K443" s="9"/>
      <c r="L443" s="9" t="s">
        <v>19</v>
      </c>
      <c r="M443" s="71">
        <v>2018</v>
      </c>
      <c r="N443" s="71">
        <v>2020</v>
      </c>
      <c r="O443" s="75">
        <f t="shared" si="111"/>
        <v>204000</v>
      </c>
      <c r="P443" s="77">
        <v>163200</v>
      </c>
      <c r="Q443" s="77">
        <v>0</v>
      </c>
      <c r="R443" s="77">
        <v>40800</v>
      </c>
    </row>
    <row r="444" spans="1:18" ht="39" customHeight="1" x14ac:dyDescent="0.3">
      <c r="A444" s="173" t="s">
        <v>1372</v>
      </c>
      <c r="B444" s="174"/>
      <c r="C444" s="173" t="s">
        <v>1373</v>
      </c>
      <c r="D444" s="174"/>
      <c r="E444" s="174"/>
      <c r="F444" s="174"/>
      <c r="G444" s="174"/>
      <c r="H444" s="174"/>
      <c r="I444" s="174"/>
      <c r="J444" s="174"/>
      <c r="K444" s="174"/>
      <c r="L444" s="174"/>
      <c r="M444" s="176"/>
      <c r="N444" s="176"/>
      <c r="O444" s="186">
        <v>0</v>
      </c>
      <c r="P444" s="186">
        <v>0</v>
      </c>
      <c r="Q444" s="186">
        <v>0</v>
      </c>
      <c r="R444" s="186">
        <v>0</v>
      </c>
    </row>
    <row r="445" spans="1:18" ht="39" customHeight="1" x14ac:dyDescent="0.3">
      <c r="A445" s="142" t="s">
        <v>1374</v>
      </c>
      <c r="B445" s="162"/>
      <c r="C445" s="142" t="s">
        <v>1375</v>
      </c>
      <c r="D445" s="162"/>
      <c r="E445" s="162"/>
      <c r="F445" s="162"/>
      <c r="G445" s="162"/>
      <c r="H445" s="162"/>
      <c r="I445" s="162"/>
      <c r="J445" s="162"/>
      <c r="K445" s="162"/>
      <c r="L445" s="162"/>
      <c r="M445" s="165"/>
      <c r="N445" s="165"/>
      <c r="O445" s="164">
        <f>O446+O450+O452+O453</f>
        <v>18238060</v>
      </c>
      <c r="P445" s="164">
        <f t="shared" ref="P445:Q445" si="112">P446+P450+P452+P453</f>
        <v>15232383</v>
      </c>
      <c r="Q445" s="164">
        <f t="shared" si="112"/>
        <v>200000</v>
      </c>
      <c r="R445" s="164">
        <f t="shared" ref="R445" si="113">R446+R450+R452+R453</f>
        <v>2805677</v>
      </c>
    </row>
    <row r="446" spans="1:18" ht="82.5" customHeight="1" x14ac:dyDescent="0.3">
      <c r="A446" s="173" t="s">
        <v>1376</v>
      </c>
      <c r="B446" s="174"/>
      <c r="C446" s="173" t="s">
        <v>1377</v>
      </c>
      <c r="D446" s="174"/>
      <c r="E446" s="174"/>
      <c r="F446" s="174"/>
      <c r="G446" s="174"/>
      <c r="H446" s="174"/>
      <c r="I446" s="174"/>
      <c r="J446" s="174"/>
      <c r="K446" s="174"/>
      <c r="L446" s="174"/>
      <c r="M446" s="176"/>
      <c r="N446" s="176"/>
      <c r="O446" s="178">
        <f>SUM(O447:O449)</f>
        <v>1532000</v>
      </c>
      <c r="P446" s="178">
        <f t="shared" ref="P446:R446" si="114">SUM(P447:P449)</f>
        <v>1130000</v>
      </c>
      <c r="Q446" s="178">
        <f t="shared" si="114"/>
        <v>200000</v>
      </c>
      <c r="R446" s="178">
        <f t="shared" si="114"/>
        <v>202000</v>
      </c>
    </row>
    <row r="447" spans="1:18" ht="39" customHeight="1" x14ac:dyDescent="0.3">
      <c r="A447" s="125" t="s">
        <v>1378</v>
      </c>
      <c r="B447" s="110" t="s">
        <v>1379</v>
      </c>
      <c r="C447" s="16" t="s">
        <v>1380</v>
      </c>
      <c r="D447" s="11" t="s">
        <v>1381</v>
      </c>
      <c r="E447" s="11" t="s">
        <v>1382</v>
      </c>
      <c r="F447" s="11" t="s">
        <v>112</v>
      </c>
      <c r="G447" s="11" t="s">
        <v>1383</v>
      </c>
      <c r="H447" s="15" t="s">
        <v>1384</v>
      </c>
      <c r="I447" s="11"/>
      <c r="J447" s="11"/>
      <c r="K447" s="11"/>
      <c r="L447" s="11"/>
      <c r="M447" s="81">
        <v>2018</v>
      </c>
      <c r="N447" s="81">
        <v>2020</v>
      </c>
      <c r="O447" s="84">
        <f>P447+Q447+R447</f>
        <v>696000</v>
      </c>
      <c r="P447" s="84">
        <v>580000</v>
      </c>
      <c r="Q447" s="84">
        <v>0</v>
      </c>
      <c r="R447" s="84">
        <v>116000</v>
      </c>
    </row>
    <row r="448" spans="1:18" ht="39" customHeight="1" x14ac:dyDescent="0.3">
      <c r="A448" s="125" t="s">
        <v>1385</v>
      </c>
      <c r="B448" s="110" t="s">
        <v>1386</v>
      </c>
      <c r="C448" s="16" t="s">
        <v>1387</v>
      </c>
      <c r="D448" s="11" t="s">
        <v>1381</v>
      </c>
      <c r="E448" s="11" t="s">
        <v>1382</v>
      </c>
      <c r="F448" s="11" t="s">
        <v>112</v>
      </c>
      <c r="G448" s="11" t="s">
        <v>1383</v>
      </c>
      <c r="H448" s="15" t="s">
        <v>1384</v>
      </c>
      <c r="I448" s="11"/>
      <c r="J448" s="11"/>
      <c r="K448" s="11"/>
      <c r="L448" s="11"/>
      <c r="M448" s="81">
        <v>2018</v>
      </c>
      <c r="N448" s="81">
        <v>2020</v>
      </c>
      <c r="O448" s="84">
        <f t="shared" ref="O448:O449" si="115">P448+Q448+R448</f>
        <v>456000</v>
      </c>
      <c r="P448" s="84">
        <v>380000</v>
      </c>
      <c r="Q448" s="84">
        <v>0</v>
      </c>
      <c r="R448" s="84">
        <v>76000</v>
      </c>
    </row>
    <row r="449" spans="1:19" ht="54.75" customHeight="1" x14ac:dyDescent="0.3">
      <c r="A449" s="125" t="s">
        <v>1388</v>
      </c>
      <c r="B449" s="110" t="s">
        <v>1389</v>
      </c>
      <c r="C449" s="29" t="s">
        <v>1390</v>
      </c>
      <c r="D449" s="11" t="s">
        <v>1391</v>
      </c>
      <c r="E449" s="11" t="s">
        <v>368</v>
      </c>
      <c r="F449" s="11" t="s">
        <v>112</v>
      </c>
      <c r="G449" s="11" t="s">
        <v>1392</v>
      </c>
      <c r="H449" s="15"/>
      <c r="I449" s="11"/>
      <c r="J449" s="11"/>
      <c r="K449" s="11"/>
      <c r="L449" s="11"/>
      <c r="M449" s="81">
        <v>2018</v>
      </c>
      <c r="N449" s="81">
        <v>2020</v>
      </c>
      <c r="O449" s="84">
        <f t="shared" si="115"/>
        <v>380000</v>
      </c>
      <c r="P449" s="84">
        <v>170000</v>
      </c>
      <c r="Q449" s="84">
        <v>200000</v>
      </c>
      <c r="R449" s="84">
        <v>10000</v>
      </c>
    </row>
    <row r="450" spans="1:19" ht="39" customHeight="1" x14ac:dyDescent="0.3">
      <c r="A450" s="173" t="s">
        <v>1393</v>
      </c>
      <c r="B450" s="174"/>
      <c r="C450" s="173" t="s">
        <v>1394</v>
      </c>
      <c r="D450" s="174"/>
      <c r="E450" s="174"/>
      <c r="F450" s="174"/>
      <c r="G450" s="174"/>
      <c r="H450" s="174"/>
      <c r="I450" s="174"/>
      <c r="J450" s="174"/>
      <c r="K450" s="174"/>
      <c r="L450" s="174"/>
      <c r="M450" s="176"/>
      <c r="N450" s="176"/>
      <c r="O450" s="178">
        <f t="shared" ref="O450:R450" si="116">SUM(O451:O451)</f>
        <v>16706060</v>
      </c>
      <c r="P450" s="178">
        <f t="shared" si="116"/>
        <v>14102383</v>
      </c>
      <c r="Q450" s="178">
        <f t="shared" si="116"/>
        <v>0</v>
      </c>
      <c r="R450" s="178">
        <f t="shared" si="116"/>
        <v>2603677</v>
      </c>
    </row>
    <row r="451" spans="1:19" ht="39" customHeight="1" x14ac:dyDescent="0.3">
      <c r="A451" s="125" t="s">
        <v>1395</v>
      </c>
      <c r="B451" s="110" t="s">
        <v>1396</v>
      </c>
      <c r="C451" s="19" t="s">
        <v>1397</v>
      </c>
      <c r="D451" s="10" t="s">
        <v>45</v>
      </c>
      <c r="E451" s="10" t="s">
        <v>192</v>
      </c>
      <c r="F451" s="10" t="s">
        <v>47</v>
      </c>
      <c r="G451" s="13" t="s">
        <v>1398</v>
      </c>
      <c r="H451" s="10" t="s">
        <v>74</v>
      </c>
      <c r="I451" s="10" t="s">
        <v>16</v>
      </c>
      <c r="J451" s="10"/>
      <c r="K451" s="10"/>
      <c r="L451" s="10"/>
      <c r="M451" s="81">
        <v>2019</v>
      </c>
      <c r="N451" s="81">
        <v>2021</v>
      </c>
      <c r="O451" s="84">
        <f>P451+Q451+R451</f>
        <v>16706060</v>
      </c>
      <c r="P451" s="84">
        <v>14102383</v>
      </c>
      <c r="Q451" s="84">
        <v>0</v>
      </c>
      <c r="R451" s="84">
        <v>2603677</v>
      </c>
    </row>
    <row r="452" spans="1:19" ht="67.5" customHeight="1" x14ac:dyDescent="0.3">
      <c r="A452" s="173" t="s">
        <v>1399</v>
      </c>
      <c r="B452" s="174"/>
      <c r="C452" s="173" t="s">
        <v>1400</v>
      </c>
      <c r="D452" s="174"/>
      <c r="E452" s="174"/>
      <c r="F452" s="174"/>
      <c r="G452" s="174"/>
      <c r="H452" s="174"/>
      <c r="I452" s="174"/>
      <c r="J452" s="174"/>
      <c r="K452" s="174"/>
      <c r="L452" s="174"/>
      <c r="M452" s="176"/>
      <c r="N452" s="176"/>
      <c r="O452" s="186">
        <v>0</v>
      </c>
      <c r="P452" s="186">
        <v>0</v>
      </c>
      <c r="Q452" s="186">
        <v>0</v>
      </c>
      <c r="R452" s="186">
        <v>0</v>
      </c>
    </row>
    <row r="453" spans="1:19" ht="39" customHeight="1" x14ac:dyDescent="0.3">
      <c r="A453" s="173" t="s">
        <v>1401</v>
      </c>
      <c r="B453" s="174"/>
      <c r="C453" s="173" t="s">
        <v>1402</v>
      </c>
      <c r="D453" s="174"/>
      <c r="E453" s="174"/>
      <c r="F453" s="174"/>
      <c r="G453" s="174"/>
      <c r="H453" s="174"/>
      <c r="I453" s="174"/>
      <c r="J453" s="174"/>
      <c r="K453" s="174"/>
      <c r="L453" s="174"/>
      <c r="M453" s="176"/>
      <c r="N453" s="176"/>
      <c r="O453" s="186">
        <v>0</v>
      </c>
      <c r="P453" s="186">
        <v>0</v>
      </c>
      <c r="Q453" s="186">
        <v>0</v>
      </c>
      <c r="R453" s="186">
        <v>0</v>
      </c>
    </row>
    <row r="454" spans="1:19" ht="39" customHeight="1" x14ac:dyDescent="0.3">
      <c r="A454" s="142" t="s">
        <v>1403</v>
      </c>
      <c r="B454" s="162"/>
      <c r="C454" s="142" t="s">
        <v>1404</v>
      </c>
      <c r="D454" s="162"/>
      <c r="E454" s="162"/>
      <c r="F454" s="162"/>
      <c r="G454" s="162"/>
      <c r="H454" s="162"/>
      <c r="I454" s="162"/>
      <c r="J454" s="162"/>
      <c r="K454" s="162"/>
      <c r="L454" s="162"/>
      <c r="M454" s="165"/>
      <c r="N454" s="165"/>
      <c r="O454" s="164">
        <f>O455+O465+O466+O467</f>
        <v>2983189.04</v>
      </c>
      <c r="P454" s="164">
        <f t="shared" ref="P454:Q454" si="117">P455+P465+P466+P467</f>
        <v>2623671.8800000004</v>
      </c>
      <c r="Q454" s="164">
        <f t="shared" si="117"/>
        <v>0</v>
      </c>
      <c r="R454" s="164">
        <f t="shared" ref="R454" si="118">R455+R465+R466+R467</f>
        <v>359517.16</v>
      </c>
    </row>
    <row r="455" spans="1:19" ht="39" customHeight="1" x14ac:dyDescent="0.3">
      <c r="A455" s="173" t="s">
        <v>1405</v>
      </c>
      <c r="B455" s="174"/>
      <c r="C455" s="173" t="s">
        <v>1406</v>
      </c>
      <c r="D455" s="174"/>
      <c r="E455" s="174"/>
      <c r="F455" s="174"/>
      <c r="G455" s="174"/>
      <c r="H455" s="174"/>
      <c r="I455" s="174"/>
      <c r="J455" s="174"/>
      <c r="K455" s="174"/>
      <c r="L455" s="174"/>
      <c r="M455" s="176"/>
      <c r="N455" s="176"/>
      <c r="O455" s="178">
        <f>SUM(O456:O464)</f>
        <v>1793595.34</v>
      </c>
      <c r="P455" s="178">
        <f t="shared" ref="P455:R455" si="119">SUM(P456:P464)</f>
        <v>1616208.5300000003</v>
      </c>
      <c r="Q455" s="178">
        <f t="shared" si="119"/>
        <v>0</v>
      </c>
      <c r="R455" s="178">
        <f t="shared" si="119"/>
        <v>177386.81</v>
      </c>
    </row>
    <row r="456" spans="1:19" ht="39" customHeight="1" x14ac:dyDescent="0.3">
      <c r="A456" s="125" t="s">
        <v>1407</v>
      </c>
      <c r="B456" s="110" t="s">
        <v>1408</v>
      </c>
      <c r="C456" s="16" t="s">
        <v>1409</v>
      </c>
      <c r="D456" s="11" t="s">
        <v>111</v>
      </c>
      <c r="E456" s="11" t="s">
        <v>1410</v>
      </c>
      <c r="F456" s="11" t="s">
        <v>112</v>
      </c>
      <c r="G456" s="48" t="s">
        <v>1411</v>
      </c>
      <c r="H456" s="15" t="s">
        <v>49</v>
      </c>
      <c r="I456" s="11"/>
      <c r="J456" s="11"/>
      <c r="K456" s="11"/>
      <c r="L456" s="11"/>
      <c r="M456" s="81">
        <v>2017</v>
      </c>
      <c r="N456" s="81">
        <v>2018</v>
      </c>
      <c r="O456" s="84">
        <f>P456+Q456+R456</f>
        <v>221379.76</v>
      </c>
      <c r="P456" s="84">
        <v>186170.29</v>
      </c>
      <c r="Q456" s="84">
        <v>0</v>
      </c>
      <c r="R456" s="84">
        <v>35209.47</v>
      </c>
    </row>
    <row r="457" spans="1:19" ht="39" customHeight="1" x14ac:dyDescent="0.3">
      <c r="A457" s="125" t="s">
        <v>1412</v>
      </c>
      <c r="B457" s="110" t="s">
        <v>1413</v>
      </c>
      <c r="C457" s="100" t="s">
        <v>1414</v>
      </c>
      <c r="D457" s="11" t="s">
        <v>111</v>
      </c>
      <c r="E457" s="11" t="s">
        <v>1410</v>
      </c>
      <c r="F457" s="11" t="s">
        <v>112</v>
      </c>
      <c r="G457" s="10" t="s">
        <v>1415</v>
      </c>
      <c r="H457" s="15" t="s">
        <v>74</v>
      </c>
      <c r="I457" s="11"/>
      <c r="J457" s="11"/>
      <c r="K457" s="11"/>
      <c r="L457" s="11"/>
      <c r="M457" s="81">
        <v>2016</v>
      </c>
      <c r="N457" s="81">
        <v>2018</v>
      </c>
      <c r="O457" s="84">
        <f t="shared" ref="O457:O461" si="120">P457+Q457+R457</f>
        <v>243230.68000000002</v>
      </c>
      <c r="P457" s="84">
        <v>231069.14</v>
      </c>
      <c r="Q457" s="84">
        <v>0</v>
      </c>
      <c r="R457" s="84">
        <v>12161.54</v>
      </c>
    </row>
    <row r="458" spans="1:19" ht="58.5" customHeight="1" x14ac:dyDescent="0.3">
      <c r="A458" s="125" t="s">
        <v>1416</v>
      </c>
      <c r="B458" s="110" t="s">
        <v>1417</v>
      </c>
      <c r="C458" s="16" t="s">
        <v>1418</v>
      </c>
      <c r="D458" s="11" t="s">
        <v>70</v>
      </c>
      <c r="E458" s="11" t="s">
        <v>368</v>
      </c>
      <c r="F458" s="11" t="s">
        <v>72</v>
      </c>
      <c r="G458" s="10" t="s">
        <v>1415</v>
      </c>
      <c r="H458" s="15" t="s">
        <v>74</v>
      </c>
      <c r="I458" s="11"/>
      <c r="J458" s="11"/>
      <c r="K458" s="11"/>
      <c r="L458" s="11"/>
      <c r="M458" s="81">
        <v>2017</v>
      </c>
      <c r="N458" s="81">
        <v>2018</v>
      </c>
      <c r="O458" s="84">
        <f t="shared" si="120"/>
        <v>137492.37</v>
      </c>
      <c r="P458" s="84">
        <v>130617.75</v>
      </c>
      <c r="Q458" s="84">
        <v>0</v>
      </c>
      <c r="R458" s="84">
        <v>6874.62</v>
      </c>
    </row>
    <row r="459" spans="1:19" ht="39" customHeight="1" x14ac:dyDescent="0.3">
      <c r="A459" s="125" t="s">
        <v>1419</v>
      </c>
      <c r="B459" s="110" t="s">
        <v>1420</v>
      </c>
      <c r="C459" s="16" t="s">
        <v>1421</v>
      </c>
      <c r="D459" s="11" t="s">
        <v>122</v>
      </c>
      <c r="E459" s="11" t="s">
        <v>368</v>
      </c>
      <c r="F459" s="11" t="s">
        <v>123</v>
      </c>
      <c r="G459" s="10" t="s">
        <v>1415</v>
      </c>
      <c r="H459" s="15" t="s">
        <v>74</v>
      </c>
      <c r="I459" s="11"/>
      <c r="J459" s="11"/>
      <c r="K459" s="11"/>
      <c r="L459" s="11"/>
      <c r="M459" s="81">
        <v>2017</v>
      </c>
      <c r="N459" s="81">
        <v>2018</v>
      </c>
      <c r="O459" s="84">
        <f t="shared" si="120"/>
        <v>272874.38</v>
      </c>
      <c r="P459" s="84">
        <v>259230.66</v>
      </c>
      <c r="Q459" s="84">
        <v>0</v>
      </c>
      <c r="R459" s="84">
        <v>13643.72</v>
      </c>
    </row>
    <row r="460" spans="1:19" ht="39" customHeight="1" x14ac:dyDescent="0.3">
      <c r="A460" s="125" t="s">
        <v>1422</v>
      </c>
      <c r="B460" s="110" t="s">
        <v>1423</v>
      </c>
      <c r="C460" s="16" t="s">
        <v>1424</v>
      </c>
      <c r="D460" s="11" t="s">
        <v>97</v>
      </c>
      <c r="E460" s="11" t="s">
        <v>368</v>
      </c>
      <c r="F460" s="11" t="s">
        <v>98</v>
      </c>
      <c r="G460" s="11" t="s">
        <v>1411</v>
      </c>
      <c r="H460" s="15" t="s">
        <v>49</v>
      </c>
      <c r="I460" s="11"/>
      <c r="J460" s="11"/>
      <c r="K460" s="11"/>
      <c r="L460" s="11"/>
      <c r="M460" s="81">
        <v>2017</v>
      </c>
      <c r="N460" s="81">
        <v>2018</v>
      </c>
      <c r="O460" s="84">
        <f t="shared" si="120"/>
        <v>290287.22000000003</v>
      </c>
      <c r="P460" s="227">
        <v>246744.14</v>
      </c>
      <c r="Q460" s="227">
        <v>0</v>
      </c>
      <c r="R460" s="227">
        <v>43543.08</v>
      </c>
    </row>
    <row r="461" spans="1:19" ht="39" customHeight="1" x14ac:dyDescent="0.3">
      <c r="A461" s="28" t="s">
        <v>1425</v>
      </c>
      <c r="B461" s="110" t="s">
        <v>1426</v>
      </c>
      <c r="C461" s="28" t="s">
        <v>1427</v>
      </c>
      <c r="D461" s="13" t="s">
        <v>97</v>
      </c>
      <c r="E461" s="13" t="s">
        <v>368</v>
      </c>
      <c r="F461" s="13" t="s">
        <v>98</v>
      </c>
      <c r="G461" s="13" t="s">
        <v>1411</v>
      </c>
      <c r="H461" s="13" t="s">
        <v>49</v>
      </c>
      <c r="I461" s="13"/>
      <c r="J461" s="13"/>
      <c r="K461" s="13"/>
      <c r="L461" s="13"/>
      <c r="M461" s="71">
        <v>2019</v>
      </c>
      <c r="N461" s="74">
        <v>2021</v>
      </c>
      <c r="O461" s="75">
        <f t="shared" si="120"/>
        <v>118244.38</v>
      </c>
      <c r="P461" s="75">
        <v>100507.72</v>
      </c>
      <c r="Q461" s="75">
        <v>0</v>
      </c>
      <c r="R461" s="75">
        <v>17736.66</v>
      </c>
    </row>
    <row r="462" spans="1:19" ht="39" customHeight="1" x14ac:dyDescent="0.3">
      <c r="A462" s="28" t="s">
        <v>1428</v>
      </c>
      <c r="B462" s="110" t="s">
        <v>1429</v>
      </c>
      <c r="C462" s="28" t="s">
        <v>1430</v>
      </c>
      <c r="D462" s="13" t="s">
        <v>111</v>
      </c>
      <c r="E462" s="13" t="s">
        <v>368</v>
      </c>
      <c r="F462" s="13" t="s">
        <v>112</v>
      </c>
      <c r="G462" s="13" t="s">
        <v>1415</v>
      </c>
      <c r="H462" s="13" t="s">
        <v>74</v>
      </c>
      <c r="I462" s="13"/>
      <c r="J462" s="13"/>
      <c r="K462" s="13"/>
      <c r="L462" s="13"/>
      <c r="M462" s="71">
        <v>2019</v>
      </c>
      <c r="N462" s="74">
        <v>2020</v>
      </c>
      <c r="O462" s="75">
        <f>P462+Q462+R462</f>
        <v>282986.98</v>
      </c>
      <c r="P462" s="75">
        <v>268837.63</v>
      </c>
      <c r="Q462" s="75">
        <v>0</v>
      </c>
      <c r="R462" s="75">
        <v>14149.35</v>
      </c>
    </row>
    <row r="463" spans="1:19" ht="39" customHeight="1" x14ac:dyDescent="0.3">
      <c r="A463" s="28" t="s">
        <v>1431</v>
      </c>
      <c r="B463" s="110" t="s">
        <v>1432</v>
      </c>
      <c r="C463" s="28" t="s">
        <v>1433</v>
      </c>
      <c r="D463" s="13" t="s">
        <v>97</v>
      </c>
      <c r="E463" s="13" t="s">
        <v>368</v>
      </c>
      <c r="F463" s="13" t="s">
        <v>98</v>
      </c>
      <c r="G463" s="13" t="s">
        <v>1411</v>
      </c>
      <c r="H463" s="13" t="s">
        <v>49</v>
      </c>
      <c r="I463" s="13"/>
      <c r="J463" s="13"/>
      <c r="K463" s="13"/>
      <c r="L463" s="13"/>
      <c r="M463" s="71">
        <v>2020</v>
      </c>
      <c r="N463" s="74" t="s">
        <v>182</v>
      </c>
      <c r="O463" s="75">
        <f>P463+Q463+R463</f>
        <v>110909.83</v>
      </c>
      <c r="P463" s="75">
        <v>94273.36</v>
      </c>
      <c r="Q463" s="75">
        <v>0</v>
      </c>
      <c r="R463" s="75">
        <v>16636.47</v>
      </c>
      <c r="S463" s="278"/>
    </row>
    <row r="464" spans="1:19" ht="39" customHeight="1" x14ac:dyDescent="0.3">
      <c r="A464" s="28" t="s">
        <v>1434</v>
      </c>
      <c r="B464" s="110" t="s">
        <v>1435</v>
      </c>
      <c r="C464" s="28" t="s">
        <v>1436</v>
      </c>
      <c r="D464" s="13" t="s">
        <v>111</v>
      </c>
      <c r="E464" s="13" t="s">
        <v>1410</v>
      </c>
      <c r="F464" s="13" t="s">
        <v>112</v>
      </c>
      <c r="G464" s="13" t="s">
        <v>1411</v>
      </c>
      <c r="H464" s="13" t="s">
        <v>49</v>
      </c>
      <c r="I464" s="13"/>
      <c r="J464" s="13"/>
      <c r="K464" s="13"/>
      <c r="L464" s="13"/>
      <c r="M464" s="71">
        <v>2021</v>
      </c>
      <c r="N464" s="74" t="s">
        <v>182</v>
      </c>
      <c r="O464" s="75">
        <f>P464+Q464+R464</f>
        <v>116189.73999999999</v>
      </c>
      <c r="P464" s="75">
        <v>98757.84</v>
      </c>
      <c r="Q464" s="75">
        <v>0</v>
      </c>
      <c r="R464" s="75">
        <v>17431.900000000001</v>
      </c>
    </row>
    <row r="465" spans="1:18" ht="39" customHeight="1" x14ac:dyDescent="0.3">
      <c r="A465" s="173" t="s">
        <v>1437</v>
      </c>
      <c r="B465" s="174"/>
      <c r="C465" s="173" t="s">
        <v>1438</v>
      </c>
      <c r="D465" s="174"/>
      <c r="E465" s="174"/>
      <c r="F465" s="174"/>
      <c r="G465" s="174"/>
      <c r="H465" s="174"/>
      <c r="I465" s="174"/>
      <c r="J465" s="174"/>
      <c r="K465" s="174"/>
      <c r="L465" s="174"/>
      <c r="M465" s="176"/>
      <c r="N465" s="176"/>
      <c r="O465" s="178">
        <v>0</v>
      </c>
      <c r="P465" s="178">
        <v>0</v>
      </c>
      <c r="Q465" s="178">
        <v>0</v>
      </c>
      <c r="R465" s="178">
        <v>0</v>
      </c>
    </row>
    <row r="466" spans="1:18" ht="39" customHeight="1" x14ac:dyDescent="0.3">
      <c r="A466" s="173" t="s">
        <v>1439</v>
      </c>
      <c r="B466" s="174"/>
      <c r="C466" s="173" t="s">
        <v>1440</v>
      </c>
      <c r="D466" s="174"/>
      <c r="E466" s="174"/>
      <c r="F466" s="174"/>
      <c r="G466" s="174"/>
      <c r="H466" s="174"/>
      <c r="I466" s="174"/>
      <c r="J466" s="174"/>
      <c r="K466" s="174"/>
      <c r="L466" s="174"/>
      <c r="M466" s="176"/>
      <c r="N466" s="176"/>
      <c r="O466" s="186">
        <v>0</v>
      </c>
      <c r="P466" s="186">
        <v>0</v>
      </c>
      <c r="Q466" s="186">
        <v>0</v>
      </c>
      <c r="R466" s="186">
        <v>0</v>
      </c>
    </row>
    <row r="467" spans="1:18" ht="39" customHeight="1" x14ac:dyDescent="0.3">
      <c r="A467" s="173" t="s">
        <v>1441</v>
      </c>
      <c r="B467" s="174"/>
      <c r="C467" s="173" t="s">
        <v>1442</v>
      </c>
      <c r="D467" s="174"/>
      <c r="E467" s="174"/>
      <c r="F467" s="174"/>
      <c r="G467" s="174"/>
      <c r="H467" s="174"/>
      <c r="I467" s="174"/>
      <c r="J467" s="174"/>
      <c r="K467" s="174"/>
      <c r="L467" s="174"/>
      <c r="M467" s="176"/>
      <c r="N467" s="176"/>
      <c r="O467" s="186">
        <f>SUM(O468:O474)</f>
        <v>1189593.7000000002</v>
      </c>
      <c r="P467" s="186">
        <f t="shared" ref="P467:R467" si="121">SUM(P468:P474)</f>
        <v>1007463.35</v>
      </c>
      <c r="Q467" s="186">
        <f t="shared" si="121"/>
        <v>0</v>
      </c>
      <c r="R467" s="186">
        <f t="shared" si="121"/>
        <v>182130.34999999998</v>
      </c>
    </row>
    <row r="468" spans="1:18" ht="39" customHeight="1" x14ac:dyDescent="0.3">
      <c r="A468" s="125" t="s">
        <v>1443</v>
      </c>
      <c r="B468" s="110" t="s">
        <v>1444</v>
      </c>
      <c r="C468" s="19" t="s">
        <v>1445</v>
      </c>
      <c r="D468" s="13" t="s">
        <v>122</v>
      </c>
      <c r="E468" s="13" t="s">
        <v>368</v>
      </c>
      <c r="F468" s="13" t="s">
        <v>123</v>
      </c>
      <c r="G468" s="13" t="s">
        <v>1411</v>
      </c>
      <c r="H468" s="13" t="s">
        <v>49</v>
      </c>
      <c r="I468" s="13"/>
      <c r="J468" s="13"/>
      <c r="K468" s="13"/>
      <c r="L468" s="13"/>
      <c r="M468" s="71">
        <v>2017</v>
      </c>
      <c r="N468" s="71">
        <v>2019</v>
      </c>
      <c r="O468" s="77">
        <f>P468+Q468+R468</f>
        <v>236650.33000000002</v>
      </c>
      <c r="P468" s="222">
        <v>201152.78</v>
      </c>
      <c r="Q468" s="222">
        <v>0</v>
      </c>
      <c r="R468" s="222">
        <v>35497.550000000003</v>
      </c>
    </row>
    <row r="469" spans="1:18" ht="39" customHeight="1" x14ac:dyDescent="0.3">
      <c r="A469" s="125" t="s">
        <v>1446</v>
      </c>
      <c r="B469" s="110" t="s">
        <v>1447</v>
      </c>
      <c r="C469" s="19" t="s">
        <v>1448</v>
      </c>
      <c r="D469" s="13" t="s">
        <v>45</v>
      </c>
      <c r="E469" s="13" t="s">
        <v>368</v>
      </c>
      <c r="F469" s="13" t="s">
        <v>47</v>
      </c>
      <c r="G469" s="13" t="s">
        <v>1411</v>
      </c>
      <c r="H469" s="13" t="s">
        <v>49</v>
      </c>
      <c r="I469" s="13"/>
      <c r="J469" s="13"/>
      <c r="K469" s="13"/>
      <c r="L469" s="13"/>
      <c r="M469" s="71">
        <v>2017</v>
      </c>
      <c r="N469" s="71">
        <v>2018</v>
      </c>
      <c r="O469" s="77">
        <f t="shared" ref="O469:O472" si="122">P469+Q469+R469</f>
        <v>340686.69</v>
      </c>
      <c r="P469" s="77">
        <v>285892.42</v>
      </c>
      <c r="Q469" s="77">
        <v>0</v>
      </c>
      <c r="R469" s="77">
        <v>54794.27</v>
      </c>
    </row>
    <row r="470" spans="1:18" ht="39" customHeight="1" x14ac:dyDescent="0.3">
      <c r="A470" s="125" t="s">
        <v>1449</v>
      </c>
      <c r="B470" s="110" t="s">
        <v>1450</v>
      </c>
      <c r="C470" s="19" t="s">
        <v>1451</v>
      </c>
      <c r="D470" s="10" t="s">
        <v>78</v>
      </c>
      <c r="E470" s="10" t="s">
        <v>368</v>
      </c>
      <c r="F470" s="10" t="s">
        <v>79</v>
      </c>
      <c r="G470" s="10" t="s">
        <v>1411</v>
      </c>
      <c r="H470" s="18" t="s">
        <v>49</v>
      </c>
      <c r="I470" s="10"/>
      <c r="J470" s="10"/>
      <c r="K470" s="10"/>
      <c r="L470" s="10"/>
      <c r="M470" s="71">
        <v>2019</v>
      </c>
      <c r="N470" s="71">
        <v>2023</v>
      </c>
      <c r="O470" s="77">
        <f t="shared" si="122"/>
        <v>112071.98</v>
      </c>
      <c r="P470" s="75">
        <v>95261.18</v>
      </c>
      <c r="Q470" s="75">
        <v>0</v>
      </c>
      <c r="R470" s="75">
        <v>16810.8</v>
      </c>
    </row>
    <row r="471" spans="1:18" ht="39" customHeight="1" x14ac:dyDescent="0.3">
      <c r="A471" s="125" t="s">
        <v>1452</v>
      </c>
      <c r="B471" s="110" t="s">
        <v>1453</v>
      </c>
      <c r="C471" s="19" t="s">
        <v>1454</v>
      </c>
      <c r="D471" s="10" t="s">
        <v>84</v>
      </c>
      <c r="E471" s="10" t="s">
        <v>368</v>
      </c>
      <c r="F471" s="10" t="s">
        <v>86</v>
      </c>
      <c r="G471" s="13" t="s">
        <v>1411</v>
      </c>
      <c r="H471" s="10" t="s">
        <v>49</v>
      </c>
      <c r="I471" s="10"/>
      <c r="J471" s="10"/>
      <c r="K471" s="10"/>
      <c r="L471" s="10"/>
      <c r="M471" s="71">
        <v>2017</v>
      </c>
      <c r="N471" s="71">
        <v>2018</v>
      </c>
      <c r="O471" s="77">
        <f t="shared" si="122"/>
        <v>169072.98</v>
      </c>
      <c r="P471" s="221">
        <v>143712.03</v>
      </c>
      <c r="Q471" s="221">
        <v>0</v>
      </c>
      <c r="R471" s="221">
        <v>25360.95</v>
      </c>
    </row>
    <row r="472" spans="1:18" ht="39" customHeight="1" x14ac:dyDescent="0.3">
      <c r="A472" s="125" t="s">
        <v>1455</v>
      </c>
      <c r="B472" s="196" t="s">
        <v>1456</v>
      </c>
      <c r="C472" s="19" t="s">
        <v>1457</v>
      </c>
      <c r="D472" s="10" t="s">
        <v>70</v>
      </c>
      <c r="E472" s="10" t="s">
        <v>368</v>
      </c>
      <c r="F472" s="10" t="s">
        <v>72</v>
      </c>
      <c r="G472" s="13" t="s">
        <v>1411</v>
      </c>
      <c r="H472" s="10" t="s">
        <v>49</v>
      </c>
      <c r="I472" s="10"/>
      <c r="J472" s="10"/>
      <c r="K472" s="10"/>
      <c r="L472" s="10"/>
      <c r="M472" s="71">
        <v>2019</v>
      </c>
      <c r="N472" s="71">
        <v>2020</v>
      </c>
      <c r="O472" s="77">
        <f t="shared" si="122"/>
        <v>85348.010000000009</v>
      </c>
      <c r="P472" s="75">
        <v>72545.8</v>
      </c>
      <c r="Q472" s="76">
        <v>0</v>
      </c>
      <c r="R472" s="75">
        <v>12802.21</v>
      </c>
    </row>
    <row r="473" spans="1:18" ht="39" customHeight="1" x14ac:dyDescent="0.3">
      <c r="A473" s="238" t="s">
        <v>1458</v>
      </c>
      <c r="B473" s="240" t="s">
        <v>1459</v>
      </c>
      <c r="C473" s="238" t="s">
        <v>1460</v>
      </c>
      <c r="D473" s="268" t="s">
        <v>122</v>
      </c>
      <c r="E473" s="268" t="s">
        <v>368</v>
      </c>
      <c r="F473" s="268" t="s">
        <v>123</v>
      </c>
      <c r="G473" s="268" t="s">
        <v>1411</v>
      </c>
      <c r="H473" s="268" t="s">
        <v>49</v>
      </c>
      <c r="I473" s="258"/>
      <c r="J473" s="258"/>
      <c r="K473" s="258"/>
      <c r="L473" s="258"/>
      <c r="M473" s="241">
        <v>2020</v>
      </c>
      <c r="N473" s="241">
        <v>2022</v>
      </c>
      <c r="O473" s="249">
        <f t="shared" ref="O473" si="123">P473+Q473+R473</f>
        <v>142987.82999999999</v>
      </c>
      <c r="P473" s="243">
        <v>121539.65</v>
      </c>
      <c r="Q473" s="244">
        <v>0</v>
      </c>
      <c r="R473" s="243">
        <v>21448.18</v>
      </c>
    </row>
    <row r="474" spans="1:18" ht="39" customHeight="1" x14ac:dyDescent="0.3">
      <c r="A474" s="28" t="s">
        <v>1461</v>
      </c>
      <c r="B474" s="110" t="s">
        <v>1462</v>
      </c>
      <c r="C474" s="28" t="s">
        <v>1463</v>
      </c>
      <c r="D474" s="13" t="s">
        <v>78</v>
      </c>
      <c r="E474" s="13" t="s">
        <v>368</v>
      </c>
      <c r="F474" s="13" t="s">
        <v>79</v>
      </c>
      <c r="G474" s="13" t="s">
        <v>1411</v>
      </c>
      <c r="H474" s="13" t="s">
        <v>49</v>
      </c>
      <c r="I474" s="13"/>
      <c r="J474" s="13"/>
      <c r="K474" s="13"/>
      <c r="L474" s="13"/>
      <c r="M474" s="71">
        <v>2020</v>
      </c>
      <c r="N474" s="74">
        <v>2022</v>
      </c>
      <c r="O474" s="75">
        <f t="shared" ref="O474" si="124">P474+Q474+R474</f>
        <v>102775.88</v>
      </c>
      <c r="P474" s="75">
        <v>87359.49</v>
      </c>
      <c r="Q474" s="75">
        <v>0</v>
      </c>
      <c r="R474" s="75">
        <v>15416.39</v>
      </c>
    </row>
    <row r="475" spans="1:18" ht="60.75" customHeight="1" x14ac:dyDescent="0.3">
      <c r="A475" s="161" t="s">
        <v>1464</v>
      </c>
      <c r="B475" s="158"/>
      <c r="C475" s="152" t="s">
        <v>1465</v>
      </c>
      <c r="D475" s="158"/>
      <c r="E475" s="158"/>
      <c r="F475" s="158"/>
      <c r="G475" s="158"/>
      <c r="H475" s="158"/>
      <c r="I475" s="158"/>
      <c r="J475" s="158"/>
      <c r="K475" s="158"/>
      <c r="L475" s="158"/>
      <c r="M475" s="157"/>
      <c r="N475" s="157"/>
      <c r="O475" s="155">
        <f t="shared" ref="O475:R475" si="125">O476+O484</f>
        <v>161074.40000000002</v>
      </c>
      <c r="P475" s="155">
        <f t="shared" ref="P475:Q475" si="126">P476+P484</f>
        <v>136913.22</v>
      </c>
      <c r="Q475" s="155">
        <f t="shared" si="126"/>
        <v>0</v>
      </c>
      <c r="R475" s="155">
        <f t="shared" si="125"/>
        <v>24161.18</v>
      </c>
    </row>
    <row r="476" spans="1:18" ht="89.25" customHeight="1" x14ac:dyDescent="0.3">
      <c r="A476" s="142" t="s">
        <v>1466</v>
      </c>
      <c r="B476" s="143"/>
      <c r="C476" s="142" t="s">
        <v>1467</v>
      </c>
      <c r="D476" s="143"/>
      <c r="E476" s="143"/>
      <c r="F476" s="143"/>
      <c r="G476" s="143"/>
      <c r="H476" s="143"/>
      <c r="I476" s="143"/>
      <c r="J476" s="143"/>
      <c r="K476" s="143"/>
      <c r="L476" s="143"/>
      <c r="M476" s="166"/>
      <c r="N476" s="166"/>
      <c r="O476" s="164">
        <f t="shared" ref="O476:R476" si="127">O477+O481+O482+O483</f>
        <v>161074.40000000002</v>
      </c>
      <c r="P476" s="164">
        <f t="shared" ref="P476:Q476" si="128">P477+P481+P482+P483</f>
        <v>136913.22</v>
      </c>
      <c r="Q476" s="164">
        <f t="shared" si="128"/>
        <v>0</v>
      </c>
      <c r="R476" s="164">
        <f t="shared" si="127"/>
        <v>24161.18</v>
      </c>
    </row>
    <row r="477" spans="1:18" ht="39" customHeight="1" x14ac:dyDescent="0.3">
      <c r="A477" s="173" t="s">
        <v>1468</v>
      </c>
      <c r="B477" s="181"/>
      <c r="C477" s="173" t="s">
        <v>1469</v>
      </c>
      <c r="D477" s="181"/>
      <c r="E477" s="181"/>
      <c r="F477" s="181"/>
      <c r="G477" s="181"/>
      <c r="H477" s="181"/>
      <c r="I477" s="181"/>
      <c r="J477" s="181"/>
      <c r="K477" s="181"/>
      <c r="L477" s="181"/>
      <c r="M477" s="180"/>
      <c r="N477" s="180"/>
      <c r="O477" s="178">
        <f>SUM(O478:O480)</f>
        <v>161074.40000000002</v>
      </c>
      <c r="P477" s="178">
        <f t="shared" ref="P477:R477" si="129">SUM(P478:P480)</f>
        <v>136913.22</v>
      </c>
      <c r="Q477" s="178">
        <f t="shared" si="129"/>
        <v>0</v>
      </c>
      <c r="R477" s="178">
        <f t="shared" si="129"/>
        <v>24161.18</v>
      </c>
    </row>
    <row r="478" spans="1:18" ht="39" customHeight="1" x14ac:dyDescent="0.3">
      <c r="A478" s="19" t="s">
        <v>1470</v>
      </c>
      <c r="B478" s="110" t="s">
        <v>1471</v>
      </c>
      <c r="C478" s="19" t="s">
        <v>1472</v>
      </c>
      <c r="D478" s="10" t="s">
        <v>221</v>
      </c>
      <c r="E478" s="10" t="s">
        <v>368</v>
      </c>
      <c r="F478" s="10" t="s">
        <v>222</v>
      </c>
      <c r="G478" s="10" t="s">
        <v>1411</v>
      </c>
      <c r="H478" s="18" t="s">
        <v>49</v>
      </c>
      <c r="I478" s="10"/>
      <c r="J478" s="10"/>
      <c r="K478" s="10"/>
      <c r="L478" s="10"/>
      <c r="M478" s="71">
        <v>2017</v>
      </c>
      <c r="N478" s="71">
        <v>2019</v>
      </c>
      <c r="O478" s="75">
        <f>P478+Q478+R478</f>
        <v>27122.99</v>
      </c>
      <c r="P478" s="220">
        <v>23054.54</v>
      </c>
      <c r="Q478" s="220">
        <v>0</v>
      </c>
      <c r="R478" s="220">
        <v>4068.45</v>
      </c>
    </row>
    <row r="479" spans="1:18" ht="39" customHeight="1" x14ac:dyDescent="0.3">
      <c r="A479" s="19" t="s">
        <v>1473</v>
      </c>
      <c r="B479" s="110" t="s">
        <v>1474</v>
      </c>
      <c r="C479" s="19" t="s">
        <v>1475</v>
      </c>
      <c r="D479" s="10" t="s">
        <v>78</v>
      </c>
      <c r="E479" s="10" t="s">
        <v>368</v>
      </c>
      <c r="F479" s="10" t="s">
        <v>79</v>
      </c>
      <c r="G479" s="10" t="s">
        <v>1411</v>
      </c>
      <c r="H479" s="18" t="s">
        <v>49</v>
      </c>
      <c r="I479" s="10"/>
      <c r="J479" s="10"/>
      <c r="K479" s="10"/>
      <c r="L479" s="10"/>
      <c r="M479" s="71">
        <v>2017</v>
      </c>
      <c r="N479" s="71">
        <v>2018</v>
      </c>
      <c r="O479" s="75">
        <f t="shared" ref="O479:O480" si="130">P479+Q479+R479</f>
        <v>22990</v>
      </c>
      <c r="P479" s="75">
        <v>19541.490000000002</v>
      </c>
      <c r="Q479" s="75">
        <v>0</v>
      </c>
      <c r="R479" s="75">
        <v>3448.51</v>
      </c>
    </row>
    <row r="480" spans="1:18" ht="39" customHeight="1" x14ac:dyDescent="0.3">
      <c r="A480" s="19" t="s">
        <v>1476</v>
      </c>
      <c r="B480" s="110" t="s">
        <v>1477</v>
      </c>
      <c r="C480" s="19" t="s">
        <v>1478</v>
      </c>
      <c r="D480" s="10" t="s">
        <v>70</v>
      </c>
      <c r="E480" s="10" t="s">
        <v>368</v>
      </c>
      <c r="F480" s="10" t="s">
        <v>72</v>
      </c>
      <c r="G480" s="10" t="s">
        <v>1411</v>
      </c>
      <c r="H480" s="18" t="s">
        <v>49</v>
      </c>
      <c r="I480" s="10"/>
      <c r="J480" s="10"/>
      <c r="K480" s="10"/>
      <c r="L480" s="10"/>
      <c r="M480" s="71">
        <v>2018</v>
      </c>
      <c r="N480" s="71">
        <v>2020</v>
      </c>
      <c r="O480" s="75">
        <f t="shared" si="130"/>
        <v>110961.41</v>
      </c>
      <c r="P480" s="75">
        <v>94317.19</v>
      </c>
      <c r="Q480" s="75">
        <v>0</v>
      </c>
      <c r="R480" s="75">
        <v>16644.22</v>
      </c>
    </row>
    <row r="481" spans="1:18" ht="55.5" customHeight="1" x14ac:dyDescent="0.3">
      <c r="A481" s="173" t="s">
        <v>1479</v>
      </c>
      <c r="B481" s="181"/>
      <c r="C481" s="173" t="s">
        <v>1480</v>
      </c>
      <c r="D481" s="181"/>
      <c r="E481" s="181"/>
      <c r="F481" s="181"/>
      <c r="G481" s="181"/>
      <c r="H481" s="181"/>
      <c r="I481" s="181"/>
      <c r="J481" s="181"/>
      <c r="K481" s="181"/>
      <c r="L481" s="181"/>
      <c r="M481" s="181"/>
      <c r="N481" s="181"/>
      <c r="O481" s="186">
        <v>0</v>
      </c>
      <c r="P481" s="186">
        <v>0</v>
      </c>
      <c r="Q481" s="186">
        <v>0</v>
      </c>
      <c r="R481" s="186">
        <v>0</v>
      </c>
    </row>
    <row r="482" spans="1:18" ht="39" customHeight="1" x14ac:dyDescent="0.3">
      <c r="A482" s="173" t="s">
        <v>1481</v>
      </c>
      <c r="B482" s="181"/>
      <c r="C482" s="173" t="s">
        <v>1482</v>
      </c>
      <c r="D482" s="181"/>
      <c r="E482" s="181"/>
      <c r="F482" s="181"/>
      <c r="G482" s="181"/>
      <c r="H482" s="181"/>
      <c r="I482" s="181"/>
      <c r="J482" s="181"/>
      <c r="K482" s="181"/>
      <c r="L482" s="181"/>
      <c r="M482" s="181"/>
      <c r="N482" s="181"/>
      <c r="O482" s="186">
        <v>0</v>
      </c>
      <c r="P482" s="186">
        <v>0</v>
      </c>
      <c r="Q482" s="186">
        <v>0</v>
      </c>
      <c r="R482" s="186">
        <v>0</v>
      </c>
    </row>
    <row r="483" spans="1:18" ht="39" customHeight="1" x14ac:dyDescent="0.3">
      <c r="A483" s="173" t="s">
        <v>1483</v>
      </c>
      <c r="B483" s="181"/>
      <c r="C483" s="173" t="s">
        <v>1484</v>
      </c>
      <c r="D483" s="181"/>
      <c r="E483" s="181"/>
      <c r="F483" s="181"/>
      <c r="G483" s="181"/>
      <c r="H483" s="181"/>
      <c r="I483" s="181"/>
      <c r="J483" s="181"/>
      <c r="K483" s="181"/>
      <c r="L483" s="181"/>
      <c r="M483" s="181"/>
      <c r="N483" s="181"/>
      <c r="O483" s="178">
        <v>0</v>
      </c>
      <c r="P483" s="178">
        <v>0</v>
      </c>
      <c r="Q483" s="178">
        <v>0</v>
      </c>
      <c r="R483" s="178">
        <v>0</v>
      </c>
    </row>
    <row r="484" spans="1:18" ht="39" customHeight="1" x14ac:dyDescent="0.3">
      <c r="A484" s="142" t="s">
        <v>1485</v>
      </c>
      <c r="B484" s="143"/>
      <c r="C484" s="142" t="s">
        <v>1486</v>
      </c>
      <c r="D484" s="143"/>
      <c r="E484" s="143"/>
      <c r="F484" s="143"/>
      <c r="G484" s="143"/>
      <c r="H484" s="143"/>
      <c r="I484" s="143"/>
      <c r="J484" s="143"/>
      <c r="K484" s="143"/>
      <c r="L484" s="143"/>
      <c r="M484" s="143"/>
      <c r="N484" s="143"/>
      <c r="O484" s="164">
        <f t="shared" ref="O484:R484" si="131">O485+O486</f>
        <v>0</v>
      </c>
      <c r="P484" s="164">
        <f t="shared" ref="P484:Q484" si="132">P485+P486</f>
        <v>0</v>
      </c>
      <c r="Q484" s="164">
        <f t="shared" si="132"/>
        <v>0</v>
      </c>
      <c r="R484" s="164">
        <f t="shared" si="131"/>
        <v>0</v>
      </c>
    </row>
    <row r="485" spans="1:18" ht="60.75" customHeight="1" x14ac:dyDescent="0.3">
      <c r="A485" s="173" t="s">
        <v>1487</v>
      </c>
      <c r="B485" s="181"/>
      <c r="C485" s="173" t="s">
        <v>1488</v>
      </c>
      <c r="D485" s="181"/>
      <c r="E485" s="181"/>
      <c r="F485" s="181"/>
      <c r="G485" s="181"/>
      <c r="H485" s="181"/>
      <c r="I485" s="181"/>
      <c r="J485" s="181"/>
      <c r="K485" s="181"/>
      <c r="L485" s="181"/>
      <c r="M485" s="181"/>
      <c r="N485" s="181"/>
      <c r="O485" s="186">
        <v>0</v>
      </c>
      <c r="P485" s="186">
        <v>0</v>
      </c>
      <c r="Q485" s="186">
        <v>0</v>
      </c>
      <c r="R485" s="186">
        <v>0</v>
      </c>
    </row>
    <row r="486" spans="1:18" ht="39" customHeight="1" x14ac:dyDescent="0.3">
      <c r="A486" s="173" t="s">
        <v>1489</v>
      </c>
      <c r="B486" s="181"/>
      <c r="C486" s="173" t="s">
        <v>1490</v>
      </c>
      <c r="D486" s="181"/>
      <c r="E486" s="181"/>
      <c r="F486" s="181"/>
      <c r="G486" s="181"/>
      <c r="H486" s="181"/>
      <c r="I486" s="181"/>
      <c r="J486" s="181"/>
      <c r="K486" s="181"/>
      <c r="L486" s="181"/>
      <c r="M486" s="181"/>
      <c r="N486" s="181"/>
      <c r="O486" s="186">
        <v>0</v>
      </c>
      <c r="P486" s="186">
        <v>0</v>
      </c>
      <c r="Q486" s="186">
        <v>0</v>
      </c>
      <c r="R486" s="186">
        <v>0</v>
      </c>
    </row>
    <row r="487" spans="1:18" ht="39" customHeight="1" x14ac:dyDescent="0.3">
      <c r="A487" s="28"/>
      <c r="B487" s="28"/>
      <c r="C487" s="28"/>
      <c r="D487" s="13"/>
      <c r="E487" s="13"/>
      <c r="F487" s="13"/>
      <c r="G487" s="13"/>
      <c r="H487" s="13"/>
      <c r="I487" s="13"/>
      <c r="J487" s="13"/>
      <c r="K487" s="13"/>
      <c r="L487" s="210" t="s">
        <v>1491</v>
      </c>
      <c r="M487" s="210"/>
      <c r="N487" s="210"/>
      <c r="O487" s="211">
        <f>O10+O147+O408</f>
        <v>462812865.44</v>
      </c>
      <c r="P487" s="211">
        <f>P10+P147+P408</f>
        <v>268433508.96000001</v>
      </c>
      <c r="Q487" s="211">
        <f>Q10+Q147+Q408</f>
        <v>34632420.420000002</v>
      </c>
      <c r="R487" s="211">
        <f>R10+R147+R408</f>
        <v>159746936.06</v>
      </c>
    </row>
    <row r="488" spans="1:18" ht="2.4" customHeight="1" x14ac:dyDescent="0.3">
      <c r="A488" s="43"/>
      <c r="B488" s="43"/>
      <c r="C488" s="35"/>
      <c r="D488" s="45"/>
      <c r="E488" s="45"/>
      <c r="F488" s="45"/>
      <c r="G488" s="45"/>
      <c r="H488" s="45"/>
      <c r="I488" s="45"/>
      <c r="J488" s="45"/>
      <c r="K488" s="45"/>
      <c r="L488" s="45"/>
      <c r="M488" s="45"/>
      <c r="N488" s="45"/>
      <c r="O488" s="36"/>
      <c r="P488" s="116"/>
      <c r="Q488" s="36"/>
      <c r="R488" s="36"/>
    </row>
    <row r="489" spans="1:18" ht="16.5" customHeight="1" x14ac:dyDescent="0.3">
      <c r="A489" s="43"/>
      <c r="B489" s="43"/>
      <c r="C489" s="41"/>
      <c r="D489" s="45"/>
      <c r="E489" s="45"/>
      <c r="F489" s="45"/>
      <c r="G489" s="45"/>
      <c r="H489" s="45"/>
      <c r="I489" s="45"/>
      <c r="J489" s="45"/>
      <c r="K489" s="45"/>
      <c r="L489" s="45"/>
      <c r="M489" s="45"/>
      <c r="N489" s="45"/>
      <c r="O489" s="3"/>
      <c r="P489" s="3"/>
      <c r="Q489" s="3"/>
      <c r="R489" s="3"/>
    </row>
    <row r="490" spans="1:18" ht="16.5" customHeight="1" x14ac:dyDescent="0.3">
      <c r="A490" s="203" t="s">
        <v>1492</v>
      </c>
      <c r="B490" s="204"/>
      <c r="C490" s="205"/>
      <c r="D490" s="205"/>
      <c r="E490" s="205"/>
      <c r="F490" s="205"/>
      <c r="G490" s="205"/>
      <c r="H490" s="205"/>
      <c r="I490" s="205"/>
      <c r="J490" s="205"/>
      <c r="K490" s="205"/>
      <c r="L490" s="205"/>
      <c r="M490" s="205"/>
      <c r="N490" s="205"/>
      <c r="O490" s="270"/>
      <c r="P490" s="206"/>
      <c r="Q490" s="206"/>
      <c r="R490" s="206"/>
    </row>
    <row r="491" spans="1:18" ht="16.5" customHeight="1" x14ac:dyDescent="0.3">
      <c r="A491" s="203" t="s">
        <v>1493</v>
      </c>
      <c r="B491" s="204"/>
      <c r="C491" s="205"/>
      <c r="D491" s="205"/>
      <c r="E491" s="205"/>
      <c r="F491" s="205"/>
      <c r="G491" s="205"/>
      <c r="H491" s="205"/>
      <c r="I491" s="205"/>
      <c r="J491" s="205"/>
      <c r="K491" s="205"/>
      <c r="L491" s="205"/>
      <c r="M491" s="205"/>
      <c r="N491" s="205"/>
      <c r="O491" s="206"/>
      <c r="P491" s="206"/>
      <c r="Q491" s="206"/>
      <c r="R491" s="206"/>
    </row>
    <row r="492" spans="1:18" ht="46.5" customHeight="1" x14ac:dyDescent="0.3">
      <c r="A492" s="284" t="s">
        <v>1494</v>
      </c>
      <c r="B492" s="285"/>
      <c r="C492" s="285"/>
      <c r="D492" s="285"/>
      <c r="E492" s="285"/>
      <c r="F492" s="285"/>
      <c r="G492" s="285"/>
      <c r="H492" s="285"/>
      <c r="I492" s="285"/>
      <c r="J492" s="285"/>
      <c r="K492" s="285"/>
      <c r="L492" s="285"/>
      <c r="M492" s="285"/>
      <c r="N492" s="285"/>
      <c r="O492" s="285"/>
      <c r="P492" s="285"/>
      <c r="Q492" s="285"/>
      <c r="R492" s="285"/>
    </row>
    <row r="493" spans="1:18" ht="16.5" customHeight="1" x14ac:dyDescent="0.3">
      <c r="A493" s="203" t="s">
        <v>1495</v>
      </c>
      <c r="B493" s="279"/>
      <c r="C493" s="279"/>
      <c r="D493" s="279"/>
      <c r="E493" s="279"/>
      <c r="F493" s="279"/>
      <c r="G493" s="279"/>
      <c r="H493" s="279"/>
      <c r="I493" s="279"/>
      <c r="J493" s="279"/>
      <c r="K493" s="279"/>
      <c r="L493" s="279"/>
      <c r="M493" s="279"/>
      <c r="N493" s="279"/>
      <c r="O493" s="279"/>
      <c r="P493" s="279"/>
      <c r="Q493" s="279"/>
      <c r="R493" s="279"/>
    </row>
    <row r="494" spans="1:18" ht="16.5" customHeight="1" x14ac:dyDescent="0.3">
      <c r="A494" s="284" t="s">
        <v>1496</v>
      </c>
      <c r="B494" s="285"/>
      <c r="C494" s="285"/>
      <c r="D494" s="285"/>
      <c r="E494" s="285"/>
      <c r="F494" s="285"/>
      <c r="G494" s="285"/>
      <c r="H494" s="285"/>
      <c r="I494" s="285"/>
      <c r="J494" s="285"/>
      <c r="K494" s="285"/>
      <c r="L494" s="285"/>
      <c r="M494" s="285"/>
      <c r="N494" s="285"/>
      <c r="O494" s="285"/>
      <c r="P494" s="285"/>
      <c r="Q494" s="285"/>
      <c r="R494" s="285"/>
    </row>
    <row r="495" spans="1:18" ht="16.5" customHeight="1" x14ac:dyDescent="0.3">
      <c r="A495" s="203" t="s">
        <v>1497</v>
      </c>
      <c r="B495" s="279"/>
      <c r="C495" s="279"/>
      <c r="D495" s="279"/>
      <c r="E495" s="279"/>
      <c r="F495" s="279"/>
      <c r="G495" s="279"/>
      <c r="H495" s="279"/>
      <c r="I495" s="279"/>
      <c r="J495" s="279"/>
      <c r="K495" s="279"/>
      <c r="L495" s="279"/>
      <c r="M495" s="279"/>
      <c r="N495" s="279"/>
      <c r="O495" s="279"/>
      <c r="P495" s="279"/>
      <c r="Q495" s="279"/>
      <c r="R495" s="279"/>
    </row>
    <row r="496" spans="1:18" ht="16.5" customHeight="1" x14ac:dyDescent="0.3">
      <c r="A496" s="203" t="s">
        <v>1498</v>
      </c>
      <c r="B496" s="279"/>
      <c r="C496" s="279"/>
      <c r="D496" s="279"/>
      <c r="E496" s="279"/>
      <c r="F496" s="279"/>
      <c r="G496" s="279"/>
      <c r="H496" s="279"/>
      <c r="I496" s="279"/>
      <c r="J496" s="279"/>
      <c r="K496" s="279"/>
      <c r="L496" s="279"/>
      <c r="M496" s="279"/>
      <c r="N496" s="279"/>
      <c r="O496" s="279"/>
      <c r="P496" s="279"/>
      <c r="Q496" s="279"/>
      <c r="R496" s="279"/>
    </row>
    <row r="497" spans="1:18" ht="54.75" customHeight="1" x14ac:dyDescent="0.3">
      <c r="A497" s="284" t="s">
        <v>1499</v>
      </c>
      <c r="B497" s="285"/>
      <c r="C497" s="285"/>
      <c r="D497" s="285"/>
      <c r="E497" s="285"/>
      <c r="F497" s="285"/>
      <c r="G497" s="285"/>
      <c r="H497" s="285"/>
      <c r="I497" s="285"/>
      <c r="J497" s="285"/>
      <c r="K497" s="285"/>
      <c r="L497" s="285"/>
      <c r="M497" s="285"/>
      <c r="N497" s="285"/>
      <c r="O497" s="285"/>
      <c r="P497" s="285"/>
      <c r="Q497" s="285"/>
      <c r="R497" s="285"/>
    </row>
    <row r="498" spans="1:18" ht="16.5" customHeight="1" x14ac:dyDescent="0.3">
      <c r="A498" s="203" t="s">
        <v>1500</v>
      </c>
      <c r="B498"/>
      <c r="C498"/>
      <c r="D498"/>
      <c r="E498"/>
      <c r="F498"/>
      <c r="G498"/>
      <c r="H498"/>
      <c r="I498"/>
      <c r="J498"/>
      <c r="K498"/>
      <c r="L498"/>
      <c r="M498"/>
      <c r="N498"/>
      <c r="O498"/>
      <c r="P498"/>
      <c r="Q498"/>
      <c r="R498"/>
    </row>
    <row r="499" spans="1:18" ht="16.5" customHeight="1" x14ac:dyDescent="0.3">
      <c r="A499" s="203" t="s">
        <v>1501</v>
      </c>
      <c r="B499"/>
      <c r="C499"/>
      <c r="D499"/>
      <c r="E499"/>
      <c r="F499"/>
      <c r="G499"/>
      <c r="H499"/>
      <c r="I499"/>
      <c r="J499"/>
      <c r="K499"/>
      <c r="L499"/>
      <c r="M499"/>
      <c r="N499"/>
      <c r="O499"/>
      <c r="P499"/>
      <c r="Q499"/>
      <c r="R499"/>
    </row>
    <row r="500" spans="1:18" ht="16.5" customHeight="1" x14ac:dyDescent="0.3">
      <c r="A500" s="203" t="s">
        <v>1502</v>
      </c>
      <c r="B500"/>
      <c r="C500"/>
      <c r="D500"/>
      <c r="E500"/>
      <c r="F500"/>
      <c r="G500"/>
      <c r="H500"/>
      <c r="I500"/>
      <c r="J500"/>
      <c r="K500"/>
      <c r="L500"/>
      <c r="M500"/>
      <c r="N500"/>
      <c r="O500"/>
      <c r="P500"/>
      <c r="Q500"/>
      <c r="R500"/>
    </row>
    <row r="501" spans="1:18" ht="16.5" customHeight="1" x14ac:dyDescent="0.3">
      <c r="A501" s="203" t="s">
        <v>1503</v>
      </c>
      <c r="B501"/>
      <c r="C501"/>
      <c r="D501"/>
      <c r="E501"/>
      <c r="F501"/>
      <c r="G501"/>
      <c r="H501"/>
      <c r="I501"/>
      <c r="J501"/>
      <c r="K501"/>
      <c r="L501"/>
      <c r="M501"/>
      <c r="N501"/>
      <c r="O501"/>
      <c r="P501"/>
      <c r="Q501"/>
      <c r="R501"/>
    </row>
    <row r="502" spans="1:18" ht="16.5" customHeight="1" x14ac:dyDescent="0.3">
      <c r="A502" s="203" t="s">
        <v>1504</v>
      </c>
      <c r="B502"/>
      <c r="C502"/>
      <c r="D502"/>
      <c r="E502"/>
      <c r="F502"/>
      <c r="G502"/>
      <c r="H502"/>
      <c r="I502"/>
      <c r="J502"/>
      <c r="K502"/>
      <c r="L502"/>
      <c r="M502"/>
      <c r="N502"/>
      <c r="O502"/>
      <c r="P502"/>
      <c r="Q502"/>
      <c r="R502"/>
    </row>
    <row r="503" spans="1:18" ht="34.5" customHeight="1" x14ac:dyDescent="0.3">
      <c r="A503" s="284" t="s">
        <v>1505</v>
      </c>
      <c r="B503" s="285"/>
      <c r="C503" s="285"/>
      <c r="D503" s="285"/>
      <c r="E503" s="285"/>
      <c r="F503" s="285"/>
      <c r="G503" s="285"/>
      <c r="H503" s="285"/>
      <c r="I503" s="285"/>
      <c r="J503" s="285"/>
      <c r="K503" s="285"/>
      <c r="L503" s="285"/>
      <c r="M503" s="285"/>
      <c r="N503" s="285"/>
      <c r="O503" s="285"/>
      <c r="P503" s="285"/>
      <c r="Q503" s="285"/>
      <c r="R503" s="285"/>
    </row>
    <row r="504" spans="1:18" ht="30.75" customHeight="1" x14ac:dyDescent="0.3">
      <c r="A504" s="284" t="s">
        <v>1506</v>
      </c>
      <c r="B504" s="285"/>
      <c r="C504" s="285"/>
      <c r="D504" s="285"/>
      <c r="E504" s="285"/>
      <c r="F504" s="285"/>
      <c r="G504" s="285"/>
      <c r="H504" s="285"/>
      <c r="I504" s="285"/>
      <c r="J504" s="285"/>
      <c r="K504" s="285"/>
      <c r="L504" s="285"/>
      <c r="M504" s="285"/>
      <c r="N504" s="285"/>
      <c r="O504" s="285"/>
      <c r="P504" s="285"/>
      <c r="Q504" s="285"/>
      <c r="R504" s="285"/>
    </row>
    <row r="505" spans="1:18" ht="16.5" customHeight="1" x14ac:dyDescent="0.3">
      <c r="A505" s="284" t="s">
        <v>1507</v>
      </c>
      <c r="B505" s="285"/>
      <c r="C505" s="285"/>
      <c r="D505" s="285"/>
      <c r="E505" s="285"/>
      <c r="F505" s="285"/>
      <c r="G505" s="285"/>
      <c r="H505" s="285"/>
      <c r="I505" s="285"/>
      <c r="J505" s="285"/>
      <c r="K505" s="285"/>
      <c r="L505" s="285"/>
      <c r="M505" s="285"/>
      <c r="N505" s="285"/>
      <c r="O505" s="285"/>
      <c r="P505" s="285"/>
      <c r="Q505" s="285"/>
      <c r="R505" s="285"/>
    </row>
    <row r="506" spans="1:18" ht="16.5" customHeight="1" x14ac:dyDescent="0.3">
      <c r="A506" s="284" t="s">
        <v>1508</v>
      </c>
      <c r="B506" s="285"/>
      <c r="C506" s="285"/>
      <c r="D506" s="285"/>
      <c r="E506" s="285"/>
      <c r="F506" s="285"/>
      <c r="G506" s="285"/>
      <c r="H506" s="285"/>
      <c r="I506" s="285"/>
      <c r="J506" s="285"/>
      <c r="K506" s="285"/>
      <c r="L506" s="285"/>
      <c r="M506" s="285"/>
      <c r="N506" s="285"/>
      <c r="O506" s="285"/>
      <c r="P506" s="285"/>
      <c r="Q506" s="285"/>
      <c r="R506" s="285"/>
    </row>
    <row r="507" spans="1:18" ht="16.5" customHeight="1" x14ac:dyDescent="0.3">
      <c r="A507" s="284" t="s">
        <v>1509</v>
      </c>
      <c r="B507" s="285"/>
      <c r="C507" s="285"/>
      <c r="D507" s="285"/>
      <c r="E507" s="285"/>
      <c r="F507" s="285"/>
      <c r="G507" s="285"/>
      <c r="H507" s="285"/>
      <c r="I507" s="285"/>
      <c r="J507" s="285"/>
      <c r="K507" s="285"/>
      <c r="L507" s="285"/>
      <c r="M507" s="285"/>
      <c r="N507" s="285"/>
      <c r="O507" s="285"/>
      <c r="P507" s="285"/>
      <c r="Q507" s="285"/>
      <c r="R507" s="285"/>
    </row>
    <row r="508" spans="1:18" ht="16.5" customHeight="1" x14ac:dyDescent="0.3">
      <c r="A508" s="284" t="s">
        <v>1510</v>
      </c>
      <c r="B508" s="285"/>
      <c r="C508" s="285"/>
      <c r="D508" s="285"/>
      <c r="E508" s="285"/>
      <c r="F508" s="285"/>
      <c r="G508" s="285"/>
      <c r="H508" s="285"/>
      <c r="I508" s="285"/>
      <c r="J508" s="285"/>
      <c r="K508" s="285"/>
      <c r="L508" s="285"/>
      <c r="M508" s="285"/>
      <c r="N508" s="285"/>
      <c r="O508" s="285"/>
      <c r="P508" s="285"/>
      <c r="Q508" s="285"/>
      <c r="R508" s="285"/>
    </row>
  </sheetData>
  <autoFilter ref="A8:R488" xr:uid="{00000000-0009-0000-0000-000000000000}"/>
  <mergeCells count="14">
    <mergeCell ref="A508:R508"/>
    <mergeCell ref="P1:R1"/>
    <mergeCell ref="A503:R503"/>
    <mergeCell ref="A504:R504"/>
    <mergeCell ref="A505:R505"/>
    <mergeCell ref="A506:R506"/>
    <mergeCell ref="A507:R507"/>
    <mergeCell ref="M7:N7"/>
    <mergeCell ref="A492:R492"/>
    <mergeCell ref="A494:R494"/>
    <mergeCell ref="A497:R497"/>
    <mergeCell ref="A7:L7"/>
    <mergeCell ref="O7:R7"/>
    <mergeCell ref="A1:C1"/>
  </mergeCells>
  <phoneticPr fontId="7" type="noConversion"/>
  <dataValidations disablePrompts="1" count="1">
    <dataValidation type="decimal" allowBlank="1" showInputMessage="1" showErrorMessage="1" sqref="R478 P478 P471 R471 S463" xr:uid="{00000000-0002-0000-0000-000000000000}">
      <formula1>0</formula1>
      <formula2>1000000000</formula2>
    </dataValidation>
  </dataValidations>
  <pageMargins left="0.70866141732283472" right="0.70866141732283472" top="0.74803149606299213" bottom="0.74803149606299213" header="0.31496062992125984" footer="0.31496062992125984"/>
  <pageSetup paperSize="9" scale="42" firstPageNumber="26" fitToHeight="0" orientation="portrait" useFirstPageNumber="1" r:id="rId1"/>
  <headerFooter>
    <oddHeader>&amp;L&amp;G&amp;R&amp;"Times New Roman,Regular"&amp;12Kauno regiono plėtros planas iki 2020 metų</oddHeader>
  </headerFooter>
  <ignoredErrors>
    <ignoredError sqref="R233" evalError="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U488"/>
  <sheetViews>
    <sheetView showWhiteSpace="0" zoomScale="70" zoomScaleNormal="70" zoomScalePageLayoutView="85" workbookViewId="0">
      <selection activeCell="K315" sqref="K315"/>
    </sheetView>
  </sheetViews>
  <sheetFormatPr defaultColWidth="9.109375" defaultRowHeight="14.4" x14ac:dyDescent="0.3"/>
  <cols>
    <col min="1" max="2" width="10.5546875" style="4" customWidth="1"/>
    <col min="3" max="3" width="25.44140625" style="6" customWidth="1"/>
    <col min="4" max="4" width="9.109375" style="4"/>
    <col min="5" max="5" width="21.44140625" style="4" customWidth="1"/>
    <col min="6" max="6" width="9.6640625" style="37" bestFit="1" customWidth="1"/>
    <col min="7" max="7" width="9.109375" style="5"/>
    <col min="8" max="8" width="21.44140625" style="6" customWidth="1"/>
    <col min="9" max="9" width="10" style="5" bestFit="1" customWidth="1"/>
    <col min="10" max="10" width="9.109375" style="7"/>
    <col min="11" max="11" width="17.33203125" style="7" customWidth="1"/>
    <col min="12" max="12" width="9" style="37" customWidth="1"/>
    <col min="13" max="13" width="9.109375" style="7"/>
    <col min="14" max="14" width="15.6640625" style="7" customWidth="1"/>
    <col min="15" max="16" width="9.109375" style="7"/>
    <col min="17" max="17" width="13" style="7" customWidth="1"/>
    <col min="18" max="16384" width="9.109375" style="7"/>
  </cols>
  <sheetData>
    <row r="2" spans="1:21" ht="15.6" x14ac:dyDescent="0.3">
      <c r="L2" s="292" t="s">
        <v>1511</v>
      </c>
      <c r="M2" s="292"/>
      <c r="N2" s="292"/>
      <c r="O2" s="292"/>
    </row>
    <row r="3" spans="1:21" ht="15.6" x14ac:dyDescent="0.3">
      <c r="L3" s="293" t="s">
        <v>1</v>
      </c>
      <c r="M3" s="293"/>
      <c r="N3" s="293"/>
      <c r="O3" s="293"/>
    </row>
    <row r="4" spans="1:21" ht="15.6" x14ac:dyDescent="0.3">
      <c r="L4" s="293" t="s">
        <v>2</v>
      </c>
      <c r="M4" s="293"/>
      <c r="N4" s="293"/>
      <c r="O4" s="293"/>
    </row>
    <row r="5" spans="1:21" customFormat="1" ht="15.6" x14ac:dyDescent="0.3">
      <c r="A5" s="212" t="s">
        <v>3</v>
      </c>
      <c r="B5" s="44"/>
      <c r="C5" s="213"/>
      <c r="D5" s="213"/>
      <c r="E5" s="213"/>
      <c r="F5" s="213"/>
      <c r="G5" s="213"/>
      <c r="H5" s="213"/>
      <c r="J5" s="214"/>
      <c r="K5" s="214"/>
      <c r="L5" s="214"/>
      <c r="N5" s="214"/>
      <c r="O5" s="214"/>
      <c r="P5" s="214"/>
      <c r="Q5" s="214"/>
      <c r="R5" s="214"/>
      <c r="S5" s="214"/>
    </row>
    <row r="6" spans="1:21" ht="15.6" x14ac:dyDescent="0.3">
      <c r="A6" s="69" t="s">
        <v>1512</v>
      </c>
      <c r="B6" s="69"/>
    </row>
    <row r="7" spans="1:21" ht="27.75" customHeight="1" x14ac:dyDescent="0.3">
      <c r="A7" s="295" t="s">
        <v>8</v>
      </c>
      <c r="B7" s="295" t="s">
        <v>1513</v>
      </c>
      <c r="C7" s="295" t="s">
        <v>10</v>
      </c>
      <c r="D7" s="287" t="s">
        <v>1514</v>
      </c>
      <c r="E7" s="294"/>
      <c r="F7" s="294"/>
      <c r="G7" s="294"/>
      <c r="H7" s="294"/>
      <c r="I7" s="294"/>
      <c r="J7" s="294"/>
      <c r="K7" s="294"/>
      <c r="L7" s="294"/>
      <c r="M7" s="294"/>
      <c r="N7" s="294"/>
      <c r="O7" s="294"/>
      <c r="P7" s="294"/>
      <c r="Q7" s="294"/>
      <c r="R7" s="294"/>
      <c r="S7" s="294"/>
      <c r="T7" s="294"/>
      <c r="U7" s="288"/>
    </row>
    <row r="8" spans="1:21" ht="27.75" customHeight="1" x14ac:dyDescent="0.3">
      <c r="A8" s="296"/>
      <c r="B8" s="296"/>
      <c r="C8" s="296"/>
      <c r="D8" s="289" t="s">
        <v>1515</v>
      </c>
      <c r="E8" s="289" t="s">
        <v>1516</v>
      </c>
      <c r="F8" s="289" t="s">
        <v>1517</v>
      </c>
      <c r="G8" s="289" t="s">
        <v>1518</v>
      </c>
      <c r="H8" s="289" t="s">
        <v>1519</v>
      </c>
      <c r="I8" s="289" t="s">
        <v>1520</v>
      </c>
      <c r="J8" s="289" t="s">
        <v>1521</v>
      </c>
      <c r="K8" s="289" t="s">
        <v>1522</v>
      </c>
      <c r="L8" s="289" t="s">
        <v>1523</v>
      </c>
      <c r="M8" s="289" t="s">
        <v>1524</v>
      </c>
      <c r="N8" s="289" t="s">
        <v>1525</v>
      </c>
      <c r="O8" s="289" t="s">
        <v>1526</v>
      </c>
      <c r="P8" s="289" t="s">
        <v>1527</v>
      </c>
      <c r="Q8" s="289" t="s">
        <v>1528</v>
      </c>
      <c r="R8" s="289" t="s">
        <v>1529</v>
      </c>
      <c r="S8" s="289" t="s">
        <v>1530</v>
      </c>
      <c r="T8" s="289" t="s">
        <v>1531</v>
      </c>
      <c r="U8" s="289" t="s">
        <v>1532</v>
      </c>
    </row>
    <row r="9" spans="1:21" ht="27.75" customHeight="1" x14ac:dyDescent="0.3">
      <c r="A9" s="297"/>
      <c r="B9" s="297"/>
      <c r="C9" s="297"/>
      <c r="D9" s="289"/>
      <c r="E9" s="289"/>
      <c r="F9" s="289"/>
      <c r="G9" s="289"/>
      <c r="H9" s="289"/>
      <c r="I9" s="289"/>
      <c r="J9" s="289"/>
      <c r="K9" s="289"/>
      <c r="L9" s="289"/>
      <c r="M9" s="289"/>
      <c r="N9" s="289"/>
      <c r="O9" s="289"/>
      <c r="P9" s="289"/>
      <c r="Q9" s="289"/>
      <c r="R9" s="289"/>
      <c r="S9" s="289"/>
      <c r="T9" s="289"/>
      <c r="U9" s="289"/>
    </row>
    <row r="10" spans="1:21" ht="26.25" customHeight="1" x14ac:dyDescent="0.3">
      <c r="A10" s="146" t="str">
        <f>'3 priedo 1 lentele'!A10</f>
        <v>1.</v>
      </c>
      <c r="B10" s="147">
        <f>'3 priedo 1 lentele'!B10</f>
        <v>0</v>
      </c>
      <c r="C10" s="146" t="str">
        <f>'3 priedo 1 lentele'!C10</f>
        <v>PRIORITETAS: PAŽANGI EKONOMIKA</v>
      </c>
      <c r="D10" s="187"/>
      <c r="E10" s="187"/>
      <c r="F10" s="188"/>
      <c r="G10" s="188"/>
      <c r="H10" s="187"/>
      <c r="I10" s="188"/>
      <c r="J10" s="187"/>
      <c r="K10" s="187"/>
      <c r="L10" s="188"/>
      <c r="M10" s="187"/>
      <c r="N10" s="187"/>
      <c r="O10" s="187"/>
      <c r="P10" s="187"/>
      <c r="Q10" s="187"/>
      <c r="R10" s="187"/>
      <c r="S10" s="187"/>
      <c r="T10" s="187"/>
      <c r="U10" s="187"/>
    </row>
    <row r="11" spans="1:21" ht="45.6" x14ac:dyDescent="0.3">
      <c r="A11" s="152" t="str">
        <f>'3 priedo 1 lentele'!A11</f>
        <v>1.1</v>
      </c>
      <c r="B11" s="153">
        <f>'3 priedo 1 lentele'!B11</f>
        <v>0</v>
      </c>
      <c r="C11" s="152" t="str">
        <f>'3 priedo 1 lentele'!C11</f>
        <v xml:space="preserve">Tikslas: Plėtoti Kauno regioną kaip mokslo ir verlo partneryste pagrįstą aukštos pridėtinės vertės pramonės kraštą </v>
      </c>
      <c r="D11" s="52"/>
      <c r="E11" s="52"/>
      <c r="F11" s="51"/>
      <c r="G11" s="51"/>
      <c r="H11" s="52"/>
      <c r="I11" s="51"/>
      <c r="J11" s="52"/>
      <c r="K11" s="52"/>
      <c r="L11" s="51"/>
      <c r="M11" s="52"/>
      <c r="N11" s="52"/>
      <c r="O11" s="52"/>
      <c r="P11" s="52"/>
      <c r="Q11" s="52"/>
      <c r="R11" s="52"/>
      <c r="S11" s="52"/>
      <c r="T11" s="52"/>
      <c r="U11" s="52"/>
    </row>
    <row r="12" spans="1:21" ht="57" x14ac:dyDescent="0.3">
      <c r="A12" s="142" t="str">
        <f>'3 priedo 1 lentele'!A12</f>
        <v>1.1.1</v>
      </c>
      <c r="B12" s="162">
        <f>'3 priedo 1 lentele'!B12</f>
        <v>0</v>
      </c>
      <c r="C12" s="163" t="str">
        <f>'3 priedo 1 lentele'!C12</f>
        <v>Uždavinys: Šalies ir tarptautiniu mastu įtvirtinti Kauno regiono, kaip modernios ir konkurencingos pramonės krašto, įvaizdį.</v>
      </c>
      <c r="D12" s="54"/>
      <c r="E12" s="54"/>
      <c r="F12" s="53"/>
      <c r="G12" s="53"/>
      <c r="H12" s="54"/>
      <c r="I12" s="53"/>
      <c r="J12" s="54"/>
      <c r="K12" s="54"/>
      <c r="L12" s="53"/>
      <c r="M12" s="54"/>
      <c r="N12" s="54"/>
      <c r="O12" s="54"/>
      <c r="P12" s="54"/>
      <c r="Q12" s="54"/>
      <c r="R12" s="54"/>
      <c r="S12" s="54"/>
      <c r="T12" s="54"/>
      <c r="U12" s="54"/>
    </row>
    <row r="13" spans="1:21" ht="57" x14ac:dyDescent="0.3">
      <c r="A13" s="173" t="str">
        <f>'3 priedo 1 lentele'!A13</f>
        <v>1.1.1.1.</v>
      </c>
      <c r="B13" s="174">
        <f>'3 priedo 1 lentele'!B13</f>
        <v>0</v>
      </c>
      <c r="C13" s="173" t="str">
        <f>'3 priedo 1 lentele'!C13</f>
        <v>Priemonė: Aukštųjų, profesinio rengimo mokyklų, mokslo institucijų, verslo, savivaldos ir kitų institucijų bendradarbiavimo plėtra</v>
      </c>
      <c r="D13" s="191"/>
      <c r="E13" s="191"/>
      <c r="F13" s="192"/>
      <c r="G13" s="192"/>
      <c r="H13" s="191"/>
      <c r="I13" s="192"/>
      <c r="J13" s="191"/>
      <c r="K13" s="191"/>
      <c r="L13" s="192"/>
      <c r="M13" s="191"/>
      <c r="N13" s="191"/>
      <c r="O13" s="191"/>
      <c r="P13" s="191"/>
      <c r="Q13" s="191"/>
      <c r="R13" s="191"/>
      <c r="S13" s="191"/>
      <c r="T13" s="191"/>
      <c r="U13" s="191"/>
    </row>
    <row r="14" spans="1:21" ht="45.6" x14ac:dyDescent="0.3">
      <c r="A14" s="173" t="str">
        <f>'3 priedo 1 lentele'!A14</f>
        <v>1.1.1.2.</v>
      </c>
      <c r="B14" s="174">
        <f>'3 priedo 1 lentele'!B14</f>
        <v>0</v>
      </c>
      <c r="C14" s="173" t="str">
        <f>'3 priedo 1 lentele'!C14</f>
        <v>Priemonė: Bendrų verslo įmonių, mokslo ir studijų institucijų projektų rengimas ir įgyvendinimas</v>
      </c>
      <c r="D14" s="191"/>
      <c r="E14" s="191"/>
      <c r="F14" s="192"/>
      <c r="G14" s="192"/>
      <c r="H14" s="191"/>
      <c r="I14" s="192"/>
      <c r="J14" s="191"/>
      <c r="K14" s="191"/>
      <c r="L14" s="192"/>
      <c r="M14" s="191"/>
      <c r="N14" s="191"/>
      <c r="O14" s="191"/>
      <c r="P14" s="191"/>
      <c r="Q14" s="191"/>
      <c r="R14" s="191"/>
      <c r="S14" s="191"/>
      <c r="T14" s="191"/>
      <c r="U14" s="191"/>
    </row>
    <row r="15" spans="1:21" ht="45.6" x14ac:dyDescent="0.3">
      <c r="A15" s="173" t="str">
        <f>'3 priedo 1 lentele'!A15</f>
        <v>1.1.1.3.</v>
      </c>
      <c r="B15" s="174">
        <f>'3 priedo 1 lentele'!B15</f>
        <v>0</v>
      </c>
      <c r="C15" s="173" t="str">
        <f>'3 priedo 1 lentele'!C15</f>
        <v>Priemonė: Regiono verslo įmonių teigiamo įvaizdžio formavimas ir bendradarbiavimo skatinimas</v>
      </c>
      <c r="D15" s="191"/>
      <c r="E15" s="191"/>
      <c r="F15" s="192"/>
      <c r="G15" s="192"/>
      <c r="H15" s="191"/>
      <c r="I15" s="192"/>
      <c r="J15" s="191"/>
      <c r="K15" s="191"/>
      <c r="L15" s="192"/>
      <c r="M15" s="191"/>
      <c r="N15" s="191"/>
      <c r="O15" s="191"/>
      <c r="P15" s="191"/>
      <c r="Q15" s="191"/>
      <c r="R15" s="191"/>
      <c r="S15" s="191"/>
      <c r="T15" s="191"/>
      <c r="U15" s="191"/>
    </row>
    <row r="16" spans="1:21" ht="79.8" x14ac:dyDescent="0.3">
      <c r="A16" s="142" t="str">
        <f>'3 priedo 1 lentele'!A16</f>
        <v>1.1.2</v>
      </c>
      <c r="B16" s="162">
        <f>'3 priedo 1 lentele'!B16</f>
        <v>0</v>
      </c>
      <c r="C16" s="163" t="str">
        <f>'3 priedo 1 lentele'!C16</f>
        <v>Uždavinys: Sudaryti sąlygas modernios bei konkurencingos pramonės plėtotei, investicijoms, kuriant darbo vietas, socialiai atsakingą verslą, užtikrinant darnią ir kompleksišką regiono plėtrą.</v>
      </c>
      <c r="D16" s="54"/>
      <c r="E16" s="54"/>
      <c r="F16" s="53"/>
      <c r="G16" s="53"/>
      <c r="H16" s="54"/>
      <c r="I16" s="53"/>
      <c r="J16" s="54"/>
      <c r="K16" s="54"/>
      <c r="L16" s="53"/>
      <c r="M16" s="54"/>
      <c r="N16" s="54"/>
      <c r="O16" s="54"/>
      <c r="P16" s="54"/>
      <c r="Q16" s="54"/>
      <c r="R16" s="54"/>
      <c r="S16" s="54"/>
      <c r="T16" s="54"/>
      <c r="U16" s="54"/>
    </row>
    <row r="17" spans="1:21" ht="45.6" x14ac:dyDescent="0.3">
      <c r="A17" s="173" t="str">
        <f>'3 priedo 1 lentele'!A17</f>
        <v>1.1.2.1.</v>
      </c>
      <c r="B17" s="174">
        <f>'3 priedo 1 lentele'!B17</f>
        <v>0</v>
      </c>
      <c r="C17" s="173" t="str">
        <f>'3 priedo 1 lentele'!C17</f>
        <v>Priemonė: Investicijų skatinimas ir investicijų pritraukimui reikalingos infrastruktūros kūrimas</v>
      </c>
      <c r="D17" s="191"/>
      <c r="E17" s="191"/>
      <c r="F17" s="192"/>
      <c r="G17" s="192"/>
      <c r="H17" s="191"/>
      <c r="I17" s="192"/>
      <c r="J17" s="191"/>
      <c r="K17" s="191"/>
      <c r="L17" s="192"/>
      <c r="M17" s="191"/>
      <c r="N17" s="191"/>
      <c r="O17" s="191"/>
      <c r="P17" s="191"/>
      <c r="Q17" s="191"/>
      <c r="R17" s="191"/>
      <c r="S17" s="191"/>
      <c r="T17" s="191"/>
      <c r="U17" s="191"/>
    </row>
    <row r="18" spans="1:21" ht="36" x14ac:dyDescent="0.3">
      <c r="A18" s="28" t="str">
        <f>'3 priedo 1 lentele'!A18</f>
        <v>1.1.2.1.1</v>
      </c>
      <c r="B18" s="196" t="str">
        <f>'3 priedo 1 lentele'!B18</f>
        <v>R029904-310000-0001</v>
      </c>
      <c r="C18" s="19" t="str">
        <f>'3 priedo 1 lentele'!C18</f>
        <v xml:space="preserve">Buvusios Aviacijos gamyklos teritorijos konversija </v>
      </c>
      <c r="D18" s="19" t="s">
        <v>1533</v>
      </c>
      <c r="E18" s="19" t="s">
        <v>1534</v>
      </c>
      <c r="F18" s="9">
        <v>149563</v>
      </c>
      <c r="G18" s="9"/>
      <c r="H18" s="19"/>
      <c r="I18" s="9"/>
      <c r="J18" s="19"/>
      <c r="K18" s="19"/>
      <c r="L18" s="9"/>
      <c r="M18" s="19"/>
      <c r="N18" s="19"/>
      <c r="O18" s="19"/>
      <c r="P18" s="19"/>
      <c r="Q18" s="19"/>
      <c r="R18" s="19"/>
      <c r="S18" s="19"/>
      <c r="T18" s="19"/>
      <c r="U18" s="19"/>
    </row>
    <row r="19" spans="1:21" ht="60" x14ac:dyDescent="0.3">
      <c r="A19" s="28" t="str">
        <f>'3 priedo 1 lentele'!A19</f>
        <v>1.1.2.1.2</v>
      </c>
      <c r="B19" s="196" t="str">
        <f>'3 priedo 1 lentele'!B19</f>
        <v>R020000-320000-2000</v>
      </c>
      <c r="C19" s="19" t="str">
        <f>'3 priedo 1 lentele'!C19</f>
        <v>Daugiafunkcio S. Dariaus ir S. Girėno sveikatinimo, kultūros ir užimtumo centro įkūrimas, pritaikant S. Dariaus ir S. Girėno stadiono infrastruktūrą</v>
      </c>
      <c r="D19" s="19" t="s">
        <v>1535</v>
      </c>
      <c r="E19" s="19" t="s">
        <v>1536</v>
      </c>
      <c r="F19" s="9">
        <v>1</v>
      </c>
      <c r="G19" s="9"/>
      <c r="H19" s="19"/>
      <c r="I19" s="9"/>
      <c r="J19" s="19"/>
      <c r="K19" s="19"/>
      <c r="L19" s="9"/>
      <c r="M19" s="19"/>
      <c r="N19" s="19"/>
      <c r="O19" s="19"/>
      <c r="P19" s="19"/>
      <c r="Q19" s="19"/>
      <c r="R19" s="19"/>
      <c r="S19" s="19"/>
      <c r="T19" s="19"/>
      <c r="U19" s="19"/>
    </row>
    <row r="20" spans="1:21" ht="68.400000000000006" x14ac:dyDescent="0.3">
      <c r="A20" s="173" t="str">
        <f>'3 priedo 1 lentele'!A20</f>
        <v>1.1.2.2.</v>
      </c>
      <c r="B20" s="174">
        <f>'3 priedo 1 lentele'!B20</f>
        <v>0</v>
      </c>
      <c r="C20" s="173" t="str">
        <f>'3 priedo 1 lentele'!C20</f>
        <v>Priemonė: Infrastruktūros laisvosiose ekonominėse zonose ir pramoniniuose parkuose, esamose ir numatomose kurti pramoninėse teritorijose kūrimas ir plėtra</v>
      </c>
      <c r="D20" s="193"/>
      <c r="E20" s="193"/>
      <c r="F20" s="194"/>
      <c r="G20" s="194"/>
      <c r="H20" s="193"/>
      <c r="I20" s="194"/>
      <c r="J20" s="193"/>
      <c r="K20" s="193"/>
      <c r="L20" s="194"/>
      <c r="M20" s="193"/>
      <c r="N20" s="193"/>
      <c r="O20" s="193"/>
      <c r="P20" s="193"/>
      <c r="Q20" s="193"/>
      <c r="R20" s="193"/>
      <c r="S20" s="193"/>
      <c r="T20" s="193"/>
      <c r="U20" s="193"/>
    </row>
    <row r="21" spans="1:21" ht="34.200000000000003" x14ac:dyDescent="0.3">
      <c r="A21" s="173" t="str">
        <f>'3 priedo 1 lentele'!A21</f>
        <v>1.1.2.3.</v>
      </c>
      <c r="B21" s="174">
        <f>'3 priedo 1 lentele'!B21</f>
        <v>0</v>
      </c>
      <c r="C21" s="173" t="str">
        <f>'3 priedo 1 lentele'!C21</f>
        <v>Priemonė: Verslo inkubatorių, mokslo ir technologijų parkų ir kompetencijos centrų plėtra</v>
      </c>
      <c r="D21" s="193"/>
      <c r="E21" s="193"/>
      <c r="F21" s="194"/>
      <c r="G21" s="194"/>
      <c r="H21" s="193"/>
      <c r="I21" s="194"/>
      <c r="J21" s="193"/>
      <c r="K21" s="193"/>
      <c r="L21" s="194"/>
      <c r="M21" s="193"/>
      <c r="N21" s="193"/>
      <c r="O21" s="193"/>
      <c r="P21" s="193"/>
      <c r="Q21" s="193"/>
      <c r="R21" s="193"/>
      <c r="S21" s="193"/>
      <c r="T21" s="193"/>
      <c r="U21" s="193"/>
    </row>
    <row r="22" spans="1:21" ht="22.8" x14ac:dyDescent="0.3">
      <c r="A22" s="173" t="str">
        <f>'3 priedo 1 lentele'!A22</f>
        <v>1.1.2.4.</v>
      </c>
      <c r="B22" s="174">
        <f>'3 priedo 1 lentele'!B22</f>
        <v>0</v>
      </c>
      <c r="C22" s="173" t="str">
        <f>'3 priedo 1 lentele'!C22</f>
        <v>Priemonė: Kūrybinių industrijų plėtra</v>
      </c>
      <c r="D22" s="193"/>
      <c r="E22" s="193"/>
      <c r="F22" s="194"/>
      <c r="G22" s="194"/>
      <c r="H22" s="193"/>
      <c r="I22" s="194"/>
      <c r="J22" s="193"/>
      <c r="K22" s="193"/>
      <c r="L22" s="194"/>
      <c r="M22" s="193"/>
      <c r="N22" s="193"/>
      <c r="O22" s="193"/>
      <c r="P22" s="193"/>
      <c r="Q22" s="193"/>
      <c r="R22" s="193"/>
      <c r="S22" s="193"/>
      <c r="T22" s="193"/>
      <c r="U22" s="193"/>
    </row>
    <row r="23" spans="1:21" ht="57" x14ac:dyDescent="0.3">
      <c r="A23" s="152" t="str">
        <f>'3 priedo 1 lentele'!A23</f>
        <v>1.2</v>
      </c>
      <c r="B23" s="157">
        <f>'3 priedo 1 lentele'!B23</f>
        <v>0</v>
      </c>
      <c r="C23" s="152" t="str">
        <f>'3 priedo 1 lentele'!C23</f>
        <v>Tikslas: Padidinti gyventojų verslumą ir užimtumą, kuriant ir išlaikant darbo vietas, didinant verslo įvairovę ir darbo vietų pasiekiamumą</v>
      </c>
      <c r="D23" s="56"/>
      <c r="E23" s="56"/>
      <c r="F23" s="55"/>
      <c r="G23" s="55"/>
      <c r="H23" s="56"/>
      <c r="I23" s="55"/>
      <c r="J23" s="56"/>
      <c r="K23" s="56"/>
      <c r="L23" s="55"/>
      <c r="M23" s="56"/>
      <c r="N23" s="56"/>
      <c r="O23" s="56"/>
      <c r="P23" s="56"/>
      <c r="Q23" s="56"/>
      <c r="R23" s="56"/>
      <c r="S23" s="56"/>
      <c r="T23" s="56"/>
      <c r="U23" s="56"/>
    </row>
    <row r="24" spans="1:21" ht="45.6" x14ac:dyDescent="0.3">
      <c r="A24" s="142" t="str">
        <f>'3 priedo 1 lentele'!A24</f>
        <v>1.2.1</v>
      </c>
      <c r="B24" s="166">
        <f>'3 priedo 1 lentele'!B24</f>
        <v>0</v>
      </c>
      <c r="C24" s="142" t="str">
        <f>'3 priedo 1 lentele'!C24</f>
        <v>Uždavinys: Skatinti verslumą ir ūkio įvairovę, pritaikant viešuosius statinius verslo ir bendruomeniniams poreikiams</v>
      </c>
      <c r="D24" s="59"/>
      <c r="E24" s="59"/>
      <c r="F24" s="58"/>
      <c r="G24" s="58"/>
      <c r="H24" s="59"/>
      <c r="I24" s="58"/>
      <c r="J24" s="59"/>
      <c r="K24" s="59"/>
      <c r="L24" s="58"/>
      <c r="M24" s="59"/>
      <c r="N24" s="59"/>
      <c r="O24" s="59"/>
      <c r="P24" s="59"/>
      <c r="Q24" s="59"/>
      <c r="R24" s="59"/>
      <c r="S24" s="59"/>
      <c r="T24" s="59"/>
      <c r="U24" s="59"/>
    </row>
    <row r="25" spans="1:21" ht="34.200000000000003" x14ac:dyDescent="0.3">
      <c r="A25" s="179" t="str">
        <f>'3 priedo 1 lentele'!A25</f>
        <v>1.2.1.1</v>
      </c>
      <c r="B25" s="180">
        <f>'3 priedo 1 lentele'!B25</f>
        <v>0</v>
      </c>
      <c r="C25" s="179" t="str">
        <f>'3 priedo 1 lentele'!C25</f>
        <v>Priemonė: Naujų, miesto gyventojams aktualių, paslaugų kūrimas ir plėtra</v>
      </c>
      <c r="D25" s="193"/>
      <c r="E25" s="193"/>
      <c r="F25" s="194"/>
      <c r="G25" s="194"/>
      <c r="H25" s="193"/>
      <c r="I25" s="194"/>
      <c r="J25" s="193"/>
      <c r="K25" s="193"/>
      <c r="L25" s="194"/>
      <c r="M25" s="193"/>
      <c r="N25" s="193"/>
      <c r="O25" s="193"/>
      <c r="P25" s="193"/>
      <c r="Q25" s="193"/>
      <c r="R25" s="193"/>
      <c r="S25" s="193"/>
      <c r="T25" s="193"/>
      <c r="U25" s="193"/>
    </row>
    <row r="26" spans="1:21" ht="36" x14ac:dyDescent="0.3">
      <c r="A26" s="28" t="str">
        <f>'3 priedo 1 lentele'!A26</f>
        <v>1.2.1.1.1</v>
      </c>
      <c r="B26" s="110" t="str">
        <f>'3 priedo 1 lentele'!B26</f>
        <v>R028000-360000-0001</v>
      </c>
      <c r="C26" s="28" t="str">
        <f>'3 priedo 1 lentele'!C26</f>
        <v>Kaišiadorių miesto turgaus paviljono statyba</v>
      </c>
      <c r="D26" s="101" t="s">
        <v>1537</v>
      </c>
      <c r="E26" s="101" t="s">
        <v>1538</v>
      </c>
      <c r="F26" s="20">
        <v>3073</v>
      </c>
      <c r="G26" s="20"/>
      <c r="H26" s="21"/>
      <c r="I26" s="20"/>
      <c r="J26" s="21"/>
      <c r="K26" s="21"/>
      <c r="L26" s="20"/>
      <c r="M26" s="21"/>
      <c r="N26" s="21"/>
      <c r="O26" s="21"/>
      <c r="P26" s="21"/>
      <c r="Q26" s="21"/>
      <c r="R26" s="21"/>
      <c r="S26" s="21"/>
      <c r="T26" s="21"/>
      <c r="U26" s="21"/>
    </row>
    <row r="27" spans="1:21" ht="48" x14ac:dyDescent="0.3">
      <c r="A27" s="28" t="str">
        <f>'3 priedo 1 lentele'!A27</f>
        <v>1.2.1.1.2</v>
      </c>
      <c r="B27" s="110" t="str">
        <f>'3 priedo 1 lentele'!B27</f>
        <v>R029905-290000-0001</v>
      </c>
      <c r="C27" s="28" t="str">
        <f>'3 priedo 1 lentele'!C27</f>
        <v>Nemuno dešiniosios pakrantės kompleksiškas sutvarkymas pritaikant bendruomenės ir verslo poreikiams</v>
      </c>
      <c r="D27" s="31" t="s">
        <v>1533</v>
      </c>
      <c r="E27" s="30" t="s">
        <v>1539</v>
      </c>
      <c r="F27" s="20">
        <v>72065</v>
      </c>
      <c r="G27" s="20"/>
      <c r="H27" s="21"/>
      <c r="I27" s="20"/>
      <c r="J27" s="21"/>
      <c r="K27" s="21"/>
      <c r="L27" s="20"/>
      <c r="M27" s="21"/>
      <c r="N27" s="21"/>
      <c r="O27" s="21"/>
      <c r="P27" s="21"/>
      <c r="Q27" s="21"/>
      <c r="R27" s="21"/>
      <c r="S27" s="21"/>
      <c r="T27" s="21"/>
      <c r="U27" s="21"/>
    </row>
    <row r="28" spans="1:21" ht="24" x14ac:dyDescent="0.3">
      <c r="A28" s="28" t="str">
        <f>'3 priedo 1 lentele'!A28</f>
        <v>1.2.1.1.3</v>
      </c>
      <c r="B28" s="110" t="str">
        <f>'3 priedo 1 lentele'!B28</f>
        <v>R023305-330000-0001</v>
      </c>
      <c r="C28" s="28" t="str">
        <f>'3 priedo 1 lentele'!C28</f>
        <v>Jonavos rajono savivaldybės kultūros centro didžiosios salės atnaujinimas</v>
      </c>
      <c r="D28" s="28" t="s">
        <v>1540</v>
      </c>
      <c r="E28" s="28" t="s">
        <v>1541</v>
      </c>
      <c r="F28" s="20">
        <v>1</v>
      </c>
      <c r="G28" s="20"/>
      <c r="H28" s="21"/>
      <c r="I28" s="20"/>
      <c r="J28" s="21"/>
      <c r="K28" s="21"/>
      <c r="L28" s="20"/>
      <c r="M28" s="21"/>
      <c r="N28" s="21"/>
      <c r="O28" s="21"/>
      <c r="P28" s="21"/>
      <c r="Q28" s="21"/>
      <c r="R28" s="21"/>
      <c r="S28" s="21"/>
      <c r="T28" s="21"/>
      <c r="U28" s="21"/>
    </row>
    <row r="29" spans="1:21" ht="48" x14ac:dyDescent="0.3">
      <c r="A29" s="28" t="str">
        <f>'3 priedo 1 lentele'!A29</f>
        <v>1.2.1.1.4</v>
      </c>
      <c r="B29" s="110" t="str">
        <f>'3 priedo 1 lentele'!B29</f>
        <v>R029905-340000-0002</v>
      </c>
      <c r="C29" s="28" t="str">
        <f>'3 priedo 1 lentele'!C29</f>
        <v>Kaišiadorių miesto buvusio kino teatro pastato pritaikymas vietos bendruomenės, verslo ir jaunimo poreikiams</v>
      </c>
      <c r="D29" s="101" t="s">
        <v>1537</v>
      </c>
      <c r="E29" s="101" t="s">
        <v>1538</v>
      </c>
      <c r="F29" s="20">
        <v>913.31</v>
      </c>
      <c r="G29" s="31" t="s">
        <v>1533</v>
      </c>
      <c r="H29" s="30" t="s">
        <v>1539</v>
      </c>
      <c r="I29" s="20">
        <v>1070.76</v>
      </c>
      <c r="J29" s="21"/>
      <c r="K29" s="21"/>
      <c r="L29" s="20"/>
      <c r="M29" s="21"/>
      <c r="N29" s="21"/>
      <c r="O29" s="21"/>
      <c r="P29" s="21"/>
      <c r="Q29" s="21"/>
      <c r="R29" s="21"/>
      <c r="S29" s="21"/>
      <c r="T29" s="21"/>
      <c r="U29" s="21"/>
    </row>
    <row r="30" spans="1:21" ht="119.25" customHeight="1" x14ac:dyDescent="0.3">
      <c r="A30" s="28" t="str">
        <f>'3 priedo 1 lentele'!A30</f>
        <v>1.2.1.1.5</v>
      </c>
      <c r="B30" s="110" t="str">
        <f>'3 priedo 1 lentele'!B30</f>
        <v>R023305-330000-0002</v>
      </c>
      <c r="C30" s="28" t="str">
        <f>'3 priedo 1 lentele'!C30</f>
        <v>Kaišiadorių miesto kultūros infrastruktūros optimizavimas, sukuriant multifunkcinę erdvę, pritaikytą vietos bendruomenės poreikiams (I etapas)</v>
      </c>
      <c r="D30" s="101" t="s">
        <v>1540</v>
      </c>
      <c r="E30" s="101" t="s">
        <v>1541</v>
      </c>
      <c r="F30" s="20">
        <v>1</v>
      </c>
      <c r="G30" s="20"/>
      <c r="H30" s="21"/>
      <c r="I30" s="20"/>
      <c r="J30" s="21"/>
      <c r="K30" s="21"/>
      <c r="L30" s="20"/>
      <c r="M30" s="21"/>
      <c r="N30" s="21"/>
      <c r="O30" s="21"/>
      <c r="P30" s="21"/>
      <c r="Q30" s="21"/>
      <c r="R30" s="21"/>
      <c r="S30" s="21"/>
      <c r="T30" s="21"/>
      <c r="U30" s="21"/>
    </row>
    <row r="31" spans="1:21" ht="60" x14ac:dyDescent="0.3">
      <c r="A31" s="28" t="str">
        <f>'3 priedo 1 lentele'!A31</f>
        <v>1.2.1.1.6</v>
      </c>
      <c r="B31" s="110" t="str">
        <f>'3 priedo 1 lentele'!B31</f>
        <v>R023305-332900-0003</v>
      </c>
      <c r="C31" s="38" t="str">
        <f>'3 priedo 1 lentele'!C31</f>
        <v>Kėdainių r. sav. pastato Didžiosios Rinkos a. 4, Kėdainiuose rekonstravimas, įrengiant M. Daukšos viešosios bibliotekos vaikų ir jaunimo skyrių</v>
      </c>
      <c r="D31" s="21" t="s">
        <v>1540</v>
      </c>
      <c r="E31" s="19" t="s">
        <v>1541</v>
      </c>
      <c r="F31" s="20">
        <v>1</v>
      </c>
      <c r="G31" s="20"/>
      <c r="H31" s="21"/>
      <c r="I31" s="20"/>
      <c r="J31" s="21"/>
      <c r="K31" s="21"/>
      <c r="L31" s="20"/>
      <c r="M31" s="21"/>
      <c r="N31" s="21"/>
      <c r="O31" s="21"/>
      <c r="P31" s="21"/>
      <c r="Q31" s="21"/>
      <c r="R31" s="21"/>
      <c r="S31" s="21"/>
      <c r="T31" s="21"/>
      <c r="U31" s="21"/>
    </row>
    <row r="32" spans="1:21" ht="36" x14ac:dyDescent="0.3">
      <c r="A32" s="28" t="str">
        <f>'3 priedo 1 lentele'!A32</f>
        <v>1.2.1.1.7</v>
      </c>
      <c r="B32" s="110" t="str">
        <f>'3 priedo 1 lentele'!B32</f>
        <v>R029905-320000-0003</v>
      </c>
      <c r="C32" s="28" t="str">
        <f>'3 priedo 1 lentele'!C32</f>
        <v>Bendruomenės laisvalaikio ir užimtumo centro įkūrimas Prienuose, sukuriant užimtumo infrastruktūrą</v>
      </c>
      <c r="D32" s="30" t="s">
        <v>1537</v>
      </c>
      <c r="E32" s="30" t="s">
        <v>1538</v>
      </c>
      <c r="F32" s="20">
        <v>557.48</v>
      </c>
      <c r="G32" s="31" t="s">
        <v>1533</v>
      </c>
      <c r="H32" s="30" t="s">
        <v>1539</v>
      </c>
      <c r="I32" s="20">
        <v>1167</v>
      </c>
      <c r="J32" s="21"/>
      <c r="K32" s="21"/>
      <c r="L32" s="20"/>
      <c r="M32" s="21"/>
      <c r="N32" s="21"/>
      <c r="O32" s="21"/>
      <c r="P32" s="21"/>
      <c r="Q32" s="21"/>
      <c r="R32" s="21"/>
      <c r="S32" s="21"/>
      <c r="T32" s="21"/>
      <c r="U32" s="21"/>
    </row>
    <row r="33" spans="1:21" ht="24" x14ac:dyDescent="0.3">
      <c r="A33" s="28" t="str">
        <f>'3 priedo 1 lentele'!A33</f>
        <v>1.2.1.1.8</v>
      </c>
      <c r="B33" s="110" t="str">
        <f>'3 priedo 1 lentele'!B33</f>
        <v>R023305-330000-0004</v>
      </c>
      <c r="C33" s="28" t="str">
        <f>'3 priedo 1 lentele'!C33</f>
        <v>Prienų krašto muziejaus modernizavimas</v>
      </c>
      <c r="D33" s="30" t="s">
        <v>1540</v>
      </c>
      <c r="E33" s="30" t="s">
        <v>1541</v>
      </c>
      <c r="F33" s="20">
        <v>1</v>
      </c>
      <c r="G33" s="20"/>
      <c r="H33" s="21"/>
      <c r="I33" s="20"/>
      <c r="J33" s="21"/>
      <c r="K33" s="21"/>
      <c r="L33" s="20"/>
      <c r="M33" s="21"/>
      <c r="N33" s="21"/>
      <c r="O33" s="21"/>
      <c r="P33" s="21"/>
      <c r="Q33" s="21"/>
      <c r="R33" s="21"/>
      <c r="S33" s="21"/>
      <c r="T33" s="21"/>
      <c r="U33" s="21"/>
    </row>
    <row r="34" spans="1:21" ht="36" x14ac:dyDescent="0.3">
      <c r="A34" s="28" t="str">
        <f>'3 priedo 1 lentele'!A34</f>
        <v>1.2.1.1.9</v>
      </c>
      <c r="B34" s="110" t="str">
        <f>'3 priedo 1 lentele'!B34</f>
        <v>R023305-330000-0005</v>
      </c>
      <c r="C34" s="28" t="str">
        <f>'3 priedo 1 lentele'!C34</f>
        <v>Prienų kultūros centro pastato Prienuose, Vytauto g. 35, rekonstravimas</v>
      </c>
      <c r="D34" s="30" t="s">
        <v>1540</v>
      </c>
      <c r="E34" s="30" t="s">
        <v>1541</v>
      </c>
      <c r="F34" s="20">
        <v>1</v>
      </c>
      <c r="G34" s="20"/>
      <c r="H34" s="21"/>
      <c r="I34" s="20"/>
      <c r="J34" s="21"/>
      <c r="K34" s="21"/>
      <c r="L34" s="20"/>
      <c r="M34" s="21"/>
      <c r="N34" s="21"/>
      <c r="O34" s="21"/>
      <c r="P34" s="21"/>
      <c r="Q34" s="21"/>
      <c r="R34" s="21"/>
      <c r="S34" s="21"/>
      <c r="T34" s="21"/>
      <c r="U34" s="21"/>
    </row>
    <row r="35" spans="1:21" ht="48" x14ac:dyDescent="0.3">
      <c r="A35" s="28" t="str">
        <f>'3 priedo 1 lentele'!A35</f>
        <v>1.2.1.1.10</v>
      </c>
      <c r="B35" s="110" t="str">
        <f>'3 priedo 1 lentele'!B35</f>
        <v>R023305-330000-0006</v>
      </c>
      <c r="C35" s="28" t="str">
        <f>'3 priedo 1 lentele'!C35</f>
        <v>Raseinių rajono kultūros centro Raseiniuose, Vytauto Didžiojo g. 10, rekonstravimas, infrastruktūros pritaikymas visuomenės poreikiams</v>
      </c>
      <c r="D35" s="19" t="s">
        <v>1540</v>
      </c>
      <c r="E35" s="19" t="s">
        <v>1541</v>
      </c>
      <c r="F35" s="20">
        <v>1</v>
      </c>
      <c r="G35" s="20"/>
      <c r="H35" s="21"/>
      <c r="I35" s="20"/>
      <c r="J35" s="21"/>
      <c r="K35" s="21"/>
      <c r="L35" s="20"/>
      <c r="M35" s="21"/>
      <c r="N35" s="21"/>
      <c r="O35" s="21"/>
      <c r="P35" s="21"/>
      <c r="Q35" s="21"/>
      <c r="R35" s="21"/>
      <c r="S35" s="21"/>
      <c r="T35" s="21"/>
      <c r="U35" s="21"/>
    </row>
    <row r="36" spans="1:21" ht="57" x14ac:dyDescent="0.3">
      <c r="A36" s="179" t="str">
        <f>'3 priedo 1 lentele'!A36</f>
        <v>1.2.1.2</v>
      </c>
      <c r="B36" s="181">
        <f>'3 priedo 1 lentele'!B36</f>
        <v>0</v>
      </c>
      <c r="C36" s="179" t="str">
        <f>'3 priedo 1 lentele'!C36</f>
        <v>Priemonė: Verslo subjektų skatinimas teikti bendruomenei aktualias paslaugas, didinti gamybos pajėgumus ir eksporto apimtis</v>
      </c>
      <c r="D36" s="193"/>
      <c r="E36" s="193"/>
      <c r="F36" s="194"/>
      <c r="G36" s="194"/>
      <c r="H36" s="193"/>
      <c r="I36" s="194"/>
      <c r="J36" s="193"/>
      <c r="K36" s="193"/>
      <c r="L36" s="194"/>
      <c r="M36" s="193"/>
      <c r="N36" s="193"/>
      <c r="O36" s="193"/>
      <c r="P36" s="193"/>
      <c r="Q36" s="193"/>
      <c r="R36" s="193"/>
      <c r="S36" s="193"/>
      <c r="T36" s="193"/>
      <c r="U36" s="193"/>
    </row>
    <row r="37" spans="1:21" ht="57" x14ac:dyDescent="0.3">
      <c r="A37" s="142" t="str">
        <f>'3 priedo 1 lentele'!A37</f>
        <v>1.2.2</v>
      </c>
      <c r="B37" s="143">
        <f>'3 priedo 1 lentele'!B37</f>
        <v>0</v>
      </c>
      <c r="C37" s="142" t="str">
        <f>'3 priedo 1 lentele'!C37</f>
        <v>Uždavinys. Kurti naujas darbo vietas, pritraukiant investicijas į viešąsias (apleistas, nenaudojamas ir nepakankamai naudojamas) erdves</v>
      </c>
      <c r="D37" s="59"/>
      <c r="E37" s="59"/>
      <c r="F37" s="58"/>
      <c r="G37" s="58"/>
      <c r="H37" s="59"/>
      <c r="I37" s="58"/>
      <c r="J37" s="59"/>
      <c r="K37" s="59"/>
      <c r="L37" s="58"/>
      <c r="M37" s="59"/>
      <c r="N37" s="59"/>
      <c r="O37" s="59"/>
      <c r="P37" s="59"/>
      <c r="Q37" s="59"/>
      <c r="R37" s="59"/>
      <c r="S37" s="59"/>
      <c r="T37" s="59"/>
      <c r="U37" s="59"/>
    </row>
    <row r="38" spans="1:21" ht="45.6" x14ac:dyDescent="0.3">
      <c r="A38" s="179" t="str">
        <f>'3 priedo 1 lentele'!A38</f>
        <v>1.2.2.1</v>
      </c>
      <c r="B38" s="181">
        <f>'3 priedo 1 lentele'!B38</f>
        <v>0</v>
      </c>
      <c r="C38" s="179" t="str">
        <f>'3 priedo 1 lentele'!C38</f>
        <v>Priemonė: Miestų viešosios infrastruktūros sutvarkymas, gerinant sąlygas naujam verslui ir darbo vietų kūrimui</v>
      </c>
      <c r="D38" s="193"/>
      <c r="E38" s="193"/>
      <c r="F38" s="194"/>
      <c r="G38" s="194"/>
      <c r="H38" s="193"/>
      <c r="I38" s="194"/>
      <c r="J38" s="193"/>
      <c r="K38" s="193"/>
      <c r="L38" s="194"/>
      <c r="M38" s="193"/>
      <c r="N38" s="193"/>
      <c r="O38" s="193"/>
      <c r="P38" s="193"/>
      <c r="Q38" s="193"/>
      <c r="R38" s="193"/>
      <c r="S38" s="193"/>
      <c r="T38" s="193"/>
      <c r="U38" s="193"/>
    </row>
    <row r="39" spans="1:21" ht="36" x14ac:dyDescent="0.3">
      <c r="A39" s="28" t="str">
        <f>'3 priedo 1 lentele'!A39</f>
        <v>1.2.2.1.1</v>
      </c>
      <c r="B39" s="110" t="str">
        <f>'3 priedo 1 lentele'!B39</f>
        <v>R029905-303800-0004</v>
      </c>
      <c r="C39" s="28" t="str">
        <f>'3 priedo 1 lentele'!C39</f>
        <v>Garliavos miesto parko sutvarkymas (įrengimas)</v>
      </c>
      <c r="D39" s="101" t="s">
        <v>1533</v>
      </c>
      <c r="E39" s="101" t="s">
        <v>1542</v>
      </c>
      <c r="F39" s="9">
        <v>45254.62</v>
      </c>
      <c r="G39" s="9"/>
      <c r="H39" s="19"/>
      <c r="I39" s="9"/>
      <c r="J39" s="19"/>
      <c r="K39" s="19"/>
      <c r="L39" s="9"/>
      <c r="M39" s="21"/>
      <c r="N39" s="21"/>
      <c r="O39" s="21"/>
      <c r="P39" s="21"/>
      <c r="Q39" s="21"/>
      <c r="R39" s="21"/>
      <c r="S39" s="21"/>
      <c r="T39" s="21"/>
      <c r="U39" s="21"/>
    </row>
    <row r="40" spans="1:21" ht="101.25" customHeight="1" x14ac:dyDescent="0.3">
      <c r="A40" s="28" t="str">
        <f>'3 priedo 1 lentele'!A40</f>
        <v>1.2.2.1.2</v>
      </c>
      <c r="B40" s="110" t="str">
        <f>'3 priedo 1 lentele'!B40</f>
        <v>R029905-141932-0005</v>
      </c>
      <c r="C40" s="28" t="str">
        <f>'3 priedo 1 lentele'!C40</f>
        <v>Garliavos miesto viešųjų erdvių kompleksiškas sutvarkymas ir pritaikymas bendruomenei ir verslui</v>
      </c>
      <c r="D40" s="102" t="s">
        <v>1533</v>
      </c>
      <c r="E40" s="101" t="s">
        <v>1542</v>
      </c>
      <c r="F40" s="9">
        <v>88169</v>
      </c>
      <c r="G40" s="102"/>
      <c r="H40" s="101"/>
      <c r="I40" s="9"/>
      <c r="J40" s="101"/>
      <c r="K40" s="101"/>
      <c r="L40" s="9"/>
      <c r="M40" s="21"/>
      <c r="N40" s="21"/>
      <c r="O40" s="21"/>
      <c r="P40" s="21"/>
      <c r="Q40" s="21"/>
      <c r="R40" s="21"/>
      <c r="S40" s="21"/>
      <c r="T40" s="21"/>
      <c r="U40" s="21"/>
    </row>
    <row r="41" spans="1:21" ht="36" x14ac:dyDescent="0.3">
      <c r="A41" s="28" t="str">
        <f>'3 priedo 1 lentele'!A41</f>
        <v>1.2.2.1.3</v>
      </c>
      <c r="B41" s="110" t="str">
        <f>'3 priedo 1 lentele'!B41</f>
        <v>R029903-300000-0001</v>
      </c>
      <c r="C41" s="28" t="str">
        <f>'3 priedo 1 lentele'!C41</f>
        <v>Jonavos miesto žemutinės dalies sutvarkymo ir pasiekiamumo gerinimas</v>
      </c>
      <c r="D41" s="93" t="s">
        <v>1533</v>
      </c>
      <c r="E41" s="28" t="s">
        <v>1543</v>
      </c>
      <c r="F41" s="9">
        <v>12872</v>
      </c>
      <c r="G41" s="20"/>
      <c r="H41" s="21"/>
      <c r="I41" s="20"/>
      <c r="J41" s="21"/>
      <c r="K41" s="21"/>
      <c r="L41" s="20"/>
      <c r="M41" s="21"/>
      <c r="N41" s="21"/>
      <c r="O41" s="21"/>
      <c r="P41" s="21"/>
      <c r="Q41" s="21"/>
      <c r="R41" s="21"/>
      <c r="S41" s="21"/>
      <c r="T41" s="21"/>
      <c r="U41" s="21"/>
    </row>
    <row r="42" spans="1:21" ht="48" x14ac:dyDescent="0.3">
      <c r="A42" s="28" t="str">
        <f>'3 priedo 1 lentele'!A42</f>
        <v>1.2.2.1.4</v>
      </c>
      <c r="B42" s="110" t="str">
        <f>'3 priedo 1 lentele'!B42</f>
        <v>R029905-280000-0006</v>
      </c>
      <c r="C42" s="28" t="str">
        <f>'3 priedo 1 lentele'!C42</f>
        <v>Kaišiadorių miesto Prezidento A. M. Brazausko parko sutvarkymas ir pritaikymas rekreaciniams, poilsio ir sveikatinimo poreikiams</v>
      </c>
      <c r="D42" s="101" t="s">
        <v>1533</v>
      </c>
      <c r="E42" s="101" t="s">
        <v>1543</v>
      </c>
      <c r="F42" s="9">
        <v>28930</v>
      </c>
      <c r="G42" s="20"/>
      <c r="H42" s="21"/>
      <c r="I42" s="20"/>
      <c r="J42" s="21"/>
      <c r="K42" s="21"/>
      <c r="L42" s="20"/>
      <c r="M42" s="21"/>
      <c r="N42" s="21"/>
      <c r="O42" s="21"/>
      <c r="P42" s="21"/>
      <c r="Q42" s="21"/>
      <c r="R42" s="21"/>
      <c r="S42" s="21"/>
      <c r="T42" s="21"/>
      <c r="U42" s="21"/>
    </row>
    <row r="43" spans="1:21" ht="36" x14ac:dyDescent="0.3">
      <c r="A43" s="28" t="str">
        <f>'3 priedo 1 lentele'!A43</f>
        <v>1.2.2.1.5</v>
      </c>
      <c r="B43" s="110" t="str">
        <f>'3 priedo 1 lentele'!B43</f>
        <v>R029905-142950-0007</v>
      </c>
      <c r="C43" s="28" t="str">
        <f>'3 priedo 1 lentele'!C43</f>
        <v>Kaišiadorių miesto Gedimino g. prieigų sutvarkymas</v>
      </c>
      <c r="D43" s="101" t="s">
        <v>1533</v>
      </c>
      <c r="E43" s="101" t="s">
        <v>1543</v>
      </c>
      <c r="F43" s="9" t="s">
        <v>1970</v>
      </c>
      <c r="G43" s="20"/>
      <c r="H43" s="21"/>
      <c r="I43" s="20"/>
      <c r="J43" s="21"/>
      <c r="K43" s="21"/>
      <c r="L43" s="20"/>
      <c r="M43" s="21"/>
      <c r="N43" s="21"/>
      <c r="O43" s="21"/>
      <c r="P43" s="21"/>
      <c r="Q43" s="21"/>
      <c r="R43" s="21"/>
      <c r="S43" s="21"/>
      <c r="T43" s="21"/>
      <c r="U43" s="21"/>
    </row>
    <row r="44" spans="1:21" ht="36" x14ac:dyDescent="0.3">
      <c r="A44" s="28" t="str">
        <f>'3 priedo 1 lentele'!A44</f>
        <v>1.2.2.1.6</v>
      </c>
      <c r="B44" s="110" t="str">
        <f>'3 priedo 1 lentele'!B44</f>
        <v>R029905-280000-0008</v>
      </c>
      <c r="C44" s="28" t="str">
        <f>'3 priedo 1 lentele'!C44</f>
        <v>Kaišiadorių miesto viešųjų erdvių pritaikymas bendruomenės sveikatinimo veiklai bei poilsiui</v>
      </c>
      <c r="D44" s="101" t="s">
        <v>1533</v>
      </c>
      <c r="E44" s="101" t="s">
        <v>1539</v>
      </c>
      <c r="F44" s="9" t="s">
        <v>1971</v>
      </c>
      <c r="G44" s="31" t="s">
        <v>1537</v>
      </c>
      <c r="H44" s="30" t="s">
        <v>1538</v>
      </c>
      <c r="I44" s="20">
        <v>26</v>
      </c>
      <c r="J44" s="21"/>
      <c r="K44" s="21"/>
      <c r="L44" s="20"/>
      <c r="M44" s="21"/>
      <c r="N44" s="21"/>
      <c r="O44" s="21"/>
      <c r="P44" s="21"/>
      <c r="Q44" s="21"/>
      <c r="R44" s="21"/>
      <c r="S44" s="21"/>
      <c r="T44" s="21"/>
      <c r="U44" s="21"/>
    </row>
    <row r="45" spans="1:21" ht="36" x14ac:dyDescent="0.3">
      <c r="A45" s="28" t="str">
        <f>'3 priedo 1 lentele'!A45</f>
        <v>1.2.2.1.7</v>
      </c>
      <c r="B45" s="110" t="str">
        <f>'3 priedo 1 lentele'!B45</f>
        <v>R029905-290000-0009</v>
      </c>
      <c r="C45" s="19" t="str">
        <f>'3 priedo 1 lentele'!C45</f>
        <v>Kėdainių miesto Didžiosios Rinkos aikštės modernizavimas, pritaikant vietos bendruomenei</v>
      </c>
      <c r="D45" s="21" t="s">
        <v>1533</v>
      </c>
      <c r="E45" s="19" t="s">
        <v>1542</v>
      </c>
      <c r="F45" s="9">
        <v>2025</v>
      </c>
      <c r="G45" s="20"/>
      <c r="H45" s="21"/>
      <c r="I45" s="20"/>
      <c r="J45" s="21"/>
      <c r="K45" s="21"/>
      <c r="L45" s="20"/>
      <c r="M45" s="21"/>
      <c r="N45" s="21"/>
      <c r="O45" s="21"/>
      <c r="P45" s="21"/>
      <c r="Q45" s="21"/>
      <c r="R45" s="21"/>
      <c r="S45" s="21"/>
      <c r="T45" s="21"/>
      <c r="U45" s="21"/>
    </row>
    <row r="46" spans="1:21" ht="48" x14ac:dyDescent="0.3">
      <c r="A46" s="28" t="str">
        <f>'3 priedo 1 lentele'!A46</f>
        <v>1.2.2.1.8</v>
      </c>
      <c r="B46" s="110" t="str">
        <f>'3 priedo 1 lentele'!B46</f>
        <v>R029905-280000-0010</v>
      </c>
      <c r="C46" s="19" t="str">
        <f>'3 priedo 1 lentele'!C46</f>
        <v>Kompleksiškas Kėdainių miesto upių prieigų sutvarkymas, sukuriant patrauklias viešąsias erdves bendruomenei ir verslui</v>
      </c>
      <c r="D46" s="21" t="s">
        <v>1533</v>
      </c>
      <c r="E46" s="19" t="s">
        <v>1542</v>
      </c>
      <c r="F46" s="9">
        <v>21833.23</v>
      </c>
      <c r="G46" s="20"/>
      <c r="H46" s="21"/>
      <c r="I46" s="20"/>
      <c r="J46" s="21"/>
      <c r="K46" s="21"/>
      <c r="L46" s="20"/>
      <c r="M46" s="21"/>
      <c r="N46" s="21"/>
      <c r="O46" s="21"/>
      <c r="P46" s="21"/>
      <c r="Q46" s="21"/>
      <c r="R46" s="21"/>
      <c r="S46" s="21"/>
      <c r="T46" s="21"/>
      <c r="U46" s="21"/>
    </row>
    <row r="47" spans="1:21" ht="72" x14ac:dyDescent="0.3">
      <c r="A47" s="28" t="str">
        <f>'3 priedo 1 lentele'!A47</f>
        <v>1.2.2.1.9</v>
      </c>
      <c r="B47" s="110" t="str">
        <f>'3 priedo 1 lentele'!B47</f>
        <v>R029905-290000-0011</v>
      </c>
      <c r="C47" s="19" t="str">
        <f>'3 priedo 1 lentele'!C47</f>
        <v>Kėdainių miesto viešųjų erdvių (Kėdainių miesto, Vytauto parkų,  universalaus daugiafunkcio aikštyno, lauko teniso kortų prieigų) kompleksiškas sutvarkymas ir pritaikymas bendruomenei ir verslui</v>
      </c>
      <c r="D47" s="21" t="s">
        <v>1533</v>
      </c>
      <c r="E47" s="19" t="s">
        <v>1542</v>
      </c>
      <c r="F47" s="9">
        <v>509955.12</v>
      </c>
      <c r="G47" s="20"/>
      <c r="H47" s="21"/>
      <c r="I47" s="20"/>
      <c r="J47" s="21"/>
      <c r="K47" s="21"/>
      <c r="L47" s="20"/>
      <c r="M47" s="21"/>
      <c r="N47" s="21"/>
      <c r="O47" s="21"/>
      <c r="P47" s="21"/>
      <c r="Q47" s="21"/>
      <c r="R47" s="21"/>
      <c r="S47" s="21"/>
      <c r="T47" s="21"/>
      <c r="U47" s="21"/>
    </row>
    <row r="48" spans="1:21" ht="36" x14ac:dyDescent="0.3">
      <c r="A48" s="28" t="str">
        <f>'3 priedo 1 lentele'!A48</f>
        <v>1.2.2.1.10</v>
      </c>
      <c r="B48" s="110" t="str">
        <f>'3 priedo 1 lentele'!B48</f>
        <v>R029905-280000-0012</v>
      </c>
      <c r="C48" s="19" t="str">
        <f>'3 priedo 1 lentele'!C48</f>
        <v>Kompleksiškas Kėdainių miesto maudymvietės ir poilsio zonos sutvarkymas</v>
      </c>
      <c r="D48" s="21" t="s">
        <v>1533</v>
      </c>
      <c r="E48" s="19" t="s">
        <v>1542</v>
      </c>
      <c r="F48" s="9">
        <v>34991</v>
      </c>
      <c r="G48" s="20"/>
      <c r="H48" s="21"/>
      <c r="I48" s="20"/>
      <c r="J48" s="21"/>
      <c r="K48" s="21"/>
      <c r="L48" s="20"/>
      <c r="M48" s="21"/>
      <c r="N48" s="21"/>
      <c r="O48" s="21"/>
      <c r="P48" s="21"/>
      <c r="Q48" s="21"/>
      <c r="R48" s="21"/>
      <c r="S48" s="21"/>
      <c r="T48" s="21"/>
      <c r="U48" s="21"/>
    </row>
    <row r="49" spans="1:21" ht="36" x14ac:dyDescent="0.3">
      <c r="A49" s="28" t="str">
        <f>'3 priedo 1 lentele'!A49</f>
        <v>1.2.2.1.11</v>
      </c>
      <c r="B49" s="110" t="str">
        <f>'3 priedo 1 lentele'!B49</f>
        <v>R029905-300000-0013</v>
      </c>
      <c r="C49" s="19" t="str">
        <f>'3 priedo 1 lentele'!C49</f>
        <v>Daugiabučių namų kvartalų kompleksinis atnaujinimas Kėdainių mieste</v>
      </c>
      <c r="D49" s="21" t="s">
        <v>1533</v>
      </c>
      <c r="E49" s="19" t="s">
        <v>1542</v>
      </c>
      <c r="F49" s="9">
        <v>57490.99</v>
      </c>
      <c r="G49" s="20"/>
      <c r="H49" s="21"/>
      <c r="I49" s="20"/>
      <c r="J49" s="21"/>
      <c r="K49" s="21"/>
      <c r="L49" s="20"/>
      <c r="M49" s="21"/>
      <c r="N49" s="21"/>
      <c r="O49" s="21"/>
      <c r="P49" s="21"/>
      <c r="Q49" s="21"/>
      <c r="R49" s="21"/>
      <c r="S49" s="21"/>
      <c r="T49" s="21"/>
      <c r="U49" s="21"/>
    </row>
    <row r="50" spans="1:21" ht="90" customHeight="1" x14ac:dyDescent="0.3">
      <c r="A50" s="28" t="str">
        <f>'3 priedo 1 lentele'!A50</f>
        <v>1.2.2.1.12</v>
      </c>
      <c r="B50" s="110" t="str">
        <f>'3 priedo 1 lentele'!B50</f>
        <v>R029905-290000-0014</v>
      </c>
      <c r="C50" s="28" t="str">
        <f>'3 priedo 1 lentele'!C50</f>
        <v>Nemuno upės pakrantės ir Revuonos parko bei jo prieigų sutvarkymas ir pritaikymas bendruomenės ir verslo poreikiams</v>
      </c>
      <c r="D50" s="30" t="s">
        <v>1533</v>
      </c>
      <c r="E50" s="30" t="s">
        <v>1539</v>
      </c>
      <c r="F50" s="9">
        <v>44389.82</v>
      </c>
      <c r="G50" s="20"/>
      <c r="H50" s="21"/>
      <c r="I50" s="20"/>
      <c r="J50" s="21"/>
      <c r="K50" s="21"/>
      <c r="L50" s="20"/>
      <c r="M50" s="21"/>
      <c r="N50" s="21"/>
      <c r="O50" s="21"/>
      <c r="P50" s="21"/>
      <c r="Q50" s="21"/>
      <c r="R50" s="21"/>
      <c r="S50" s="21"/>
      <c r="T50" s="21"/>
      <c r="U50" s="21"/>
    </row>
    <row r="51" spans="1:21" ht="36" x14ac:dyDescent="0.3">
      <c r="A51" s="28" t="str">
        <f>'3 priedo 1 lentele'!A51</f>
        <v>1.2.2.1.13</v>
      </c>
      <c r="B51" s="110" t="str">
        <f>'3 priedo 1 lentele'!B51</f>
        <v>R029905-290000-0015</v>
      </c>
      <c r="C51" s="28" t="str">
        <f>'3 priedo 1 lentele'!C51</f>
        <v>Prienų miesto autobusų stoties ir aplinkinės teritorijos pritaikymas bendruomenės ir verslo poreikiams</v>
      </c>
      <c r="D51" s="30" t="s">
        <v>1537</v>
      </c>
      <c r="E51" s="30" t="s">
        <v>1538</v>
      </c>
      <c r="F51" s="9">
        <v>441.28</v>
      </c>
      <c r="G51" s="31" t="s">
        <v>1533</v>
      </c>
      <c r="H51" s="30" t="s">
        <v>1539</v>
      </c>
      <c r="I51" s="9">
        <v>3775.72</v>
      </c>
      <c r="J51" s="21"/>
      <c r="K51" s="21"/>
      <c r="L51" s="20"/>
      <c r="M51" s="21"/>
      <c r="N51" s="21"/>
      <c r="O51" s="21"/>
      <c r="P51" s="21"/>
      <c r="Q51" s="21"/>
      <c r="R51" s="21"/>
      <c r="S51" s="21"/>
      <c r="T51" s="21"/>
      <c r="U51" s="21"/>
    </row>
    <row r="52" spans="1:21" ht="141.75" customHeight="1" x14ac:dyDescent="0.3">
      <c r="A52" s="28" t="str">
        <f>'3 priedo 1 lentele'!A52</f>
        <v>1.2.2.1.14</v>
      </c>
      <c r="B52" s="110" t="str">
        <f>'3 priedo 1 lentele'!B52</f>
        <v>R029905-280000-0016</v>
      </c>
      <c r="C52" s="28" t="str">
        <f>'3 priedo 1 lentele'!C52</f>
        <v>Kompleksinis Prienų miesto viešųjų erdvių sutvarkymas, pritaikant jas bendruomenės ir verslo poreikiams</v>
      </c>
      <c r="D52" s="30" t="s">
        <v>1533</v>
      </c>
      <c r="E52" s="30" t="s">
        <v>1539</v>
      </c>
      <c r="F52" s="9">
        <v>71433</v>
      </c>
      <c r="G52" s="30" t="s">
        <v>1537</v>
      </c>
      <c r="H52" s="30" t="s">
        <v>1538</v>
      </c>
      <c r="I52" s="20">
        <v>72.86</v>
      </c>
      <c r="J52" s="21"/>
      <c r="K52" s="21"/>
      <c r="L52" s="20"/>
      <c r="M52" s="21"/>
      <c r="N52" s="21"/>
      <c r="O52" s="21"/>
      <c r="P52" s="21"/>
      <c r="Q52" s="21"/>
      <c r="R52" s="21"/>
      <c r="S52" s="21"/>
      <c r="T52" s="21"/>
      <c r="U52" s="21"/>
    </row>
    <row r="53" spans="1:21" ht="36" x14ac:dyDescent="0.3">
      <c r="A53" s="28" t="str">
        <f>'3 priedo 1 lentele'!A53</f>
        <v>1.2.2.1.15</v>
      </c>
      <c r="B53" s="110" t="str">
        <f>'3 priedo 1 lentele'!B53</f>
        <v>R029905-300000-0017</v>
      </c>
      <c r="C53" s="28" t="str">
        <f>'3 priedo 1 lentele'!C53</f>
        <v>Raseinių m. daugiabučių namų kiemų kompleksinis tvarkymas</v>
      </c>
      <c r="D53" s="19" t="s">
        <v>1533</v>
      </c>
      <c r="E53" s="19" t="s">
        <v>1539</v>
      </c>
      <c r="F53" s="9">
        <v>10254.94</v>
      </c>
      <c r="G53" s="20"/>
      <c r="H53" s="21"/>
      <c r="I53" s="20"/>
      <c r="J53" s="21"/>
      <c r="K53" s="21"/>
      <c r="L53" s="20"/>
      <c r="M53" s="21"/>
      <c r="N53" s="21"/>
      <c r="O53" s="21"/>
      <c r="P53" s="21"/>
      <c r="Q53" s="21"/>
      <c r="R53" s="21"/>
      <c r="S53" s="21"/>
      <c r="T53" s="21"/>
      <c r="U53" s="21"/>
    </row>
    <row r="54" spans="1:21" ht="36" x14ac:dyDescent="0.3">
      <c r="A54" s="28" t="str">
        <f>'3 priedo 1 lentele'!A54</f>
        <v>1.2.2.1.16</v>
      </c>
      <c r="B54" s="110" t="str">
        <f>'3 priedo 1 lentele'!B54</f>
        <v>R029905-280000-0018</v>
      </c>
      <c r="C54" s="28" t="str">
        <f>'3 priedo 1 lentele'!C54</f>
        <v>Raseinių m. V. Kudirkos g. kvartalo viešųjų erdvių ir gyvenamųjų vietų patrauklumo didinimas</v>
      </c>
      <c r="D54" s="19" t="s">
        <v>1533</v>
      </c>
      <c r="E54" s="19" t="s">
        <v>1539</v>
      </c>
      <c r="F54" s="9">
        <v>58078.93</v>
      </c>
      <c r="G54" s="9"/>
      <c r="H54" s="19"/>
      <c r="I54" s="9"/>
      <c r="J54" s="21"/>
      <c r="K54" s="21"/>
      <c r="L54" s="20"/>
      <c r="M54" s="21"/>
      <c r="N54" s="21"/>
      <c r="O54" s="21"/>
      <c r="P54" s="21"/>
      <c r="Q54" s="21"/>
      <c r="R54" s="21"/>
      <c r="S54" s="21"/>
      <c r="T54" s="21"/>
      <c r="U54" s="21"/>
    </row>
    <row r="55" spans="1:21" ht="60" x14ac:dyDescent="0.3">
      <c r="A55" s="28" t="str">
        <f>'3 priedo 1 lentele'!A55</f>
        <v>1.2.2.1.17</v>
      </c>
      <c r="B55" s="110" t="str">
        <f>'3 priedo 1 lentele'!B55</f>
        <v>R029905-290000-0019</v>
      </c>
      <c r="C55" s="28" t="str">
        <f>'3 priedo 1 lentele'!C55</f>
        <v>Raseinių m. centrinės dalies patrauklumo didinimas (rekonstruojant Vilniaus g. ir modernizuojant vietos bendruomenei svarbias viešąsias erdves)</v>
      </c>
      <c r="D55" s="19" t="s">
        <v>1533</v>
      </c>
      <c r="E55" s="19" t="s">
        <v>1539</v>
      </c>
      <c r="F55" s="9">
        <v>49371</v>
      </c>
      <c r="G55" s="9"/>
      <c r="H55" s="19"/>
      <c r="I55" s="32"/>
      <c r="J55" s="19"/>
      <c r="K55" s="19"/>
      <c r="L55" s="9"/>
      <c r="M55" s="21"/>
      <c r="N55" s="21"/>
      <c r="O55" s="21"/>
      <c r="P55" s="21"/>
      <c r="Q55" s="21"/>
      <c r="R55" s="21"/>
      <c r="S55" s="21"/>
      <c r="T55" s="21"/>
      <c r="U55" s="21"/>
    </row>
    <row r="56" spans="1:21" ht="48" x14ac:dyDescent="0.3">
      <c r="A56" s="28" t="str">
        <f>'3 priedo 1 lentele'!A56</f>
        <v>1.2.2.1.18</v>
      </c>
      <c r="B56" s="110" t="str">
        <f>'3 priedo 1 lentele'!B56</f>
        <v>R029905-290000-0020</v>
      </c>
      <c r="C56" s="28" t="str">
        <f>'3 priedo 1 lentele'!C56</f>
        <v>Raseinių miesto prekyvietės ir viešųjų erdvių modernizavimas (Vytauto Didžiojo g., Žemaitės g., V. Grybo g. ir Algirdo g.)</v>
      </c>
      <c r="D56" s="19" t="s">
        <v>1533</v>
      </c>
      <c r="E56" s="19" t="s">
        <v>1539</v>
      </c>
      <c r="F56" s="9">
        <v>10015.209999999999</v>
      </c>
      <c r="G56" s="9" t="s">
        <v>1537</v>
      </c>
      <c r="H56" s="19" t="s">
        <v>1544</v>
      </c>
      <c r="I56" s="9">
        <v>2702.69</v>
      </c>
      <c r="J56" s="21"/>
      <c r="K56" s="21"/>
      <c r="L56" s="20"/>
      <c r="M56" s="21"/>
      <c r="N56" s="21"/>
      <c r="O56" s="21"/>
      <c r="P56" s="21"/>
      <c r="Q56" s="21"/>
      <c r="R56" s="21"/>
      <c r="S56" s="21"/>
      <c r="T56" s="21"/>
      <c r="U56" s="21"/>
    </row>
    <row r="57" spans="1:21" ht="163.5" customHeight="1" x14ac:dyDescent="0.3">
      <c r="A57" s="28" t="str">
        <f>'3 priedo 1 lentele'!A57</f>
        <v>1.2.2.1.19</v>
      </c>
      <c r="B57" s="196" t="str">
        <f>'3 priedo 1 lentele'!B57</f>
        <v>R029905-300000-0021</v>
      </c>
      <c r="C57" s="28" t="str">
        <f>'3 priedo 1 lentele'!C57</f>
        <v>Daugiabučių namų kvartalų kompleksinis atnaujinimas Kėdainių mieste (II etapas)</v>
      </c>
      <c r="D57" s="19" t="s">
        <v>1533</v>
      </c>
      <c r="E57" s="19" t="s">
        <v>1539</v>
      </c>
      <c r="F57" s="20">
        <v>256453.47</v>
      </c>
      <c r="G57" s="20"/>
      <c r="H57" s="19"/>
      <c r="I57" s="20"/>
      <c r="J57" s="21"/>
      <c r="K57" s="21"/>
      <c r="L57" s="20"/>
      <c r="M57" s="21"/>
      <c r="N57" s="21"/>
      <c r="O57" s="21"/>
      <c r="P57" s="21"/>
      <c r="Q57" s="21"/>
      <c r="R57" s="21"/>
      <c r="S57" s="21"/>
      <c r="T57" s="21"/>
      <c r="U57" s="21"/>
    </row>
    <row r="58" spans="1:21" ht="163.5" customHeight="1" x14ac:dyDescent="0.3">
      <c r="A58" s="28" t="str">
        <f>'3 priedo 1 lentele'!A58</f>
        <v>1.2.2.1.20</v>
      </c>
      <c r="B58" s="196" t="str">
        <f>'3 priedo 1 lentele'!B58</f>
        <v>R029904-310000-5000</v>
      </c>
      <c r="C58" s="28" t="str">
        <f>'3 priedo 1 lentele'!C58</f>
        <v xml:space="preserve">Buvusios Aviacijos gamyklos angaro konversija </v>
      </c>
      <c r="D58" s="9" t="s">
        <v>1537</v>
      </c>
      <c r="E58" s="19" t="s">
        <v>1544</v>
      </c>
      <c r="F58" s="283">
        <v>10859.11</v>
      </c>
      <c r="G58" s="19" t="s">
        <v>1533</v>
      </c>
      <c r="H58" s="19" t="s">
        <v>1539</v>
      </c>
      <c r="I58" s="32">
        <v>147400.5</v>
      </c>
      <c r="J58" s="21"/>
      <c r="K58" s="21"/>
      <c r="L58" s="20"/>
      <c r="M58" s="21"/>
      <c r="N58" s="21"/>
      <c r="O58" s="21"/>
      <c r="P58" s="21"/>
      <c r="Q58" s="21"/>
      <c r="R58" s="21"/>
      <c r="S58" s="21"/>
      <c r="T58" s="21"/>
      <c r="U58" s="21"/>
    </row>
    <row r="59" spans="1:21" ht="22.8" x14ac:dyDescent="0.3">
      <c r="A59" s="152" t="str">
        <f>'3 priedo 1 lentele'!A59</f>
        <v>1.3</v>
      </c>
      <c r="B59" s="158">
        <f>'3 priedo 1 lentele'!B59</f>
        <v>0</v>
      </c>
      <c r="C59" s="152" t="str">
        <f>'3 priedo 1 lentele'!C59</f>
        <v>Tikslas: Plėtoti regiono transporto infrastruktūrą</v>
      </c>
      <c r="D59" s="56"/>
      <c r="E59" s="56"/>
      <c r="F59" s="55"/>
      <c r="G59" s="55"/>
      <c r="H59" s="56"/>
      <c r="I59" s="55"/>
      <c r="J59" s="56"/>
      <c r="K59" s="56"/>
      <c r="L59" s="55"/>
      <c r="M59" s="56"/>
      <c r="N59" s="56"/>
      <c r="O59" s="56"/>
      <c r="P59" s="56"/>
      <c r="Q59" s="56"/>
      <c r="R59" s="56"/>
      <c r="S59" s="56"/>
      <c r="T59" s="56"/>
      <c r="U59" s="56"/>
    </row>
    <row r="60" spans="1:21" ht="34.200000000000003" x14ac:dyDescent="0.3">
      <c r="A60" s="142" t="str">
        <f>'3 priedo 1 lentele'!A60</f>
        <v>1.3.1</v>
      </c>
      <c r="B60" s="166">
        <f>'3 priedo 1 lentele'!B60</f>
        <v>0</v>
      </c>
      <c r="C60" s="142" t="str">
        <f>'3 priedo 1 lentele'!C60</f>
        <v>Uždavinys. Didinti darbo jėgos mobilumą, gerinant darbo vietų pasiekiamumą:</v>
      </c>
      <c r="D60" s="59"/>
      <c r="E60" s="59"/>
      <c r="F60" s="58"/>
      <c r="G60" s="58"/>
      <c r="H60" s="59"/>
      <c r="I60" s="58"/>
      <c r="J60" s="59"/>
      <c r="K60" s="59"/>
      <c r="L60" s="58"/>
      <c r="M60" s="59"/>
      <c r="N60" s="59"/>
      <c r="O60" s="59"/>
      <c r="P60" s="59"/>
      <c r="Q60" s="59"/>
      <c r="R60" s="59"/>
      <c r="S60" s="59"/>
      <c r="T60" s="59"/>
      <c r="U60" s="59"/>
    </row>
    <row r="61" spans="1:21" ht="22.8" x14ac:dyDescent="0.3">
      <c r="A61" s="179" t="str">
        <f>'3 priedo 1 lentele'!A61</f>
        <v>1.3.1.1</v>
      </c>
      <c r="B61" s="199">
        <f>'3 priedo 1 lentele'!B61</f>
        <v>0</v>
      </c>
      <c r="C61" s="179" t="str">
        <f>'3 priedo 1 lentele'!C61</f>
        <v>Priemonė: Miestų gatvių atnaujinimas (rekonstrukcija)</v>
      </c>
      <c r="D61" s="193"/>
      <c r="E61" s="193"/>
      <c r="F61" s="194"/>
      <c r="G61" s="194"/>
      <c r="H61" s="193"/>
      <c r="I61" s="194"/>
      <c r="J61" s="193"/>
      <c r="K61" s="193"/>
      <c r="L61" s="194"/>
      <c r="M61" s="193"/>
      <c r="N61" s="193"/>
      <c r="O61" s="193"/>
      <c r="P61" s="193"/>
      <c r="Q61" s="193"/>
      <c r="R61" s="193"/>
      <c r="S61" s="193"/>
      <c r="T61" s="193"/>
      <c r="U61" s="193"/>
    </row>
    <row r="62" spans="1:21" ht="36" x14ac:dyDescent="0.3">
      <c r="A62" s="28" t="str">
        <f>'3 priedo 1 lentele'!A62</f>
        <v>1.3.1.1.1</v>
      </c>
      <c r="B62" s="110" t="str">
        <f>'3 priedo 1 lentele'!B62</f>
        <v>R025511-120000-0001</v>
      </c>
      <c r="C62" s="28" t="str">
        <f>'3 priedo 1 lentele'!C62</f>
        <v>Garliavos miesto K. Aglinsko g. rekonstrukcija</v>
      </c>
      <c r="D62" s="19" t="s">
        <v>1545</v>
      </c>
      <c r="E62" s="19" t="s">
        <v>1546</v>
      </c>
      <c r="F62" s="9">
        <v>0.65</v>
      </c>
      <c r="G62" s="9" t="s">
        <v>1547</v>
      </c>
      <c r="H62" s="9" t="s">
        <v>1548</v>
      </c>
      <c r="I62" s="9">
        <v>0.02</v>
      </c>
      <c r="J62" s="19"/>
      <c r="K62" s="9"/>
      <c r="L62" s="9"/>
      <c r="M62" s="21"/>
      <c r="N62" s="21"/>
      <c r="O62" s="21"/>
      <c r="P62" s="21"/>
      <c r="Q62" s="21"/>
      <c r="R62" s="21"/>
      <c r="S62" s="21"/>
      <c r="T62" s="21"/>
      <c r="U62" s="21"/>
    </row>
    <row r="63" spans="1:21" ht="48" x14ac:dyDescent="0.3">
      <c r="A63" s="28" t="str">
        <f>'3 priedo 1 lentele'!A63</f>
        <v>1.3.1.1.2</v>
      </c>
      <c r="B63" s="110" t="str">
        <f>'3 priedo 1 lentele'!B63</f>
        <v>R025511-120000-0002</v>
      </c>
      <c r="C63" s="28" t="str">
        <f>'3 priedo 1 lentele'!C63</f>
        <v>Jonavos m. Vasario 16-osios, A. Kulviečio, Chemikų gatvių rekonstrukcija, įrengiant modernias eismo saugos priemones</v>
      </c>
      <c r="D63" s="19" t="s">
        <v>1545</v>
      </c>
      <c r="E63" s="19" t="s">
        <v>1546</v>
      </c>
      <c r="F63" s="9">
        <v>2.9</v>
      </c>
      <c r="G63" s="9" t="s">
        <v>1549</v>
      </c>
      <c r="H63" s="9" t="s">
        <v>1550</v>
      </c>
      <c r="I63" s="9">
        <v>17</v>
      </c>
      <c r="J63" s="19" t="s">
        <v>1547</v>
      </c>
      <c r="K63" s="9" t="s">
        <v>1551</v>
      </c>
      <c r="L63" s="9">
        <v>0.08</v>
      </c>
      <c r="M63" s="21"/>
      <c r="N63" s="21"/>
      <c r="O63" s="21"/>
      <c r="P63" s="21"/>
      <c r="Q63" s="21"/>
      <c r="R63" s="21"/>
      <c r="S63" s="21"/>
      <c r="T63" s="21"/>
      <c r="U63" s="21"/>
    </row>
    <row r="64" spans="1:21" ht="24" x14ac:dyDescent="0.3">
      <c r="A64" s="28" t="str">
        <f>'3 priedo 1 lentele'!A64</f>
        <v>1.3.1.1.3</v>
      </c>
      <c r="B64" s="196" t="str">
        <f>'3 priedo 1 lentele'!B64</f>
        <v>R025511-120000-0003</v>
      </c>
      <c r="C64" s="28" t="str">
        <f>'3 priedo 1 lentele'!C64</f>
        <v>Kaišiadorių miesto V. Kudirkos ir Maironio gatvių rekonstravimas</v>
      </c>
      <c r="D64" s="19" t="s">
        <v>1545</v>
      </c>
      <c r="E64" s="19" t="s">
        <v>1546</v>
      </c>
      <c r="F64" s="218" t="s">
        <v>1552</v>
      </c>
      <c r="G64" s="9"/>
      <c r="H64" s="9"/>
      <c r="I64" s="9"/>
      <c r="J64" s="19"/>
      <c r="K64" s="9"/>
      <c r="L64" s="9"/>
      <c r="M64" s="21"/>
      <c r="N64" s="21"/>
      <c r="O64" s="21"/>
      <c r="P64" s="21"/>
      <c r="Q64" s="21"/>
      <c r="R64" s="21"/>
      <c r="S64" s="21"/>
      <c r="T64" s="21"/>
      <c r="U64" s="21"/>
    </row>
    <row r="65" spans="1:21" ht="48" x14ac:dyDescent="0.3">
      <c r="A65" s="28" t="str">
        <f>'3 priedo 1 lentele'!A65</f>
        <v>1.3.1.1.4</v>
      </c>
      <c r="B65" s="196" t="str">
        <f>'3 priedo 1 lentele'!B65</f>
        <v>R025511-120000-0004</v>
      </c>
      <c r="C65" s="38" t="str">
        <f>'3 priedo 1 lentele'!C65</f>
        <v>Kėdainių miesto A. Kanapinsko, P. Lukšio, Mindaugo, Pavasario ir Žemaitės gatvių rekonstrukcija</v>
      </c>
      <c r="D65" s="19" t="s">
        <v>1545</v>
      </c>
      <c r="E65" s="19" t="s">
        <v>1546</v>
      </c>
      <c r="F65" s="9">
        <v>3.68</v>
      </c>
      <c r="G65" s="9" t="s">
        <v>1547</v>
      </c>
      <c r="H65" s="9" t="s">
        <v>1548</v>
      </c>
      <c r="I65" s="9">
        <v>0</v>
      </c>
      <c r="J65" s="19" t="s">
        <v>1549</v>
      </c>
      <c r="K65" s="9" t="s">
        <v>1553</v>
      </c>
      <c r="L65" s="9">
        <v>1</v>
      </c>
      <c r="M65" s="21"/>
      <c r="N65" s="21"/>
      <c r="O65" s="21"/>
      <c r="P65" s="21"/>
      <c r="Q65" s="21"/>
      <c r="R65" s="21"/>
      <c r="S65" s="21"/>
      <c r="T65" s="21"/>
      <c r="U65" s="21"/>
    </row>
    <row r="66" spans="1:21" ht="36" x14ac:dyDescent="0.3">
      <c r="A66" s="28" t="str">
        <f>'3 priedo 1 lentele'!A66</f>
        <v>1.3.1.1.5</v>
      </c>
      <c r="B66" s="196" t="str">
        <f>'3 priedo 1 lentele'!B66</f>
        <v>R025511-120000-0005</v>
      </c>
      <c r="C66" s="28" t="str">
        <f>'3 priedo 1 lentele'!C66</f>
        <v>Raseinių miesto Partizanų gatvės rekonstravimas</v>
      </c>
      <c r="D66" s="19" t="s">
        <v>1545</v>
      </c>
      <c r="E66" s="19" t="s">
        <v>1546</v>
      </c>
      <c r="F66" s="9">
        <v>0.61</v>
      </c>
      <c r="G66" s="9" t="s">
        <v>1549</v>
      </c>
      <c r="H66" s="9" t="s">
        <v>1553</v>
      </c>
      <c r="I66" s="9">
        <v>4</v>
      </c>
      <c r="J66" s="19"/>
      <c r="K66" s="9"/>
      <c r="L66" s="9"/>
      <c r="M66" s="21"/>
      <c r="N66" s="21"/>
      <c r="O66" s="21"/>
      <c r="P66" s="21"/>
      <c r="Q66" s="21"/>
      <c r="R66" s="21"/>
      <c r="S66" s="21"/>
      <c r="T66" s="21"/>
      <c r="U66" s="21"/>
    </row>
    <row r="67" spans="1:21" ht="48" x14ac:dyDescent="0.3">
      <c r="A67" s="28" t="str">
        <f>'3 priedo 1 lentele'!A67</f>
        <v>1.3.1.1.6</v>
      </c>
      <c r="B67" s="196" t="str">
        <f>'3 priedo 1 lentele'!B67</f>
        <v>R025511-120000-0006</v>
      </c>
      <c r="C67" s="28" t="str">
        <f>'3 priedo 1 lentele'!C67</f>
        <v>Raseinių miesto Aguonų gatvės rekonstravimas</v>
      </c>
      <c r="D67" s="19" t="s">
        <v>1545</v>
      </c>
      <c r="E67" s="19" t="s">
        <v>1546</v>
      </c>
      <c r="F67" s="9">
        <v>0.28999999999999998</v>
      </c>
      <c r="G67" s="9" t="s">
        <v>1549</v>
      </c>
      <c r="H67" s="9" t="s">
        <v>1553</v>
      </c>
      <c r="I67" s="9">
        <v>4</v>
      </c>
      <c r="J67" s="19" t="s">
        <v>1547</v>
      </c>
      <c r="K67" s="9" t="s">
        <v>1548</v>
      </c>
      <c r="L67" s="9">
        <v>0</v>
      </c>
      <c r="M67" s="21"/>
      <c r="N67" s="21"/>
      <c r="O67" s="21"/>
      <c r="P67" s="21"/>
      <c r="Q67" s="21"/>
      <c r="R67" s="21"/>
      <c r="S67" s="21"/>
      <c r="T67" s="21"/>
      <c r="U67" s="21"/>
    </row>
    <row r="68" spans="1:21" ht="48" x14ac:dyDescent="0.3">
      <c r="A68" s="28" t="str">
        <f>'3 priedo 1 lentele'!A68</f>
        <v>1.3.1.1.7</v>
      </c>
      <c r="B68" s="196" t="str">
        <f>'3 priedo 1 lentele'!B68</f>
        <v>R025511-110000-0007</v>
      </c>
      <c r="C68" s="28" t="str">
        <f>'3 priedo 1 lentele'!C68</f>
        <v>Šeštokų 1-osios g. ir Alyvų 1-osios g. Kaune statyba</v>
      </c>
      <c r="D68" s="19" t="s">
        <v>1554</v>
      </c>
      <c r="E68" s="19" t="s">
        <v>1555</v>
      </c>
      <c r="F68" s="9">
        <v>0.63</v>
      </c>
      <c r="G68" s="9" t="s">
        <v>1547</v>
      </c>
      <c r="H68" s="9" t="s">
        <v>1556</v>
      </c>
      <c r="I68" s="9">
        <v>0</v>
      </c>
      <c r="J68" s="19" t="s">
        <v>1549</v>
      </c>
      <c r="K68" s="9" t="s">
        <v>1557</v>
      </c>
      <c r="L68" s="9">
        <v>1</v>
      </c>
      <c r="M68" s="21"/>
      <c r="N68" s="21"/>
      <c r="O68" s="21"/>
      <c r="P68" s="21"/>
      <c r="Q68" s="21"/>
      <c r="R68" s="21"/>
      <c r="S68" s="21"/>
      <c r="T68" s="21"/>
      <c r="U68" s="21"/>
    </row>
    <row r="69" spans="1:21" ht="48" x14ac:dyDescent="0.3">
      <c r="A69" s="28" t="str">
        <f>'3 priedo 1 lentele'!A69</f>
        <v>1.3.1.1.8</v>
      </c>
      <c r="B69" s="196" t="str">
        <f>'3 priedo 1 lentele'!B69</f>
        <v>R025511-120000-0008</v>
      </c>
      <c r="C69" s="28" t="str">
        <f>'3 priedo 1 lentele'!C69</f>
        <v>Aleksoto gatvių rekonstravimas (Kalvarijos g., Vyčio Kryžiaus g., K. Sprangausko g., J. Petruičio g., J. Čapliko g., J. Pabrėžos g., Vilties g.)</v>
      </c>
      <c r="D69" s="19" t="s">
        <v>1545</v>
      </c>
      <c r="E69" s="19" t="s">
        <v>1546</v>
      </c>
      <c r="F69" s="9">
        <v>9.68</v>
      </c>
      <c r="G69" s="9" t="s">
        <v>1547</v>
      </c>
      <c r="H69" s="9" t="s">
        <v>1556</v>
      </c>
      <c r="I69" s="9">
        <v>0</v>
      </c>
      <c r="J69" s="19" t="s">
        <v>1549</v>
      </c>
      <c r="K69" s="9" t="s">
        <v>1557</v>
      </c>
      <c r="L69" s="9">
        <v>7</v>
      </c>
      <c r="M69" s="21"/>
      <c r="N69" s="21"/>
      <c r="O69" s="21"/>
      <c r="P69" s="21"/>
      <c r="Q69" s="21"/>
      <c r="R69" s="21"/>
      <c r="S69" s="21"/>
      <c r="T69" s="21"/>
      <c r="U69" s="21"/>
    </row>
    <row r="70" spans="1:21" ht="36" x14ac:dyDescent="0.3">
      <c r="A70" s="28" t="str">
        <f>'3 priedo 1 lentele'!A70</f>
        <v>1.3.1.1.9</v>
      </c>
      <c r="B70" s="196" t="str">
        <f>'3 priedo 1 lentele'!B70</f>
        <v>R025511-120000-0010</v>
      </c>
      <c r="C70" s="28" t="str">
        <f>'3 priedo 1 lentele'!C70</f>
        <v>Eismo saugumo priemonių diegimas Revuonos g. Prienų m.</v>
      </c>
      <c r="D70" s="21" t="s">
        <v>1549</v>
      </c>
      <c r="E70" s="19" t="s">
        <v>1557</v>
      </c>
      <c r="F70" s="20">
        <v>4</v>
      </c>
      <c r="G70" s="21" t="s">
        <v>1545</v>
      </c>
      <c r="H70" s="19" t="s">
        <v>1546</v>
      </c>
      <c r="I70" s="9" t="s">
        <v>1972</v>
      </c>
      <c r="J70" s="103"/>
      <c r="K70" s="103"/>
      <c r="L70" s="104"/>
      <c r="M70" s="21"/>
      <c r="N70" s="21"/>
      <c r="O70" s="21"/>
      <c r="P70" s="21"/>
      <c r="Q70" s="21"/>
      <c r="R70" s="21"/>
      <c r="S70" s="21"/>
      <c r="T70" s="21"/>
      <c r="U70" s="21"/>
    </row>
    <row r="71" spans="1:21" ht="36" x14ac:dyDescent="0.3">
      <c r="A71" s="28" t="str">
        <f>'3 priedo 1 lentele'!A71</f>
        <v>1.3.1.1.10</v>
      </c>
      <c r="B71" s="196" t="str">
        <f>'3 priedo 1 lentele'!B71</f>
        <v>R025511-120000-0011</v>
      </c>
      <c r="C71" s="28" t="str">
        <f>'3 priedo 1 lentele'!C71</f>
        <v>Birštono savivaldybės vietinių kelių eismo saugos gerinimas</v>
      </c>
      <c r="D71" s="21" t="s">
        <v>1549</v>
      </c>
      <c r="E71" s="19" t="s">
        <v>1557</v>
      </c>
      <c r="F71" s="20">
        <v>4</v>
      </c>
      <c r="G71" s="20"/>
      <c r="H71" s="21"/>
      <c r="I71" s="20"/>
      <c r="J71" s="21"/>
      <c r="K71" s="21"/>
      <c r="L71" s="20"/>
      <c r="M71" s="21"/>
      <c r="N71" s="21"/>
      <c r="O71" s="21"/>
      <c r="P71" s="21"/>
      <c r="Q71" s="21"/>
      <c r="R71" s="21"/>
      <c r="S71" s="21"/>
      <c r="T71" s="21"/>
      <c r="U71" s="21"/>
    </row>
    <row r="72" spans="1:21" ht="36" x14ac:dyDescent="0.3">
      <c r="A72" s="28" t="str">
        <f>'3 priedo 1 lentele'!A72</f>
        <v>1.3.1.1.11</v>
      </c>
      <c r="B72" s="196" t="str">
        <f>'3 priedo 1 lentele'!B72</f>
        <v>R025511-120000-0012</v>
      </c>
      <c r="C72" s="28" t="str">
        <f>'3 priedo 1 lentele'!C72</f>
        <v>Raseinių miesto Žemaičių gatvės rekonstravimas</v>
      </c>
      <c r="D72" s="21" t="s">
        <v>1545</v>
      </c>
      <c r="E72" s="19" t="s">
        <v>1546</v>
      </c>
      <c r="F72" s="20">
        <v>0.67</v>
      </c>
      <c r="G72" s="20" t="s">
        <v>1549</v>
      </c>
      <c r="H72" s="19" t="s">
        <v>1553</v>
      </c>
      <c r="I72" s="20">
        <v>3</v>
      </c>
      <c r="J72" s="21"/>
      <c r="K72" s="19"/>
      <c r="L72" s="20"/>
      <c r="M72" s="21"/>
      <c r="N72" s="21"/>
      <c r="O72" s="21"/>
      <c r="P72" s="21"/>
      <c r="Q72" s="21"/>
      <c r="R72" s="21"/>
      <c r="S72" s="21"/>
      <c r="T72" s="21"/>
      <c r="U72" s="21"/>
    </row>
    <row r="73" spans="1:21" ht="48" x14ac:dyDescent="0.3">
      <c r="A73" s="28" t="str">
        <f>'3 priedo 1 lentele'!A73</f>
        <v>1.3.1.1.12</v>
      </c>
      <c r="B73" s="196" t="str">
        <f>'3 priedo 1 lentele'!B73</f>
        <v>R025511-120000-0013</v>
      </c>
      <c r="C73" s="28" t="str">
        <f>'3 priedo 1 lentele'!C73</f>
        <v>Raseinių m. V. Kudirkos g. rekonstravimas</v>
      </c>
      <c r="D73" s="21" t="s">
        <v>1545</v>
      </c>
      <c r="E73" s="19" t="s">
        <v>1546</v>
      </c>
      <c r="F73" s="9">
        <v>0.4</v>
      </c>
      <c r="G73" s="20" t="s">
        <v>1549</v>
      </c>
      <c r="H73" s="19" t="s">
        <v>1553</v>
      </c>
      <c r="I73" s="9">
        <v>7</v>
      </c>
      <c r="J73" s="21" t="s">
        <v>1547</v>
      </c>
      <c r="K73" s="19" t="s">
        <v>1548</v>
      </c>
      <c r="L73" s="20">
        <v>0.01</v>
      </c>
      <c r="M73" s="21"/>
      <c r="N73" s="21"/>
      <c r="O73" s="21"/>
      <c r="P73" s="21"/>
      <c r="Q73" s="21"/>
      <c r="R73" s="21"/>
      <c r="S73" s="21"/>
      <c r="T73" s="21"/>
      <c r="U73" s="21"/>
    </row>
    <row r="74" spans="1:21" ht="36" x14ac:dyDescent="0.3">
      <c r="A74" s="28" t="str">
        <f>'3 priedo 1 lentele'!A74</f>
        <v>1.3.1.1.13</v>
      </c>
      <c r="B74" s="196" t="str">
        <f>'3 priedo 1 lentele'!B74</f>
        <v>R025511-120000-0014</v>
      </c>
      <c r="C74" s="28" t="str">
        <f>'3 priedo 1 lentele'!C74</f>
        <v>Raseinių miesto Turgaus gatvės rekonstravimas</v>
      </c>
      <c r="D74" s="21" t="s">
        <v>1545</v>
      </c>
      <c r="E74" s="19" t="s">
        <v>1546</v>
      </c>
      <c r="F74" s="9">
        <v>0.2</v>
      </c>
      <c r="G74" s="20" t="s">
        <v>1549</v>
      </c>
      <c r="H74" s="19" t="s">
        <v>1553</v>
      </c>
      <c r="I74" s="9">
        <v>3</v>
      </c>
      <c r="J74" s="21"/>
      <c r="K74" s="19"/>
      <c r="L74" s="20"/>
      <c r="M74" s="21"/>
      <c r="N74" s="21"/>
      <c r="O74" s="21"/>
      <c r="P74" s="21"/>
      <c r="Q74" s="21"/>
      <c r="R74" s="21"/>
      <c r="S74" s="21"/>
      <c r="T74" s="21"/>
      <c r="U74" s="21"/>
    </row>
    <row r="75" spans="1:21" ht="36" x14ac:dyDescent="0.3">
      <c r="A75" s="28" t="str">
        <f>'3 priedo 1 lentele'!A75</f>
        <v>1.3.1.1.14</v>
      </c>
      <c r="B75" s="196" t="str">
        <f>'3 priedo 1 lentele'!B75</f>
        <v>R025511-120000-0015</v>
      </c>
      <c r="C75" s="28" t="str">
        <f>'3 priedo 1 lentele'!C75</f>
        <v>Raseinių miesto Algirdo gatvės rekonstravimas</v>
      </c>
      <c r="D75" s="21" t="s">
        <v>1545</v>
      </c>
      <c r="E75" s="19" t="s">
        <v>1546</v>
      </c>
      <c r="F75" s="9">
        <v>1.1599999999999999</v>
      </c>
      <c r="G75" s="20" t="s">
        <v>1549</v>
      </c>
      <c r="H75" s="19" t="s">
        <v>1553</v>
      </c>
      <c r="I75" s="9">
        <v>4</v>
      </c>
      <c r="J75" s="21"/>
      <c r="K75" s="19"/>
      <c r="L75" s="20"/>
      <c r="M75" s="21"/>
      <c r="N75" s="21"/>
      <c r="O75" s="21"/>
      <c r="P75" s="21"/>
      <c r="Q75" s="21"/>
      <c r="R75" s="21"/>
      <c r="S75" s="21"/>
      <c r="T75" s="21"/>
      <c r="U75" s="21"/>
    </row>
    <row r="76" spans="1:21" ht="36" x14ac:dyDescent="0.3">
      <c r="A76" s="28" t="str">
        <f>'3 priedo 1 lentele'!A76</f>
        <v>1.3.1.1.15</v>
      </c>
      <c r="B76" s="196" t="str">
        <f>'3 priedo 1 lentele'!B76</f>
        <v>R025511-120000-0016</v>
      </c>
      <c r="C76" s="28" t="str">
        <f>'3 priedo 1 lentele'!C76</f>
        <v>Eismo saugos ir aplinkos apsaugos priemonių diegimas Kauno rajono keliuose</v>
      </c>
      <c r="D76" s="21" t="s">
        <v>1549</v>
      </c>
      <c r="E76" s="19" t="s">
        <v>1550</v>
      </c>
      <c r="F76" s="9">
        <v>1</v>
      </c>
      <c r="G76" s="20"/>
      <c r="H76" s="19"/>
      <c r="I76" s="9"/>
      <c r="J76" s="21"/>
      <c r="K76" s="19"/>
      <c r="L76" s="20"/>
      <c r="M76" s="21"/>
      <c r="N76" s="21"/>
      <c r="O76" s="21"/>
      <c r="P76" s="21"/>
      <c r="Q76" s="21"/>
      <c r="R76" s="21"/>
      <c r="S76" s="21"/>
      <c r="T76" s="21"/>
      <c r="U76" s="21"/>
    </row>
    <row r="77" spans="1:21" ht="24" x14ac:dyDescent="0.3">
      <c r="A77" s="28" t="str">
        <f>'3 priedo 1 lentele'!A77</f>
        <v>1.3.1.1.16</v>
      </c>
      <c r="B77" s="196" t="str">
        <f>'3 priedo 1 lentele'!B77</f>
        <v>R025511-120000-0017</v>
      </c>
      <c r="C77" s="28" t="str">
        <f>'3 priedo 1 lentele'!C77</f>
        <v>Garliavos miesto gatvių rekonstrukcija</v>
      </c>
      <c r="D77" s="21" t="s">
        <v>1545</v>
      </c>
      <c r="E77" s="19" t="s">
        <v>1546</v>
      </c>
      <c r="F77" s="9">
        <v>2.08</v>
      </c>
      <c r="G77" s="20"/>
      <c r="H77" s="19"/>
      <c r="I77" s="9"/>
      <c r="J77" s="21"/>
      <c r="K77" s="19"/>
      <c r="L77" s="20"/>
      <c r="M77" s="21"/>
      <c r="N77" s="21"/>
      <c r="O77" s="21"/>
      <c r="P77" s="21"/>
      <c r="Q77" s="21"/>
      <c r="R77" s="21"/>
      <c r="S77" s="21"/>
      <c r="T77" s="21"/>
      <c r="U77" s="21"/>
    </row>
    <row r="78" spans="1:21" ht="36" x14ac:dyDescent="0.3">
      <c r="A78" s="28" t="str">
        <f>'3 priedo 1 lentele'!A78</f>
        <v>1.3.1.1.17</v>
      </c>
      <c r="B78" s="196" t="str">
        <f>'3 priedo 1 lentele'!B78</f>
        <v>R025511-120000-0018</v>
      </c>
      <c r="C78" s="38" t="str">
        <f>'3 priedo 1 lentele'!C78</f>
        <v>Prienų miesto Birutės gatvės rekonstrukcija</v>
      </c>
      <c r="D78" s="21" t="s">
        <v>1545</v>
      </c>
      <c r="E78" s="19" t="s">
        <v>1546</v>
      </c>
      <c r="F78" s="9">
        <v>0.47</v>
      </c>
      <c r="G78" s="20" t="s">
        <v>1547</v>
      </c>
      <c r="H78" s="19" t="s">
        <v>1556</v>
      </c>
      <c r="I78" s="9">
        <v>0</v>
      </c>
      <c r="J78" s="21"/>
      <c r="K78" s="19"/>
      <c r="L78" s="20"/>
      <c r="M78" s="21"/>
      <c r="N78" s="21"/>
      <c r="O78" s="21"/>
      <c r="P78" s="21"/>
      <c r="Q78" s="21"/>
      <c r="R78" s="21"/>
      <c r="S78" s="21"/>
      <c r="T78" s="21"/>
      <c r="U78" s="21"/>
    </row>
    <row r="79" spans="1:21" ht="36" x14ac:dyDescent="0.3">
      <c r="A79" s="28" t="str">
        <f>'3 priedo 1 lentele'!A79</f>
        <v>1.3.1.1.18</v>
      </c>
      <c r="B79" s="196" t="str">
        <f>'3 priedo 1 lentele'!B79</f>
        <v>R025511-120000-0019</v>
      </c>
      <c r="C79" s="38" t="str">
        <f>'3 priedo 1 lentele'!C79</f>
        <v>Prienų miesto J. Vilkutaičio g. atkarpos nuo Vytenio g. iki Kęstučio g. rekonstrukcija</v>
      </c>
      <c r="D79" s="21" t="s">
        <v>1545</v>
      </c>
      <c r="E79" s="19" t="s">
        <v>1546</v>
      </c>
      <c r="F79" s="9" t="s">
        <v>1973</v>
      </c>
      <c r="G79" s="20" t="s">
        <v>1547</v>
      </c>
      <c r="H79" s="19" t="s">
        <v>1556</v>
      </c>
      <c r="I79" s="9">
        <v>0</v>
      </c>
      <c r="J79" s="21"/>
      <c r="K79" s="19"/>
      <c r="L79" s="20"/>
      <c r="M79" s="21"/>
      <c r="N79" s="21"/>
      <c r="O79" s="21"/>
      <c r="P79" s="21"/>
      <c r="Q79" s="21"/>
      <c r="R79" s="21"/>
      <c r="S79" s="21"/>
      <c r="T79" s="21"/>
      <c r="U79" s="21"/>
    </row>
    <row r="80" spans="1:21" ht="36" x14ac:dyDescent="0.3">
      <c r="A80" s="28" t="str">
        <f>'3 priedo 1 lentele'!A80</f>
        <v>1.3.1.1.19</v>
      </c>
      <c r="B80" s="196" t="str">
        <f>'3 priedo 1 lentele'!B80</f>
        <v>R025511-120000-0020</v>
      </c>
      <c r="C80" s="38" t="str">
        <f>'3 priedo 1 lentele'!C80</f>
        <v>Eismo saugos priemonės diegimas Kaišiadorių rajono savivaldybėje prie kelio Nr. 1808</v>
      </c>
      <c r="D80" s="21" t="s">
        <v>1549</v>
      </c>
      <c r="E80" s="19" t="s">
        <v>1550</v>
      </c>
      <c r="F80" s="9">
        <v>1</v>
      </c>
      <c r="G80" s="20"/>
      <c r="H80" s="19"/>
      <c r="I80" s="9"/>
      <c r="J80" s="21"/>
      <c r="K80" s="19"/>
      <c r="L80" s="20"/>
      <c r="M80" s="21"/>
      <c r="N80" s="21"/>
      <c r="O80" s="21"/>
      <c r="P80" s="21"/>
      <c r="Q80" s="21"/>
      <c r="R80" s="21"/>
      <c r="S80" s="21"/>
      <c r="T80" s="21"/>
      <c r="U80" s="21"/>
    </row>
    <row r="81" spans="1:21" ht="36" x14ac:dyDescent="0.3">
      <c r="A81" s="28" t="str">
        <f>'3 priedo 1 lentele'!A81</f>
        <v>1.3.1.1.20</v>
      </c>
      <c r="B81" s="196" t="str">
        <f>'3 priedo 1 lentele'!B81</f>
        <v>R025511-120000-0021</v>
      </c>
      <c r="C81" s="38" t="str">
        <f>'3 priedo 1 lentele'!C81</f>
        <v>Eismo saugos priemonės diegimas Kaišiadorių miesto Ąžuolyno gatvėje</v>
      </c>
      <c r="D81" s="21" t="s">
        <v>1549</v>
      </c>
      <c r="E81" s="19" t="s">
        <v>1550</v>
      </c>
      <c r="F81" s="9">
        <v>1</v>
      </c>
      <c r="G81" s="20"/>
      <c r="H81" s="19"/>
      <c r="I81" s="9"/>
      <c r="J81" s="21"/>
      <c r="K81" s="19"/>
      <c r="L81" s="20"/>
      <c r="M81" s="21"/>
      <c r="N81" s="21"/>
      <c r="O81" s="21"/>
      <c r="P81" s="21"/>
      <c r="Q81" s="21"/>
      <c r="R81" s="21"/>
      <c r="S81" s="21"/>
      <c r="T81" s="21"/>
      <c r="U81" s="21"/>
    </row>
    <row r="82" spans="1:21" ht="36" x14ac:dyDescent="0.3">
      <c r="A82" s="28" t="str">
        <f>'3 priedo 1 lentele'!A82</f>
        <v>1.3.1.1.21</v>
      </c>
      <c r="B82" s="196" t="str">
        <f>'3 priedo 1 lentele'!B82</f>
        <v>R025511-110000-0002</v>
      </c>
      <c r="C82" s="38" t="str">
        <f>'3 priedo 1 lentele'!C82</f>
        <v>Įvažiavimo kelio tarp Jonavos miesto Chemikų g. 98 ir 138A namų tiesimas</v>
      </c>
      <c r="D82" s="21" t="s">
        <v>1554</v>
      </c>
      <c r="E82" s="19" t="s">
        <v>1555</v>
      </c>
      <c r="F82" s="9">
        <v>0.33</v>
      </c>
      <c r="G82" s="20"/>
      <c r="H82" s="19"/>
      <c r="I82" s="9"/>
      <c r="J82" s="21"/>
      <c r="K82" s="19"/>
      <c r="L82" s="20"/>
      <c r="M82" s="21"/>
      <c r="N82" s="21"/>
      <c r="O82" s="21"/>
      <c r="P82" s="21"/>
      <c r="Q82" s="21"/>
      <c r="R82" s="21"/>
      <c r="S82" s="21"/>
      <c r="T82" s="21"/>
      <c r="U82" s="21"/>
    </row>
    <row r="83" spans="1:21" ht="24" x14ac:dyDescent="0.3">
      <c r="A83" s="28" t="str">
        <f>'3 priedo 1 lentele'!A83</f>
        <v>1.3.1.1.22</v>
      </c>
      <c r="B83" s="196" t="str">
        <f>'3 priedo 1 lentele'!B83</f>
        <v>R025511-110000-0001</v>
      </c>
      <c r="C83" s="38" t="str">
        <f>'3 priedo 1 lentele'!C83</f>
        <v>Naujai nutiestos gatvės dalis Kėdainių mieste</v>
      </c>
      <c r="D83" s="21" t="s">
        <v>1554</v>
      </c>
      <c r="E83" s="19" t="s">
        <v>1555</v>
      </c>
      <c r="F83" s="9" t="s">
        <v>1974</v>
      </c>
      <c r="G83" s="20"/>
      <c r="H83" s="19"/>
      <c r="I83" s="9"/>
      <c r="J83" s="21"/>
      <c r="K83" s="19"/>
      <c r="L83" s="20"/>
      <c r="M83" s="21"/>
      <c r="N83" s="21"/>
      <c r="O83" s="21"/>
      <c r="P83" s="21"/>
      <c r="Q83" s="21"/>
      <c r="R83" s="21"/>
      <c r="S83" s="21"/>
      <c r="T83" s="21"/>
      <c r="U83" s="21"/>
    </row>
    <row r="84" spans="1:21" ht="36" x14ac:dyDescent="0.3">
      <c r="A84" s="28" t="str">
        <f>'3 priedo 1 lentele'!A84</f>
        <v>1.3.1.1.23</v>
      </c>
      <c r="B84" s="196" t="str">
        <f>'3 priedo 1 lentele'!B84</f>
        <v>R025511-120000-1000</v>
      </c>
      <c r="C84" s="38" t="str">
        <f>'3 priedo 1 lentele'!C84</f>
        <v>Raseinių miesto Turgaus g. rekonstravimas, II etapas</v>
      </c>
      <c r="D84" s="21" t="s">
        <v>1545</v>
      </c>
      <c r="E84" s="19" t="s">
        <v>1546</v>
      </c>
      <c r="F84" s="9">
        <v>0.38</v>
      </c>
      <c r="G84" s="20" t="s">
        <v>1549</v>
      </c>
      <c r="H84" s="19" t="s">
        <v>1550</v>
      </c>
      <c r="I84" s="9">
        <v>3</v>
      </c>
      <c r="J84" s="21"/>
      <c r="K84" s="19"/>
      <c r="L84" s="20"/>
      <c r="M84" s="21"/>
      <c r="N84" s="21"/>
      <c r="O84" s="21"/>
      <c r="P84" s="21"/>
      <c r="Q84" s="21"/>
      <c r="R84" s="21"/>
      <c r="S84" s="21"/>
      <c r="T84" s="21"/>
      <c r="U84" s="21"/>
    </row>
    <row r="85" spans="1:21" ht="24" x14ac:dyDescent="0.3">
      <c r="A85" s="28" t="str">
        <f>'3 priedo 1 lentele'!A85</f>
        <v>1.3.1.1.24</v>
      </c>
      <c r="B85" s="28" t="str">
        <f>'3 priedo 1 lentele'!B85</f>
        <v>R025511-120000-9999</v>
      </c>
      <c r="C85" s="28" t="str">
        <f>'3 priedo 1 lentele'!C85</f>
        <v>Garliavos miesto gatvių rekonstrukcija (II etapas)</v>
      </c>
      <c r="D85" s="21" t="s">
        <v>1545</v>
      </c>
      <c r="E85" s="19" t="s">
        <v>1546</v>
      </c>
      <c r="F85" s="234">
        <v>0.34</v>
      </c>
      <c r="G85" s="20"/>
      <c r="H85" s="19"/>
      <c r="I85" s="9"/>
      <c r="J85" s="21"/>
      <c r="K85" s="19"/>
      <c r="L85" s="20"/>
      <c r="M85" s="21"/>
      <c r="N85" s="21"/>
      <c r="O85" s="21"/>
      <c r="P85" s="21"/>
      <c r="Q85" s="21"/>
      <c r="R85" s="21"/>
      <c r="S85" s="21"/>
      <c r="T85" s="21"/>
      <c r="U85" s="21"/>
    </row>
    <row r="86" spans="1:21" ht="22.8" x14ac:dyDescent="0.3">
      <c r="A86" s="179" t="str">
        <f>'3 priedo 1 lentele'!A86</f>
        <v>1.3.1.2</v>
      </c>
      <c r="B86" s="199">
        <f>'3 priedo 1 lentele'!B86</f>
        <v>0</v>
      </c>
      <c r="C86" s="179" t="str">
        <f>'3 priedo 1 lentele'!C86</f>
        <v>Priemonė: Darnaus judumo skatinimas miestuose</v>
      </c>
      <c r="D86" s="193"/>
      <c r="E86" s="193"/>
      <c r="F86" s="194"/>
      <c r="G86" s="194"/>
      <c r="H86" s="193"/>
      <c r="I86" s="194"/>
      <c r="J86" s="193"/>
      <c r="K86" s="193"/>
      <c r="L86" s="194"/>
      <c r="M86" s="193"/>
      <c r="N86" s="193"/>
      <c r="O86" s="193"/>
      <c r="P86" s="193"/>
      <c r="Q86" s="193"/>
      <c r="R86" s="193"/>
      <c r="S86" s="193"/>
      <c r="T86" s="193"/>
      <c r="U86" s="193"/>
    </row>
    <row r="87" spans="1:21" ht="24" x14ac:dyDescent="0.3">
      <c r="A87" s="28" t="str">
        <f>'3 priedo 1 lentele'!A87</f>
        <v>1.3.1.2.1</v>
      </c>
      <c r="B87" s="110" t="str">
        <f>'3 priedo 1 lentele'!B87</f>
        <v>R025513-190000-0001</v>
      </c>
      <c r="C87" s="28" t="str">
        <f>'3 priedo 1 lentele'!C87</f>
        <v>Jonavos miesto darnaus judumo plano parengimas</v>
      </c>
      <c r="D87" s="28" t="s">
        <v>1558</v>
      </c>
      <c r="E87" s="28" t="s">
        <v>1559</v>
      </c>
      <c r="F87" s="9">
        <v>1</v>
      </c>
      <c r="G87" s="8"/>
      <c r="H87" s="28"/>
      <c r="I87" s="8"/>
      <c r="J87" s="21"/>
      <c r="K87" s="21"/>
      <c r="L87" s="20"/>
      <c r="M87" s="21"/>
      <c r="N87" s="21"/>
      <c r="O87" s="21"/>
      <c r="P87" s="21"/>
      <c r="Q87" s="21"/>
      <c r="R87" s="21"/>
      <c r="S87" s="21"/>
      <c r="T87" s="21"/>
      <c r="U87" s="21"/>
    </row>
    <row r="88" spans="1:21" ht="24" x14ac:dyDescent="0.3">
      <c r="A88" s="28" t="str">
        <f>'3 priedo 1 lentele'!A88</f>
        <v>1.3.1.2.2</v>
      </c>
      <c r="B88" s="196" t="str">
        <f>'3 priedo 1 lentele'!B88</f>
        <v>R025514-190000-0002</v>
      </c>
      <c r="C88" s="28" t="str">
        <f>'3 priedo 1 lentele'!C88</f>
        <v>Darnaus judumo priemonių diegimas Jonavos mieste</v>
      </c>
      <c r="D88" s="28" t="s">
        <v>1560</v>
      </c>
      <c r="E88" s="28" t="s">
        <v>1561</v>
      </c>
      <c r="F88" s="9">
        <v>5</v>
      </c>
      <c r="G88" s="21" t="s">
        <v>1562</v>
      </c>
      <c r="H88" s="28" t="s">
        <v>1563</v>
      </c>
      <c r="I88" s="9">
        <v>2</v>
      </c>
      <c r="J88" s="21"/>
      <c r="K88" s="21"/>
      <c r="L88" s="20"/>
      <c r="M88" s="21"/>
      <c r="N88" s="21"/>
      <c r="O88" s="21"/>
      <c r="P88" s="21"/>
      <c r="Q88" s="21"/>
      <c r="R88" s="21"/>
      <c r="S88" s="21"/>
      <c r="T88" s="21"/>
      <c r="U88" s="21"/>
    </row>
    <row r="89" spans="1:21" ht="36" x14ac:dyDescent="0.3">
      <c r="A89" s="28" t="str">
        <f>'3 priedo 1 lentele'!A89</f>
        <v>1.3.1.2.3</v>
      </c>
      <c r="B89" s="196" t="str">
        <f>'3 priedo 1 lentele'!B89</f>
        <v>R025511-120000-0022</v>
      </c>
      <c r="C89" s="19" t="str">
        <f>'3 priedo 1 lentele'!C89</f>
        <v xml:space="preserve">Eismo saugos įrenginių rekonstrukcija Savanorių prospekte </v>
      </c>
      <c r="D89" s="21" t="s">
        <v>1549</v>
      </c>
      <c r="E89" s="19" t="s">
        <v>1564</v>
      </c>
      <c r="F89" s="20">
        <v>8</v>
      </c>
      <c r="G89" s="20"/>
      <c r="H89" s="21"/>
      <c r="I89" s="20"/>
      <c r="J89" s="21"/>
      <c r="K89" s="21"/>
      <c r="L89" s="20"/>
      <c r="M89" s="21"/>
      <c r="N89" s="21"/>
      <c r="O89" s="21"/>
      <c r="P89" s="21"/>
      <c r="Q89" s="21"/>
      <c r="R89" s="21"/>
      <c r="S89" s="21"/>
      <c r="T89" s="21"/>
      <c r="U89" s="21"/>
    </row>
    <row r="90" spans="1:21" ht="36" x14ac:dyDescent="0.3">
      <c r="A90" s="28" t="str">
        <f>'3 priedo 1 lentele'!A90</f>
        <v>1.3.1.2.4</v>
      </c>
      <c r="B90" s="196" t="str">
        <f>'3 priedo 1 lentele'!B90</f>
        <v>R025511-120000-0023</v>
      </c>
      <c r="C90" s="19" t="str">
        <f>'3 priedo 1 lentele'!C90</f>
        <v>Šviesoforinės įrangos  J. Lukšos-Daumanto g. ir Sukilėlių pr. sankryžoje įrengimas</v>
      </c>
      <c r="D90" s="21" t="s">
        <v>1549</v>
      </c>
      <c r="E90" s="19" t="s">
        <v>1564</v>
      </c>
      <c r="F90" s="20">
        <v>1</v>
      </c>
      <c r="G90" s="20"/>
      <c r="H90" s="21"/>
      <c r="I90" s="20"/>
      <c r="J90" s="21"/>
      <c r="K90" s="21"/>
      <c r="L90" s="20"/>
      <c r="M90" s="21"/>
      <c r="N90" s="21"/>
      <c r="O90" s="21"/>
      <c r="P90" s="21"/>
      <c r="Q90" s="21"/>
      <c r="R90" s="21"/>
      <c r="S90" s="21"/>
      <c r="T90" s="21"/>
      <c r="U90" s="21"/>
    </row>
    <row r="91" spans="1:21" ht="36" x14ac:dyDescent="0.3">
      <c r="A91" s="28" t="str">
        <f>'3 priedo 1 lentele'!A91</f>
        <v>1.3.1.2.5</v>
      </c>
      <c r="B91" s="196" t="str">
        <f>'3 priedo 1 lentele'!B91</f>
        <v>R025511-120000-0024</v>
      </c>
      <c r="C91" s="19" t="str">
        <f>'3 priedo 1 lentele'!C91</f>
        <v>Šviesoforinės įrangos įrengimas Eivenių g. ir Sukilėlių pr. sankryžoje</v>
      </c>
      <c r="D91" s="21" t="s">
        <v>1549</v>
      </c>
      <c r="E91" s="19" t="s">
        <v>1564</v>
      </c>
      <c r="F91" s="20">
        <v>1</v>
      </c>
      <c r="G91" s="20"/>
      <c r="H91" s="21"/>
      <c r="I91" s="20"/>
      <c r="J91" s="21"/>
      <c r="K91" s="21"/>
      <c r="L91" s="20"/>
      <c r="M91" s="21"/>
      <c r="N91" s="21"/>
      <c r="O91" s="21"/>
      <c r="P91" s="21"/>
      <c r="Q91" s="21"/>
      <c r="R91" s="21"/>
      <c r="S91" s="21"/>
      <c r="T91" s="21"/>
      <c r="U91" s="21"/>
    </row>
    <row r="92" spans="1:21" ht="24" x14ac:dyDescent="0.3">
      <c r="A92" s="28" t="str">
        <f>'3 priedo 1 lentele'!A92</f>
        <v>1.3.1.2.6</v>
      </c>
      <c r="B92" s="196" t="str">
        <f>'3 priedo 1 lentele'!B92</f>
        <v>R025514-190000-0003</v>
      </c>
      <c r="C92" s="19" t="str">
        <f>'3 priedo 1 lentele'!C92</f>
        <v>Darnaus judumo priemonių diegimas Birštono mieste</v>
      </c>
      <c r="D92" s="21" t="s">
        <v>1560</v>
      </c>
      <c r="E92" s="19" t="s">
        <v>1561</v>
      </c>
      <c r="F92" s="20">
        <v>1</v>
      </c>
      <c r="G92" s="20"/>
      <c r="H92" s="21"/>
      <c r="I92" s="20"/>
      <c r="J92" s="21"/>
      <c r="K92" s="21"/>
      <c r="L92" s="20"/>
      <c r="M92" s="21"/>
      <c r="N92" s="21"/>
      <c r="O92" s="21"/>
      <c r="P92" s="21"/>
      <c r="Q92" s="21"/>
      <c r="R92" s="21"/>
      <c r="S92" s="21"/>
      <c r="T92" s="21"/>
      <c r="U92" s="21"/>
    </row>
    <row r="93" spans="1:21" ht="24" x14ac:dyDescent="0.3">
      <c r="A93" s="28" t="str">
        <f>'3 priedo 1 lentele'!A93</f>
        <v>1.3.1.2.7</v>
      </c>
      <c r="B93" s="196" t="str">
        <f>'3 priedo 1 lentele'!B93</f>
        <v>R025513-500000-0002</v>
      </c>
      <c r="C93" s="19" t="str">
        <f>'3 priedo 1 lentele'!C93</f>
        <v>Darnaus judumo Birštono mieste plano parengimas</v>
      </c>
      <c r="D93" s="21" t="s">
        <v>1558</v>
      </c>
      <c r="E93" s="19" t="s">
        <v>1559</v>
      </c>
      <c r="F93" s="20">
        <v>1</v>
      </c>
      <c r="G93" s="20"/>
      <c r="H93" s="21"/>
      <c r="I93" s="20"/>
      <c r="J93" s="21"/>
      <c r="K93" s="21"/>
      <c r="L93" s="20"/>
      <c r="M93" s="21"/>
      <c r="N93" s="21"/>
      <c r="O93" s="21"/>
      <c r="P93" s="21"/>
      <c r="Q93" s="21"/>
      <c r="R93" s="21"/>
      <c r="S93" s="21"/>
      <c r="T93" s="21"/>
      <c r="U93" s="21"/>
    </row>
    <row r="94" spans="1:21" ht="24" x14ac:dyDescent="0.3">
      <c r="A94" s="28" t="str">
        <f>'3 priedo 1 lentele'!A94</f>
        <v>1.3.1.2.8</v>
      </c>
      <c r="B94" s="196" t="str">
        <f>'3 priedo 1 lentele'!B94</f>
        <v>R025513-190000-0003</v>
      </c>
      <c r="C94" s="19" t="str">
        <f>'3 priedo 1 lentele'!C94</f>
        <v>Darnaus judumo Kauno mieste plano parengimas</v>
      </c>
      <c r="D94" s="21" t="s">
        <v>1558</v>
      </c>
      <c r="E94" s="19" t="s">
        <v>1559</v>
      </c>
      <c r="F94" s="20">
        <v>1</v>
      </c>
      <c r="G94" s="20"/>
      <c r="H94" s="21"/>
      <c r="I94" s="20"/>
      <c r="J94" s="21"/>
      <c r="K94" s="21"/>
      <c r="L94" s="20"/>
      <c r="M94" s="21"/>
      <c r="N94" s="21"/>
      <c r="O94" s="21"/>
      <c r="P94" s="21"/>
      <c r="Q94" s="21"/>
      <c r="R94" s="21"/>
      <c r="S94" s="21"/>
      <c r="T94" s="21"/>
      <c r="U94" s="21"/>
    </row>
    <row r="95" spans="1:21" ht="48" x14ac:dyDescent="0.3">
      <c r="A95" s="28" t="str">
        <f>'3 priedo 1 lentele'!A95</f>
        <v>1.3.1.2.9</v>
      </c>
      <c r="B95" s="196" t="str">
        <f>'3 priedo 1 lentele'!B95</f>
        <v>R025514-190000-0005</v>
      </c>
      <c r="C95" s="19" t="str">
        <f>'3 priedo 1 lentele'!C95</f>
        <v>Viaduko per magistralinį A16 kelią prieigų ir jungčių su Birštono miestu ir Birštono Vs. žmonėms su negalia įrengimas</v>
      </c>
      <c r="D95" s="21" t="s">
        <v>1560</v>
      </c>
      <c r="E95" s="19" t="s">
        <v>1561</v>
      </c>
      <c r="F95" s="20">
        <v>1</v>
      </c>
      <c r="G95" s="20"/>
      <c r="H95" s="21"/>
      <c r="I95" s="20"/>
      <c r="J95" s="21"/>
      <c r="K95" s="21"/>
      <c r="L95" s="20"/>
      <c r="M95" s="21"/>
      <c r="N95" s="21"/>
      <c r="O95" s="21"/>
      <c r="P95" s="21"/>
      <c r="Q95" s="21"/>
      <c r="R95" s="21"/>
      <c r="S95" s="21"/>
      <c r="T95" s="21"/>
      <c r="U95" s="21"/>
    </row>
    <row r="96" spans="1:21" ht="24" x14ac:dyDescent="0.3">
      <c r="A96" s="28" t="str">
        <f>'3 priedo 1 lentele'!A96</f>
        <v>1.3.1.2.10</v>
      </c>
      <c r="B96" s="196" t="str">
        <f>'3 priedo 1 lentele'!B96</f>
        <v>R025514-190000-2003</v>
      </c>
      <c r="C96" s="19" t="str">
        <f>'3 priedo 1 lentele'!C96</f>
        <v>Intelektinių transporto sistemų diegimas Kauno mieste</v>
      </c>
      <c r="D96" s="236" t="s">
        <v>1562</v>
      </c>
      <c r="E96" s="239" t="s">
        <v>1563</v>
      </c>
      <c r="F96" s="233">
        <v>3</v>
      </c>
      <c r="G96" s="101"/>
      <c r="H96" s="101"/>
      <c r="I96" s="9"/>
      <c r="J96" s="21"/>
      <c r="K96" s="21"/>
      <c r="L96" s="20"/>
      <c r="M96" s="21"/>
      <c r="N96" s="21"/>
      <c r="O96" s="21"/>
      <c r="P96" s="21"/>
      <c r="Q96" s="21"/>
      <c r="R96" s="21"/>
      <c r="S96" s="21"/>
      <c r="T96" s="21"/>
      <c r="U96" s="21"/>
    </row>
    <row r="97" spans="1:21" ht="24" x14ac:dyDescent="0.3">
      <c r="A97" s="28" t="str">
        <f>'3 priedo 1 lentele'!A97</f>
        <v>1.3.1.2.11</v>
      </c>
      <c r="B97" s="196" t="str">
        <f>'3 priedo 1 lentele'!B97</f>
        <v>R025514-190000-2005</v>
      </c>
      <c r="C97" s="19" t="str">
        <f>'3 priedo 1 lentele'!C97</f>
        <v>Viešojo transporto infrastruktūros plėtra Kauno mieste</v>
      </c>
      <c r="D97" s="101" t="s">
        <v>1560</v>
      </c>
      <c r="E97" s="101" t="s">
        <v>1561</v>
      </c>
      <c r="F97" s="20">
        <v>1</v>
      </c>
      <c r="G97" s="236" t="s">
        <v>1562</v>
      </c>
      <c r="H97" s="239" t="s">
        <v>1563</v>
      </c>
      <c r="I97" s="233">
        <v>1</v>
      </c>
      <c r="J97" s="21"/>
      <c r="K97" s="21"/>
      <c r="L97" s="20"/>
      <c r="M97" s="21"/>
      <c r="N97" s="21"/>
      <c r="O97" s="21"/>
      <c r="P97" s="21"/>
      <c r="Q97" s="21"/>
      <c r="R97" s="21"/>
      <c r="S97" s="21"/>
      <c r="T97" s="21"/>
      <c r="U97" s="21"/>
    </row>
    <row r="98" spans="1:21" ht="34.200000000000003" x14ac:dyDescent="0.3">
      <c r="A98" s="179" t="str">
        <f>'3 priedo 1 lentele'!A98</f>
        <v>1.3.1.3</v>
      </c>
      <c r="B98" s="199">
        <f>'3 priedo 1 lentele'!B98</f>
        <v>0</v>
      </c>
      <c r="C98" s="179" t="str">
        <f>'3 priedo 1 lentele'!C98</f>
        <v>Priemonė: Pėsčiųjų ir dviračių takų sistemų įrengimas ir plėtra miestuose</v>
      </c>
      <c r="D98" s="193"/>
      <c r="E98" s="193"/>
      <c r="F98" s="194"/>
      <c r="G98" s="194"/>
      <c r="H98" s="193"/>
      <c r="I98" s="194"/>
      <c r="J98" s="193"/>
      <c r="K98" s="193"/>
      <c r="L98" s="194"/>
      <c r="M98" s="193"/>
      <c r="N98" s="193"/>
      <c r="O98" s="193"/>
      <c r="P98" s="193"/>
      <c r="Q98" s="193"/>
      <c r="R98" s="193"/>
      <c r="S98" s="193"/>
      <c r="T98" s="193"/>
      <c r="U98" s="193"/>
    </row>
    <row r="99" spans="1:21" ht="48" x14ac:dyDescent="0.3">
      <c r="A99" s="28" t="str">
        <f>'3 priedo 1 lentele'!A99</f>
        <v>1.3.1.3.1</v>
      </c>
      <c r="B99" s="110" t="str">
        <f>'3 priedo 1 lentele'!B99</f>
        <v>R025516-190000-0001</v>
      </c>
      <c r="C99" s="28" t="str">
        <f>'3 priedo 1 lentele'!C99</f>
        <v>Dviračių takų tinklo plėtra Jonavos mieste: nuo Šaltinio g. iki Žeimių g. ties Jonavos J. Ralio gimnazija Žeimių g. 20 iki Žeimių g. 28</v>
      </c>
      <c r="D99" s="28" t="s">
        <v>1565</v>
      </c>
      <c r="E99" s="101" t="s">
        <v>1566</v>
      </c>
      <c r="F99" s="9">
        <v>0.2</v>
      </c>
      <c r="G99" s="20" t="s">
        <v>1567</v>
      </c>
      <c r="H99" s="19" t="s">
        <v>1568</v>
      </c>
      <c r="I99" s="9">
        <v>0.48</v>
      </c>
      <c r="J99" s="21"/>
      <c r="K99" s="21"/>
      <c r="L99" s="20"/>
      <c r="M99" s="21"/>
      <c r="N99" s="21"/>
      <c r="O99" s="21"/>
      <c r="P99" s="21"/>
      <c r="Q99" s="21"/>
      <c r="R99" s="21"/>
      <c r="S99" s="21"/>
      <c r="T99" s="21"/>
      <c r="U99" s="21"/>
    </row>
    <row r="100" spans="1:21" ht="114" customHeight="1" x14ac:dyDescent="0.3">
      <c r="A100" s="28" t="str">
        <f>'3 priedo 1 lentele'!A100</f>
        <v>1.3.1.3.2</v>
      </c>
      <c r="B100" s="110" t="str">
        <f>'3 priedo 1 lentele'!B100</f>
        <v>R025516-190000-0002</v>
      </c>
      <c r="C100" s="28" t="str">
        <f>'3 priedo 1 lentele'!C100</f>
        <v>Pėsčiųjų ir dviračių tako įrengimas aplink Girelės II tvenkinį Kaišiadorių mieste</v>
      </c>
      <c r="D100" s="8" t="s">
        <v>1567</v>
      </c>
      <c r="E100" s="19" t="s">
        <v>1568</v>
      </c>
      <c r="F100" s="20">
        <v>1.1100000000000001</v>
      </c>
      <c r="G100" s="20"/>
      <c r="H100" s="21"/>
      <c r="I100" s="20"/>
      <c r="J100" s="21"/>
      <c r="K100" s="21"/>
      <c r="L100" s="20"/>
      <c r="M100" s="21"/>
      <c r="N100" s="21"/>
      <c r="O100" s="21"/>
      <c r="P100" s="21"/>
      <c r="Q100" s="21"/>
      <c r="R100" s="21"/>
      <c r="S100" s="21"/>
      <c r="T100" s="21"/>
      <c r="U100" s="21"/>
    </row>
    <row r="101" spans="1:21" ht="36" x14ac:dyDescent="0.3">
      <c r="A101" s="28" t="str">
        <f>'3 priedo 1 lentele'!A101</f>
        <v>1.3.1.3.3</v>
      </c>
      <c r="B101" s="110" t="str">
        <f>'3 priedo 1 lentele'!B101</f>
        <v>R025516-190000-0003</v>
      </c>
      <c r="C101" s="28" t="str">
        <f>'3 priedo 1 lentele'!C101</f>
        <v>Dviračių ir pėsčiųjų takų įrengimas Kęstučio ir Paupio gatvėse Prienų mieste</v>
      </c>
      <c r="D101" s="30" t="s">
        <v>1565</v>
      </c>
      <c r="E101" s="101" t="s">
        <v>1566</v>
      </c>
      <c r="F101" s="20">
        <v>1.1000000000000001</v>
      </c>
      <c r="G101" s="20"/>
      <c r="H101" s="21"/>
      <c r="I101" s="20"/>
      <c r="J101" s="21"/>
      <c r="K101" s="21"/>
      <c r="L101" s="20"/>
      <c r="M101" s="21"/>
      <c r="N101" s="21"/>
      <c r="O101" s="21"/>
      <c r="P101" s="21"/>
      <c r="Q101" s="21"/>
      <c r="R101" s="21"/>
      <c r="S101" s="21"/>
      <c r="T101" s="21"/>
      <c r="U101" s="21"/>
    </row>
    <row r="102" spans="1:21" ht="36" x14ac:dyDescent="0.3">
      <c r="A102" s="28" t="str">
        <f>'3 priedo 1 lentele'!A102</f>
        <v>1.3.1.3.4</v>
      </c>
      <c r="B102" s="110" t="str">
        <f>'3 priedo 1 lentele'!B102</f>
        <v>R025516-500000-0004</v>
      </c>
      <c r="C102" s="19" t="str">
        <f>'3 priedo 1 lentele'!C102</f>
        <v>Dviračių - pėsčiųjų tako nuo Sodų iki Liepų g. rekonstravimas Garliavos mieste</v>
      </c>
      <c r="D102" s="8" t="s">
        <v>1567</v>
      </c>
      <c r="E102" s="19" t="s">
        <v>1568</v>
      </c>
      <c r="F102" s="9">
        <v>0.79</v>
      </c>
      <c r="G102" s="21"/>
      <c r="H102" s="21"/>
      <c r="I102" s="20"/>
      <c r="J102" s="21"/>
      <c r="K102" s="21"/>
      <c r="L102" s="20"/>
      <c r="M102" s="21"/>
      <c r="N102" s="21"/>
      <c r="O102" s="21"/>
      <c r="P102" s="21"/>
      <c r="Q102" s="21"/>
      <c r="R102" s="21"/>
      <c r="S102" s="21"/>
      <c r="T102" s="21"/>
      <c r="U102" s="21"/>
    </row>
    <row r="103" spans="1:21" ht="36" x14ac:dyDescent="0.3">
      <c r="A103" s="28" t="str">
        <f>'3 priedo 1 lentele'!A103</f>
        <v>1.3.1.3.5</v>
      </c>
      <c r="B103" s="110" t="str">
        <f>'3 priedo 1 lentele'!B103</f>
        <v>R025516-190000-0005</v>
      </c>
      <c r="C103" s="19" t="str">
        <f>'3 priedo 1 lentele'!C103</f>
        <v>Pėsčiųjų ir dviračių takų statyba Raseinių miesto Žvyryno g., Žibuoklių g. ir Maironio g. dalyse</v>
      </c>
      <c r="D103" s="101" t="s">
        <v>1565</v>
      </c>
      <c r="E103" s="101" t="s">
        <v>1566</v>
      </c>
      <c r="F103" s="20">
        <v>1.29</v>
      </c>
      <c r="G103" s="8" t="s">
        <v>1567</v>
      </c>
      <c r="H103" s="19" t="s">
        <v>1568</v>
      </c>
      <c r="I103" s="20">
        <v>0</v>
      </c>
      <c r="J103" s="21"/>
      <c r="K103" s="21"/>
      <c r="L103" s="20"/>
      <c r="M103" s="21"/>
      <c r="N103" s="21"/>
      <c r="O103" s="21"/>
      <c r="P103" s="21"/>
      <c r="Q103" s="21"/>
      <c r="R103" s="21"/>
      <c r="S103" s="21"/>
      <c r="T103" s="21"/>
      <c r="U103" s="21"/>
    </row>
    <row r="104" spans="1:21" ht="36" x14ac:dyDescent="0.3">
      <c r="A104" s="28" t="str">
        <f>'3 priedo 1 lentele'!A104</f>
        <v>1.3.1.3.6</v>
      </c>
      <c r="B104" s="110" t="str">
        <f>'3 priedo 1 lentele'!B104</f>
        <v>R025516-190000-0006</v>
      </c>
      <c r="C104" s="19" t="str">
        <f>'3 priedo 1 lentele'!C104</f>
        <v>Pėsčiųjų ir dviračių takas Veiverių g. nuo Vytauto Didžiojo tilto iki Kauno miesto ribos</v>
      </c>
      <c r="D104" s="21" t="s">
        <v>1565</v>
      </c>
      <c r="E104" s="101" t="s">
        <v>1566</v>
      </c>
      <c r="F104" s="20">
        <v>4.26</v>
      </c>
      <c r="G104" s="21"/>
      <c r="H104" s="21"/>
      <c r="I104" s="20"/>
      <c r="J104" s="21"/>
      <c r="K104" s="21"/>
      <c r="L104" s="20"/>
      <c r="M104" s="21"/>
      <c r="N104" s="21"/>
      <c r="O104" s="21"/>
      <c r="P104" s="21"/>
      <c r="Q104" s="21"/>
      <c r="R104" s="21"/>
      <c r="S104" s="21"/>
      <c r="T104" s="21"/>
      <c r="U104" s="21"/>
    </row>
    <row r="105" spans="1:21" ht="36" x14ac:dyDescent="0.3">
      <c r="A105" s="28" t="str">
        <f>'3 priedo 1 lentele'!A105</f>
        <v>1.3.1.3.7</v>
      </c>
      <c r="B105" s="110" t="str">
        <f>'3 priedo 1 lentele'!B105</f>
        <v>R025516-190000-0007</v>
      </c>
      <c r="C105" s="19" t="str">
        <f>'3 priedo 1 lentele'!C105</f>
        <v xml:space="preserve">Dviračių ir pėsčiųjų tako Savanorių prospekte įrengimas </v>
      </c>
      <c r="D105" s="21" t="s">
        <v>1565</v>
      </c>
      <c r="E105" s="101" t="s">
        <v>1566</v>
      </c>
      <c r="F105" s="20">
        <v>6.06</v>
      </c>
      <c r="G105" s="21"/>
      <c r="H105" s="21"/>
      <c r="I105" s="20"/>
      <c r="J105" s="21"/>
      <c r="K105" s="21"/>
      <c r="L105" s="20"/>
      <c r="M105" s="21"/>
      <c r="N105" s="21"/>
      <c r="O105" s="21"/>
      <c r="P105" s="21"/>
      <c r="Q105" s="21"/>
      <c r="R105" s="21"/>
      <c r="S105" s="21"/>
      <c r="T105" s="21"/>
      <c r="U105" s="21"/>
    </row>
    <row r="106" spans="1:21" ht="36" x14ac:dyDescent="0.3">
      <c r="A106" s="28" t="str">
        <f>'3 priedo 1 lentele'!A106</f>
        <v>1.3.1.3.8</v>
      </c>
      <c r="B106" s="110" t="str">
        <f>'3 priedo 1 lentele'!B106</f>
        <v>R025516-190000-0008</v>
      </c>
      <c r="C106" s="19" t="str">
        <f>'3 priedo 1 lentele'!C106</f>
        <v>Pėsčiųjų ir dviračių takų plėtra Birštono mieste</v>
      </c>
      <c r="D106" s="101" t="s">
        <v>1565</v>
      </c>
      <c r="E106" s="101" t="s">
        <v>1566</v>
      </c>
      <c r="F106" s="20">
        <v>0.51</v>
      </c>
      <c r="G106" s="21"/>
      <c r="H106" s="21"/>
      <c r="I106" s="20"/>
      <c r="J106" s="21"/>
      <c r="K106" s="21"/>
      <c r="L106" s="20"/>
      <c r="M106" s="21"/>
      <c r="N106" s="21"/>
      <c r="O106" s="21"/>
      <c r="P106" s="21"/>
      <c r="Q106" s="21"/>
      <c r="R106" s="21"/>
      <c r="S106" s="21"/>
      <c r="T106" s="21"/>
      <c r="U106" s="21"/>
    </row>
    <row r="107" spans="1:21" ht="36" x14ac:dyDescent="0.3">
      <c r="A107" s="28" t="str">
        <f>'3 priedo 1 lentele'!A107</f>
        <v>1.3.1.3.9</v>
      </c>
      <c r="B107" s="110" t="str">
        <f>'3 priedo 1 lentele'!B107</f>
        <v>R025516-190000-0009</v>
      </c>
      <c r="C107" s="19" t="str">
        <f>'3 priedo 1 lentele'!C107</f>
        <v>Pėsčiųjų ir dviračių tako įrengimas Paukštininkų g. Kaišiadorių mieste</v>
      </c>
      <c r="D107" s="21" t="s">
        <v>1565</v>
      </c>
      <c r="E107" s="101" t="s">
        <v>1566</v>
      </c>
      <c r="F107" s="233">
        <v>0.41</v>
      </c>
      <c r="G107" s="21"/>
      <c r="H107" s="21"/>
      <c r="I107" s="20"/>
      <c r="J107" s="21"/>
      <c r="K107" s="21"/>
      <c r="L107" s="20"/>
      <c r="M107" s="21"/>
      <c r="N107" s="21"/>
      <c r="O107" s="21"/>
      <c r="P107" s="21"/>
      <c r="Q107" s="21"/>
      <c r="R107" s="21"/>
      <c r="S107" s="21"/>
      <c r="T107" s="21"/>
      <c r="U107" s="21"/>
    </row>
    <row r="108" spans="1:21" ht="36" x14ac:dyDescent="0.3">
      <c r="A108" s="28" t="str">
        <f>'3 priedo 1 lentele'!A108</f>
        <v>1.3.1.3.10</v>
      </c>
      <c r="B108" s="110" t="str">
        <f>'3 priedo 1 lentele'!B108</f>
        <v>R025516-190000-0011</v>
      </c>
      <c r="C108" s="19" t="str">
        <f>'3 priedo 1 lentele'!C108</f>
        <v>Pėsčiųjų ir dviračių takų tiesimas Pramonės g. Kėdainių mieste</v>
      </c>
      <c r="D108" s="21" t="s">
        <v>1565</v>
      </c>
      <c r="E108" s="101" t="s">
        <v>1566</v>
      </c>
      <c r="F108" s="20">
        <v>1.87</v>
      </c>
      <c r="G108" s="21"/>
      <c r="H108" s="21"/>
      <c r="I108" s="20"/>
      <c r="J108" s="21"/>
      <c r="K108" s="21"/>
      <c r="L108" s="20"/>
      <c r="M108" s="21"/>
      <c r="N108" s="21"/>
      <c r="O108" s="21"/>
      <c r="P108" s="21"/>
      <c r="Q108" s="21"/>
      <c r="R108" s="21"/>
      <c r="S108" s="21"/>
      <c r="T108" s="21"/>
      <c r="U108" s="21"/>
    </row>
    <row r="109" spans="1:21" ht="36" x14ac:dyDescent="0.3">
      <c r="A109" s="28" t="str">
        <f>'3 priedo 1 lentele'!A109</f>
        <v>1.3.1.3.11</v>
      </c>
      <c r="B109" s="196" t="str">
        <f>'3 priedo 1 lentele'!B109</f>
        <v>R025516-190000-0020</v>
      </c>
      <c r="C109" s="19" t="str">
        <f>'3 priedo 1 lentele'!C109</f>
        <v>Dviračių-pėsčiųjų tako įrengimas Marmos g. Vilkijos mieste</v>
      </c>
      <c r="D109" s="21" t="s">
        <v>1565</v>
      </c>
      <c r="E109" s="101" t="s">
        <v>1566</v>
      </c>
      <c r="F109" s="20">
        <v>0.28000000000000003</v>
      </c>
      <c r="G109" s="21"/>
      <c r="H109" s="21"/>
      <c r="I109" s="20"/>
      <c r="J109" s="21"/>
      <c r="K109" s="21"/>
      <c r="L109" s="20"/>
      <c r="M109" s="21"/>
      <c r="N109" s="21"/>
      <c r="O109" s="21"/>
      <c r="P109" s="21"/>
      <c r="Q109" s="21"/>
      <c r="R109" s="21"/>
      <c r="S109" s="21"/>
      <c r="T109" s="21"/>
      <c r="U109" s="21"/>
    </row>
    <row r="110" spans="1:21" s="246" customFormat="1" ht="52.5" customHeight="1" x14ac:dyDescent="0.3">
      <c r="A110" s="239" t="str">
        <f>'3 priedo 1 lentele'!A110</f>
        <v>1.3.1.3.12</v>
      </c>
      <c r="B110" s="239" t="str">
        <f>'3 priedo 1 lentele'!B110</f>
        <v>R025516-190000-0040</v>
      </c>
      <c r="C110" s="239" t="str">
        <f>'3 priedo 1 lentele'!C110</f>
        <v>Pėsčiųjų ir dviračių tako įrengimas rekonstruojant Eigulių, Nuokalnės gatves ir Tvirtovės alėją</v>
      </c>
      <c r="D110" s="236" t="s">
        <v>1565</v>
      </c>
      <c r="E110" s="245" t="s">
        <v>1566</v>
      </c>
      <c r="F110" s="233">
        <v>1.52</v>
      </c>
      <c r="G110" s="236"/>
      <c r="H110" s="236"/>
      <c r="I110" s="233"/>
      <c r="J110" s="236"/>
      <c r="K110" s="236"/>
      <c r="L110" s="233"/>
      <c r="M110" s="236"/>
      <c r="N110" s="236"/>
      <c r="O110" s="236"/>
      <c r="P110" s="236"/>
      <c r="Q110" s="236"/>
      <c r="R110" s="236"/>
      <c r="S110" s="236"/>
      <c r="T110" s="236"/>
      <c r="U110" s="236"/>
    </row>
    <row r="111" spans="1:21" s="246" customFormat="1" ht="52.5" customHeight="1" x14ac:dyDescent="0.3">
      <c r="A111" s="239" t="str">
        <f>'3 priedo 1 lentele'!A111</f>
        <v>1.3.1.3.13</v>
      </c>
      <c r="B111" s="239" t="str">
        <f>'3 priedo 1 lentele'!B111</f>
        <v>R025516-190000-0041</v>
      </c>
      <c r="C111" s="239" t="str">
        <f>'3 priedo 1 lentele'!C111</f>
        <v>Dviračių takų plėtra Jonavos mieste (II etapas)</v>
      </c>
      <c r="D111" s="236" t="s">
        <v>1565</v>
      </c>
      <c r="E111" s="245" t="s">
        <v>1566</v>
      </c>
      <c r="F111" s="233">
        <v>0.6</v>
      </c>
      <c r="G111" s="236"/>
      <c r="H111" s="236"/>
      <c r="I111" s="233"/>
      <c r="J111" s="236"/>
      <c r="K111" s="236"/>
      <c r="L111" s="233"/>
      <c r="M111" s="236"/>
      <c r="N111" s="236"/>
      <c r="O111" s="236"/>
      <c r="P111" s="236"/>
      <c r="Q111" s="236"/>
      <c r="R111" s="236"/>
      <c r="S111" s="236"/>
      <c r="T111" s="236"/>
      <c r="U111" s="236"/>
    </row>
    <row r="112" spans="1:21" s="246" customFormat="1" ht="52.5" customHeight="1" x14ac:dyDescent="0.3">
      <c r="A112" s="239" t="str">
        <f>'3 priedo 1 lentele'!A112</f>
        <v>1.3.1.3.14</v>
      </c>
      <c r="B112" s="239" t="str">
        <f>'3 priedo 1 lentele'!B112</f>
        <v>R025516-190000-0042</v>
      </c>
      <c r="C112" s="239" t="str">
        <f>'3 priedo 1 lentele'!C112</f>
        <v>Pėsčiųjų ir dviračių takų plėtra Raseinių mieste, II etapas</v>
      </c>
      <c r="D112" s="237" t="s">
        <v>1567</v>
      </c>
      <c r="E112" s="238" t="s">
        <v>1568</v>
      </c>
      <c r="F112" s="234">
        <v>0.55000000000000004</v>
      </c>
      <c r="G112" s="236" t="s">
        <v>1565</v>
      </c>
      <c r="H112" s="245" t="s">
        <v>1566</v>
      </c>
      <c r="I112" s="233">
        <v>0</v>
      </c>
      <c r="J112" s="236"/>
      <c r="K112" s="236"/>
      <c r="L112" s="233"/>
      <c r="M112" s="236"/>
      <c r="N112" s="236"/>
      <c r="O112" s="236"/>
      <c r="P112" s="236"/>
      <c r="Q112" s="236"/>
      <c r="R112" s="236"/>
      <c r="S112" s="236"/>
      <c r="T112" s="236"/>
      <c r="U112" s="236"/>
    </row>
    <row r="113" spans="1:21" ht="45.6" x14ac:dyDescent="0.3">
      <c r="A113" s="179" t="str">
        <f>'3 priedo 1 lentele'!A113</f>
        <v>1.3.1.4</v>
      </c>
      <c r="B113" s="199">
        <f>'3 priedo 1 lentele'!B113</f>
        <v>0</v>
      </c>
      <c r="C113" s="179" t="str">
        <f>'3 priedo 1 lentele'!C113</f>
        <v>Priemonė: Mažiau taršių ir ekologiškų transporto priemonių diegimas viešajame transporte miestuose</v>
      </c>
      <c r="D113" s="193"/>
      <c r="E113" s="193"/>
      <c r="F113" s="194"/>
      <c r="G113" s="194"/>
      <c r="H113" s="193"/>
      <c r="I113" s="194"/>
      <c r="J113" s="193"/>
      <c r="K113" s="193"/>
      <c r="L113" s="194"/>
      <c r="M113" s="193"/>
      <c r="N113" s="193"/>
      <c r="O113" s="193"/>
      <c r="P113" s="193"/>
      <c r="Q113" s="193"/>
      <c r="R113" s="193"/>
      <c r="S113" s="193"/>
      <c r="T113" s="193"/>
      <c r="U113" s="193"/>
    </row>
    <row r="114" spans="1:21" ht="36" x14ac:dyDescent="0.3">
      <c r="A114" s="28" t="str">
        <f>'3 priedo 1 lentele'!A114</f>
        <v>1.3.1.4.1</v>
      </c>
      <c r="B114" s="110" t="str">
        <f>'3 priedo 1 lentele'!B114</f>
        <v>R025518-100000-0003</v>
      </c>
      <c r="C114" s="28" t="str">
        <f>'3 priedo 1 lentele'!C114</f>
        <v>Ekologiškų viešojo transporto priemonių įsigijimas Jonavos mieste</v>
      </c>
      <c r="D114" s="101" t="s">
        <v>1569</v>
      </c>
      <c r="E114" s="101" t="s">
        <v>1570</v>
      </c>
      <c r="F114" s="20">
        <v>2</v>
      </c>
      <c r="G114" s="262"/>
      <c r="H114" s="263"/>
      <c r="I114" s="20"/>
      <c r="J114" s="21"/>
      <c r="K114" s="21"/>
      <c r="L114" s="20"/>
      <c r="M114" s="21"/>
      <c r="N114" s="21"/>
      <c r="O114" s="21"/>
      <c r="P114" s="21"/>
      <c r="Q114" s="21"/>
      <c r="R114" s="21"/>
      <c r="S114" s="21"/>
      <c r="T114" s="21"/>
      <c r="U114" s="21"/>
    </row>
    <row r="115" spans="1:21" ht="57" x14ac:dyDescent="0.3">
      <c r="A115" s="159" t="str">
        <f>'3 priedo 1 lentele'!A115</f>
        <v>1.4</v>
      </c>
      <c r="B115" s="157">
        <f>'3 priedo 1 lentele'!B115</f>
        <v>0</v>
      </c>
      <c r="C115" s="152" t="str">
        <f>'3 priedo 1 lentele'!C115</f>
        <v>Tikslas: Siekti, kad Kauno regionas taptų tarptautinio ir vietinio turizmo bei įvairiapusiškų poilsio paslaugų centru</v>
      </c>
      <c r="D115" s="56"/>
      <c r="E115" s="56"/>
      <c r="F115" s="55"/>
      <c r="G115" s="55"/>
      <c r="H115" s="56"/>
      <c r="I115" s="55"/>
      <c r="J115" s="56"/>
      <c r="K115" s="56"/>
      <c r="L115" s="55"/>
      <c r="M115" s="56"/>
      <c r="N115" s="56"/>
      <c r="O115" s="56"/>
      <c r="P115" s="56"/>
      <c r="Q115" s="56"/>
      <c r="R115" s="56"/>
      <c r="S115" s="56"/>
      <c r="T115" s="56"/>
      <c r="U115" s="56"/>
    </row>
    <row r="116" spans="1:21" ht="68.400000000000006" x14ac:dyDescent="0.3">
      <c r="A116" s="142" t="str">
        <f>'3 priedo 1 lentele'!A116</f>
        <v>1.4.1</v>
      </c>
      <c r="B116" s="166">
        <f>'3 priedo 1 lentele'!B116</f>
        <v>0</v>
      </c>
      <c r="C116" s="163" t="str">
        <f>'3 priedo 1 lentele'!C116</f>
        <v>Uždavinys: Vystyti poilsio, pramogų, rekreacinio sporto ir turizmo paslaugų infrastruktūrą, užtikrinant teikiamų turizmo paslaugų visapusiškumą bei gerinant paslaugų kokybę</v>
      </c>
      <c r="D116" s="59"/>
      <c r="E116" s="59"/>
      <c r="F116" s="58"/>
      <c r="G116" s="58"/>
      <c r="H116" s="59"/>
      <c r="I116" s="58"/>
      <c r="J116" s="59"/>
      <c r="K116" s="59"/>
      <c r="L116" s="58"/>
      <c r="M116" s="59"/>
      <c r="N116" s="59"/>
      <c r="O116" s="59"/>
      <c r="P116" s="59"/>
      <c r="Q116" s="59"/>
      <c r="R116" s="59"/>
      <c r="S116" s="59"/>
      <c r="T116" s="59"/>
      <c r="U116" s="59"/>
    </row>
    <row r="117" spans="1:21" ht="34.200000000000003" x14ac:dyDescent="0.3">
      <c r="A117" s="173" t="str">
        <f>'3 priedo 1 lentele'!A117</f>
        <v>1.4.1.1.</v>
      </c>
      <c r="B117" s="181">
        <f>'3 priedo 1 lentele'!B117</f>
        <v>0</v>
      </c>
      <c r="C117" s="173" t="str">
        <f>'3 priedo 1 lentele'!C117</f>
        <v xml:space="preserve">Priemonė: Kultūros paveldo ir aplinkos objektų pritaikymas turizmui </v>
      </c>
      <c r="D117" s="193"/>
      <c r="E117" s="193"/>
      <c r="F117" s="194"/>
      <c r="G117" s="194"/>
      <c r="H117" s="193"/>
      <c r="I117" s="194"/>
      <c r="J117" s="193"/>
      <c r="K117" s="193"/>
      <c r="L117" s="194"/>
      <c r="M117" s="193"/>
      <c r="N117" s="193"/>
      <c r="O117" s="193"/>
      <c r="P117" s="193"/>
      <c r="Q117" s="193"/>
      <c r="R117" s="193"/>
      <c r="S117" s="193"/>
      <c r="T117" s="193"/>
      <c r="U117" s="193"/>
    </row>
    <row r="118" spans="1:21" ht="72" x14ac:dyDescent="0.3">
      <c r="A118" s="19" t="str">
        <f>'3 priedo 1 lentele'!A118</f>
        <v>1.4.1.1.1</v>
      </c>
      <c r="B118" s="110" t="str">
        <f>'3 priedo 1 lentele'!B118</f>
        <v>R023302-440000-0001</v>
      </c>
      <c r="C118" s="19" t="str">
        <f>'3 priedo 1 lentele'!C118</f>
        <v>Zapyškio Šv. Jono krikštytojo bažnyčios tvarkyba</v>
      </c>
      <c r="D118" s="101" t="s">
        <v>1571</v>
      </c>
      <c r="E118" s="101" t="s">
        <v>1572</v>
      </c>
      <c r="F118" s="9">
        <v>1</v>
      </c>
      <c r="G118" s="20" t="s">
        <v>1573</v>
      </c>
      <c r="H118" s="101" t="s">
        <v>1574</v>
      </c>
      <c r="I118" s="9">
        <v>12400</v>
      </c>
      <c r="J118" s="21"/>
      <c r="K118" s="21"/>
      <c r="L118" s="20"/>
      <c r="M118" s="21"/>
      <c r="N118" s="21"/>
      <c r="O118" s="21"/>
      <c r="P118" s="21"/>
      <c r="Q118" s="21"/>
      <c r="R118" s="21"/>
      <c r="S118" s="21"/>
      <c r="T118" s="21"/>
      <c r="U118" s="21"/>
    </row>
    <row r="119" spans="1:21" ht="72" x14ac:dyDescent="0.3">
      <c r="A119" s="19" t="str">
        <f>'3 priedo 1 lentele'!A119</f>
        <v>1.4.1.1.2</v>
      </c>
      <c r="B119" s="110" t="str">
        <f>'3 priedo 1 lentele'!B119</f>
        <v>R020017-450000-0001</v>
      </c>
      <c r="C119" s="19" t="str">
        <f>'3 priedo 1 lentele'!C119</f>
        <v>Visuomenės aplinkosauginį švietimą skatinančios infrastruktūros atnaujinimas Lietuvos zoologijos sode</v>
      </c>
      <c r="D119" s="21" t="s">
        <v>1980</v>
      </c>
      <c r="E119" s="19" t="s">
        <v>1983</v>
      </c>
      <c r="F119" s="20">
        <v>1</v>
      </c>
      <c r="G119" s="101" t="s">
        <v>1576</v>
      </c>
      <c r="H119" s="101" t="s">
        <v>1574</v>
      </c>
      <c r="I119" s="9">
        <v>85079</v>
      </c>
      <c r="J119" s="101" t="s">
        <v>1981</v>
      </c>
      <c r="K119" s="101" t="s">
        <v>1982</v>
      </c>
      <c r="L119" s="9">
        <v>3</v>
      </c>
      <c r="M119" s="21"/>
      <c r="N119" s="19"/>
      <c r="O119" s="20"/>
      <c r="P119" s="21"/>
      <c r="Q119" s="21"/>
      <c r="R119" s="21"/>
      <c r="S119" s="21"/>
      <c r="T119" s="21"/>
      <c r="U119" s="21"/>
    </row>
    <row r="120" spans="1:21" ht="72" x14ac:dyDescent="0.3">
      <c r="A120" s="19" t="str">
        <f>'3 priedo 1 lentele'!A120</f>
        <v>1.4.1.1.3</v>
      </c>
      <c r="B120" s="110" t="str">
        <f>'3 priedo 1 lentele'!B120</f>
        <v>R023302-440000-0002</v>
      </c>
      <c r="C120" s="19" t="str">
        <f>'3 priedo 1 lentele'!C120</f>
        <v>Šv. Arkangelo Mykolo (Soboro) bažnyčios pritaikymas kultūrinei, turistinei ir socialinei edukacinei veiklai</v>
      </c>
      <c r="D120" s="21" t="s">
        <v>1571</v>
      </c>
      <c r="E120" s="19" t="s">
        <v>1575</v>
      </c>
      <c r="F120" s="20">
        <v>1</v>
      </c>
      <c r="G120" s="101" t="s">
        <v>1576</v>
      </c>
      <c r="H120" s="101" t="s">
        <v>1574</v>
      </c>
      <c r="I120" s="9">
        <v>9000</v>
      </c>
      <c r="J120" s="21"/>
      <c r="K120" s="21"/>
      <c r="L120" s="20"/>
      <c r="M120" s="21"/>
      <c r="N120" s="21"/>
      <c r="O120" s="21"/>
      <c r="P120" s="21"/>
      <c r="Q120" s="21"/>
      <c r="R120" s="21"/>
      <c r="S120" s="21"/>
      <c r="T120" s="21"/>
      <c r="U120" s="21"/>
    </row>
    <row r="121" spans="1:21" ht="72" x14ac:dyDescent="0.3">
      <c r="A121" s="19" t="str">
        <f>'3 priedo 1 lentele'!A121</f>
        <v>1.4.1.1.4</v>
      </c>
      <c r="B121" s="110" t="str">
        <f>'3 priedo 1 lentele'!B121</f>
        <v>R023302-440000-0003</v>
      </c>
      <c r="C121" s="19" t="str">
        <f>'3 priedo 1 lentele'!C121</f>
        <v>Kauno kino centro „Romuva“ (kultūros paveldo objekto) aktualizavimas, jį įveiklinant, optimizuojant ir keliant paslaugų kokybę</v>
      </c>
      <c r="D121" s="21" t="s">
        <v>1571</v>
      </c>
      <c r="E121" s="19" t="s">
        <v>1575</v>
      </c>
      <c r="F121" s="20">
        <v>1</v>
      </c>
      <c r="G121" s="101" t="s">
        <v>1576</v>
      </c>
      <c r="H121" s="101" t="s">
        <v>1574</v>
      </c>
      <c r="I121" s="9">
        <v>67859</v>
      </c>
      <c r="J121" s="21"/>
      <c r="K121" s="21"/>
      <c r="L121" s="20"/>
      <c r="M121" s="21"/>
      <c r="N121" s="21"/>
      <c r="O121" s="21"/>
      <c r="P121" s="21"/>
      <c r="Q121" s="21"/>
      <c r="R121" s="21"/>
      <c r="S121" s="21"/>
      <c r="T121" s="21"/>
      <c r="U121" s="21"/>
    </row>
    <row r="122" spans="1:21" ht="36" x14ac:dyDescent="0.3">
      <c r="A122" s="19" t="str">
        <f>'3 priedo 1 lentele'!A122</f>
        <v>1.4.1.1.5</v>
      </c>
      <c r="B122" s="110" t="str">
        <f>'3 priedo 1 lentele'!B122</f>
        <v>R023305-330000-0007</v>
      </c>
      <c r="C122" s="19" t="str">
        <f>'3 priedo 1 lentele'!C122</f>
        <v>Kauno kultūros centro „Tautos namai“ infrastruktūros pritaikymas vietos bendruomenės reikmėms</v>
      </c>
      <c r="D122" s="21" t="s">
        <v>1540</v>
      </c>
      <c r="E122" s="19" t="s">
        <v>1577</v>
      </c>
      <c r="F122" s="20">
        <v>1</v>
      </c>
      <c r="G122" s="20"/>
      <c r="H122" s="21"/>
      <c r="I122" s="20"/>
      <c r="J122" s="21"/>
      <c r="K122" s="21"/>
      <c r="L122" s="20"/>
      <c r="M122" s="21"/>
      <c r="N122" s="21"/>
      <c r="O122" s="21"/>
      <c r="P122" s="21"/>
      <c r="Q122" s="21"/>
      <c r="R122" s="21"/>
      <c r="S122" s="21"/>
      <c r="T122" s="21"/>
      <c r="U122" s="21"/>
    </row>
    <row r="123" spans="1:21" ht="48" x14ac:dyDescent="0.3">
      <c r="A123" s="19" t="str">
        <f>'3 priedo 1 lentele'!A123</f>
        <v>1.4.1.1.6</v>
      </c>
      <c r="B123" s="110" t="str">
        <f>'3 priedo 1 lentele'!B123</f>
        <v>R023305-330000-0008</v>
      </c>
      <c r="C123" s="19" t="str">
        <f>'3 priedo 1 lentele'!C123</f>
        <v>VšĮ „Girstučio“ kultūros ir sporto centro (Kovo 11-osios g. 26 Kaune) kultūrinei veiklai naudojamos dalies rekonstravimas</v>
      </c>
      <c r="D123" s="21" t="s">
        <v>1540</v>
      </c>
      <c r="E123" s="19" t="s">
        <v>1577</v>
      </c>
      <c r="F123" s="20">
        <v>1</v>
      </c>
      <c r="G123" s="20"/>
      <c r="H123" s="21"/>
      <c r="I123" s="20"/>
      <c r="J123" s="21"/>
      <c r="K123" s="21"/>
      <c r="L123" s="20"/>
      <c r="M123" s="21"/>
      <c r="N123" s="21"/>
      <c r="O123" s="21"/>
      <c r="P123" s="21"/>
      <c r="Q123" s="21"/>
      <c r="R123" s="21"/>
      <c r="S123" s="21"/>
      <c r="T123" s="21"/>
      <c r="U123" s="21"/>
    </row>
    <row r="124" spans="1:21" ht="36" x14ac:dyDescent="0.3">
      <c r="A124" s="19" t="str">
        <f>'3 priedo 1 lentele'!A124</f>
        <v>1.4.1.1.7</v>
      </c>
      <c r="B124" s="110" t="str">
        <f>'3 priedo 1 lentele'!B124</f>
        <v>R029904-280000-0004</v>
      </c>
      <c r="C124" s="19" t="str">
        <f>'3 priedo 1 lentele'!C124</f>
        <v>Apžvalgos aikštelės Aleksote rekonstravimas</v>
      </c>
      <c r="D124" s="21" t="s">
        <v>1533</v>
      </c>
      <c r="E124" s="19" t="s">
        <v>1578</v>
      </c>
      <c r="F124" s="20">
        <v>18612</v>
      </c>
      <c r="G124" s="20"/>
      <c r="H124" s="21"/>
      <c r="I124" s="20"/>
      <c r="J124" s="21"/>
      <c r="K124" s="21"/>
      <c r="L124" s="20"/>
      <c r="M124" s="21"/>
      <c r="N124" s="21"/>
      <c r="O124" s="21"/>
      <c r="P124" s="21"/>
      <c r="Q124" s="21"/>
      <c r="R124" s="21"/>
      <c r="S124" s="21"/>
      <c r="T124" s="21"/>
      <c r="U124" s="21"/>
    </row>
    <row r="125" spans="1:21" ht="36" x14ac:dyDescent="0.3">
      <c r="A125" s="19" t="str">
        <f>'3 priedo 1 lentele'!A125</f>
        <v>1.4.1.1.8</v>
      </c>
      <c r="B125" s="110" t="str">
        <f>'3 priedo 1 lentele'!B125</f>
        <v>R029904-280000-0005</v>
      </c>
      <c r="C125" s="19" t="str">
        <f>'3 priedo 1 lentele'!C125</f>
        <v>Kompleksiškas Kauko laiptų prie Aukštaičių gatvės zonos sutvarkymas</v>
      </c>
      <c r="D125" s="21" t="s">
        <v>1533</v>
      </c>
      <c r="E125" s="19" t="s">
        <v>1534</v>
      </c>
      <c r="F125" s="20">
        <v>11352.4</v>
      </c>
      <c r="G125" s="20"/>
      <c r="H125" s="21"/>
      <c r="I125" s="20"/>
      <c r="J125" s="21"/>
      <c r="K125" s="21"/>
      <c r="L125" s="20"/>
      <c r="M125" s="21"/>
      <c r="N125" s="21"/>
      <c r="O125" s="21"/>
      <c r="P125" s="21"/>
      <c r="Q125" s="21"/>
      <c r="R125" s="21"/>
      <c r="S125" s="21"/>
      <c r="T125" s="21"/>
      <c r="U125" s="21"/>
    </row>
    <row r="126" spans="1:21" ht="60" x14ac:dyDescent="0.3">
      <c r="A126" s="19" t="str">
        <f>'3 priedo 1 lentele'!A126</f>
        <v>1.4.1.1.9</v>
      </c>
      <c r="B126" s="110" t="str">
        <f>'3 priedo 1 lentele'!B126</f>
        <v>R029904-280000-0006</v>
      </c>
      <c r="C126" s="19" t="str">
        <f>'3 priedo 1 lentele'!C126</f>
        <v>Marvelės upelio slėnio sutvarkymas, panaudojant teritorijos gamtinio karkaso ypatumus, siekiant netradicinių erdvių pritaikymo kultūros ir kt. reikmėms</v>
      </c>
      <c r="D126" s="21" t="s">
        <v>1533</v>
      </c>
      <c r="E126" s="19" t="s">
        <v>1534</v>
      </c>
      <c r="F126" s="20">
        <v>12000</v>
      </c>
      <c r="G126" s="20"/>
      <c r="H126" s="21"/>
      <c r="I126" s="20"/>
      <c r="J126" s="21"/>
      <c r="K126" s="21"/>
      <c r="L126" s="20"/>
      <c r="M126" s="21"/>
      <c r="N126" s="21"/>
      <c r="O126" s="21"/>
      <c r="P126" s="21"/>
      <c r="Q126" s="21"/>
      <c r="R126" s="21"/>
      <c r="S126" s="21"/>
      <c r="T126" s="21"/>
      <c r="U126" s="21"/>
    </row>
    <row r="127" spans="1:21" ht="72" x14ac:dyDescent="0.3">
      <c r="A127" s="19" t="str">
        <f>'3 priedo 1 lentele'!A127</f>
        <v>1.4.1.1.10</v>
      </c>
      <c r="B127" s="110" t="str">
        <f>'3 priedo 1 lentele'!B127</f>
        <v>R023302-440000-0004</v>
      </c>
      <c r="C127" s="19" t="str">
        <f>'3 priedo 1 lentele'!C127</f>
        <v>Birštono savivaldybės kultūros paveldo objektų aktualizavimas</v>
      </c>
      <c r="D127" s="101" t="s">
        <v>1576</v>
      </c>
      <c r="E127" s="101" t="s">
        <v>1574</v>
      </c>
      <c r="F127" s="20">
        <v>460</v>
      </c>
      <c r="G127" s="21" t="s">
        <v>1571</v>
      </c>
      <c r="H127" s="101" t="s">
        <v>1572</v>
      </c>
      <c r="I127" s="20">
        <v>1</v>
      </c>
      <c r="J127" s="21"/>
      <c r="K127" s="21"/>
      <c r="L127" s="20"/>
      <c r="M127" s="21"/>
      <c r="N127" s="21"/>
      <c r="O127" s="21"/>
      <c r="P127" s="21"/>
      <c r="Q127" s="21"/>
      <c r="R127" s="21"/>
      <c r="S127" s="21"/>
      <c r="T127" s="21"/>
      <c r="U127" s="21"/>
    </row>
    <row r="128" spans="1:21" ht="72" x14ac:dyDescent="0.3">
      <c r="A128" s="19" t="str">
        <f>'3 priedo 1 lentele'!A128</f>
        <v>1.4.1.1.11</v>
      </c>
      <c r="B128" s="110" t="str">
        <f>'3 priedo 1 lentele'!B128</f>
        <v>R023302-440000-0005</v>
      </c>
      <c r="C128" s="19" t="str">
        <f>'3 priedo 1 lentele'!C128</f>
        <v>Žiežmarių sinagogos išsaugojimas ir pritaikymas visuomenės poreikiams</v>
      </c>
      <c r="D128" s="101" t="s">
        <v>1576</v>
      </c>
      <c r="E128" s="101" t="s">
        <v>1574</v>
      </c>
      <c r="F128" s="20">
        <v>200</v>
      </c>
      <c r="G128" s="21" t="s">
        <v>1571</v>
      </c>
      <c r="H128" s="19" t="s">
        <v>1575</v>
      </c>
      <c r="I128" s="20">
        <v>1</v>
      </c>
      <c r="J128" s="21"/>
      <c r="K128" s="21"/>
      <c r="L128" s="20"/>
      <c r="M128" s="21"/>
      <c r="N128" s="21"/>
      <c r="O128" s="21"/>
      <c r="P128" s="21"/>
      <c r="Q128" s="21"/>
      <c r="R128" s="21"/>
      <c r="S128" s="21"/>
      <c r="T128" s="21"/>
      <c r="U128" s="21"/>
    </row>
    <row r="129" spans="1:21" ht="72" x14ac:dyDescent="0.3">
      <c r="A129" s="19" t="str">
        <f>'3 priedo 1 lentele'!A129</f>
        <v>1.4.1.1.12</v>
      </c>
      <c r="B129" s="110" t="str">
        <f>'3 priedo 1 lentele'!B129</f>
        <v>R023302-440000-0006</v>
      </c>
      <c r="C129" s="28" t="str">
        <f>'3 priedo 1 lentele'!C129</f>
        <v>Pasandravio istorinio draustinio – poeto Maironio tėviškės ir gimtinės pritaikymas kultūrinėms ir edukacinėms reikmėms</v>
      </c>
      <c r="D129" s="28" t="s">
        <v>1573</v>
      </c>
      <c r="E129" s="28" t="s">
        <v>1579</v>
      </c>
      <c r="F129" s="20">
        <v>2220</v>
      </c>
      <c r="G129" s="28" t="s">
        <v>1580</v>
      </c>
      <c r="H129" s="28" t="s">
        <v>1572</v>
      </c>
      <c r="I129" s="20">
        <v>1</v>
      </c>
      <c r="J129" s="105"/>
      <c r="K129" s="105"/>
      <c r="L129" s="106"/>
      <c r="M129" s="105"/>
      <c r="N129" s="105"/>
      <c r="O129" s="105"/>
      <c r="P129" s="105"/>
      <c r="Q129" s="105"/>
      <c r="R129" s="105"/>
      <c r="S129" s="105"/>
      <c r="T129" s="105"/>
      <c r="U129" s="105"/>
    </row>
    <row r="130" spans="1:21" ht="72" x14ac:dyDescent="0.3">
      <c r="A130" s="19" t="str">
        <f>'3 priedo 1 lentele'!A130</f>
        <v>1.4.1.1.13</v>
      </c>
      <c r="B130" s="110" t="str">
        <f>'3 priedo 1 lentele'!B130</f>
        <v>R023302-440000-0007</v>
      </c>
      <c r="C130" s="28" t="str">
        <f>'3 priedo 1 lentele'!C130</f>
        <v>Kėdainių Sinagogos (Smilgos g. 5A, Kėdainiai) kompleksiškas sutvarkymas, pritaikant kultūrinėms bei kitoms reikmėms</v>
      </c>
      <c r="D130" s="28" t="s">
        <v>1580</v>
      </c>
      <c r="E130" s="28" t="s">
        <v>1572</v>
      </c>
      <c r="F130" s="9">
        <v>1</v>
      </c>
      <c r="G130" s="28" t="s">
        <v>1573</v>
      </c>
      <c r="H130" s="28" t="s">
        <v>1579</v>
      </c>
      <c r="I130" s="9">
        <v>800</v>
      </c>
      <c r="J130" s="105"/>
      <c r="K130" s="105"/>
      <c r="L130" s="106"/>
      <c r="M130" s="105"/>
      <c r="N130" s="105"/>
      <c r="O130" s="105"/>
      <c r="P130" s="105"/>
      <c r="Q130" s="105"/>
      <c r="R130" s="105"/>
      <c r="S130" s="105"/>
      <c r="T130" s="105"/>
      <c r="U130" s="105"/>
    </row>
    <row r="131" spans="1:21" ht="34.200000000000003" x14ac:dyDescent="0.3">
      <c r="A131" s="173" t="str">
        <f>'3 priedo 1 lentele'!A131</f>
        <v>1.4.1.2.</v>
      </c>
      <c r="B131" s="181">
        <f>'3 priedo 1 lentele'!B131</f>
        <v>0</v>
      </c>
      <c r="C131" s="173" t="str">
        <f>'3 priedo 1 lentele'!C131</f>
        <v>Priemonė: Senamiesčių ir istorinių miesto dalių atnaujinimas</v>
      </c>
      <c r="D131" s="193"/>
      <c r="E131" s="193"/>
      <c r="F131" s="194"/>
      <c r="G131" s="194"/>
      <c r="H131" s="193"/>
      <c r="I131" s="194"/>
      <c r="J131" s="193"/>
      <c r="K131" s="193"/>
      <c r="L131" s="194"/>
      <c r="M131" s="193"/>
      <c r="N131" s="193"/>
      <c r="O131" s="193"/>
      <c r="P131" s="193"/>
      <c r="Q131" s="193"/>
      <c r="R131" s="193"/>
      <c r="S131" s="193"/>
      <c r="T131" s="193"/>
      <c r="U131" s="193"/>
    </row>
    <row r="132" spans="1:21" ht="34.200000000000003" x14ac:dyDescent="0.3">
      <c r="A132" s="173" t="str">
        <f>'3 priedo 1 lentele'!A132</f>
        <v>1.4.1.3.</v>
      </c>
      <c r="B132" s="181">
        <f>'3 priedo 1 lentele'!B132</f>
        <v>0</v>
      </c>
      <c r="C132" s="173" t="str">
        <f>'3 priedo 1 lentele'!C132</f>
        <v>Priemonė: Vietinių, tradicinių amatų atgaivinimas ir vystymas bei panaudojimas turizmo plėtrai</v>
      </c>
      <c r="D132" s="193"/>
      <c r="E132" s="193"/>
      <c r="F132" s="194"/>
      <c r="G132" s="194"/>
      <c r="H132" s="193"/>
      <c r="I132" s="194"/>
      <c r="J132" s="193"/>
      <c r="K132" s="193"/>
      <c r="L132" s="194"/>
      <c r="M132" s="193"/>
      <c r="N132" s="193"/>
      <c r="O132" s="193"/>
      <c r="P132" s="193"/>
      <c r="Q132" s="193"/>
      <c r="R132" s="193"/>
      <c r="S132" s="193"/>
      <c r="T132" s="193"/>
      <c r="U132" s="193"/>
    </row>
    <row r="133" spans="1:21" ht="45.6" x14ac:dyDescent="0.3">
      <c r="A133" s="173" t="str">
        <f>'3 priedo 1 lentele'!A133</f>
        <v>1.4.1.4.</v>
      </c>
      <c r="B133" s="181">
        <f>'3 priedo 1 lentele'!B133</f>
        <v>0</v>
      </c>
      <c r="C133" s="173" t="str">
        <f>'3 priedo 1 lentele'!C133</f>
        <v>Priemonė: Kultūrinio, piligriminio, sveikatos, dalykinio ir aktyvaus poilsio turizmo infrastruktūros ir paslaugų plėtra</v>
      </c>
      <c r="D133" s="193"/>
      <c r="E133" s="193"/>
      <c r="F133" s="194"/>
      <c r="G133" s="194"/>
      <c r="H133" s="193"/>
      <c r="I133" s="194"/>
      <c r="J133" s="193"/>
      <c r="K133" s="193"/>
      <c r="L133" s="194"/>
      <c r="M133" s="193"/>
      <c r="N133" s="193"/>
      <c r="O133" s="193"/>
      <c r="P133" s="193"/>
      <c r="Q133" s="193"/>
      <c r="R133" s="193"/>
      <c r="S133" s="193"/>
      <c r="T133" s="193"/>
      <c r="U133" s="193"/>
    </row>
    <row r="134" spans="1:21" ht="36" x14ac:dyDescent="0.3">
      <c r="A134" s="33" t="str">
        <f>'3 priedo 1 lentele'!A134</f>
        <v>1.4.1.4.1</v>
      </c>
      <c r="B134" s="110" t="str">
        <f>'3 priedo 1 lentele'!B134</f>
        <v>R029904-320000-0007</v>
      </c>
      <c r="C134" s="19" t="str">
        <f>'3 priedo 1 lentele'!C134</f>
        <v xml:space="preserve">Kauno sporto halės išvystymas į daugiafunkcį centrą visuomenės poreikiams </v>
      </c>
      <c r="D134" s="101" t="s">
        <v>1537</v>
      </c>
      <c r="E134" s="101" t="s">
        <v>1581</v>
      </c>
      <c r="F134" s="20">
        <v>5884.55</v>
      </c>
      <c r="G134" s="101"/>
      <c r="H134" s="101"/>
      <c r="I134" s="20"/>
      <c r="J134" s="21"/>
      <c r="K134" s="21"/>
      <c r="L134" s="20"/>
      <c r="M134" s="21"/>
      <c r="N134" s="21"/>
      <c r="O134" s="21"/>
      <c r="P134" s="21"/>
      <c r="Q134" s="21"/>
      <c r="R134" s="21"/>
      <c r="S134" s="21"/>
      <c r="T134" s="21"/>
      <c r="U134" s="21"/>
    </row>
    <row r="135" spans="1:21" ht="36" x14ac:dyDescent="0.3">
      <c r="A135" s="33" t="str">
        <f>'3 priedo 1 lentele'!A135</f>
        <v>1.4.1.4.2</v>
      </c>
      <c r="B135" s="110" t="str">
        <f>'3 priedo 1 lentele'!B135</f>
        <v>R029904-290000-2000</v>
      </c>
      <c r="C135" s="19" t="str">
        <f>'3 priedo 1 lentele'!C135</f>
        <v>Kompleksiškas Ąžuolyno parke esančios infrastuktūros sutvarkymas, pritaikant ją visuomenės poreikiams</v>
      </c>
      <c r="D135" s="101" t="s">
        <v>1533</v>
      </c>
      <c r="E135" s="101" t="s">
        <v>1534</v>
      </c>
      <c r="F135" s="20">
        <v>626250.31999999995</v>
      </c>
      <c r="G135" s="101"/>
      <c r="H135" s="101"/>
      <c r="I135" s="20"/>
      <c r="J135" s="21"/>
      <c r="K135" s="21"/>
      <c r="L135" s="20"/>
      <c r="M135" s="21"/>
      <c r="N135" s="21"/>
      <c r="O135" s="21"/>
      <c r="P135" s="21"/>
      <c r="Q135" s="21"/>
      <c r="R135" s="21"/>
      <c r="S135" s="21"/>
      <c r="T135" s="21"/>
      <c r="U135" s="21"/>
    </row>
    <row r="136" spans="1:21" ht="48" x14ac:dyDescent="0.3">
      <c r="A136" s="33" t="str">
        <f>'3 priedo 1 lentele'!A136</f>
        <v>1.4.1.4.3</v>
      </c>
      <c r="B136" s="110" t="str">
        <f>'3 priedo 1 lentele'!B136</f>
        <v>R029904-290000-4000</v>
      </c>
      <c r="C136" s="19" t="str">
        <f>'3 priedo 1 lentele'!C136</f>
        <v>Nemuno salos išvystymas į multifunkcinį sveikatinimo ir kultūros kompleksą pritaikant jį visuomenės poreikiams</v>
      </c>
      <c r="D136" s="101" t="s">
        <v>1533</v>
      </c>
      <c r="E136" s="101" t="s">
        <v>1534</v>
      </c>
      <c r="F136" s="108">
        <v>282140</v>
      </c>
      <c r="G136" s="101"/>
      <c r="H136" s="101"/>
      <c r="I136" s="20"/>
      <c r="J136" s="21"/>
      <c r="K136" s="21"/>
      <c r="L136" s="20"/>
      <c r="M136" s="21"/>
      <c r="N136" s="21"/>
      <c r="O136" s="21"/>
      <c r="P136" s="21"/>
      <c r="Q136" s="21"/>
      <c r="R136" s="21"/>
      <c r="S136" s="21"/>
      <c r="T136" s="21"/>
      <c r="U136" s="21"/>
    </row>
    <row r="137" spans="1:21" ht="60" x14ac:dyDescent="0.3">
      <c r="A137" s="33" t="str">
        <f>'3 priedo 1 lentele'!A137</f>
        <v>1.4.1.4.4</v>
      </c>
      <c r="B137" s="110" t="str">
        <f>'3 priedo 1 lentele'!B137</f>
        <v>R029904-290000-3000</v>
      </c>
      <c r="C137" s="19" t="str">
        <f>'3 priedo 1 lentele'!C137</f>
        <v>Teritorijos prie daugiafunkcio S. Dariaus ir S. Girėno  sveikatinimo, kultūros ir užimtumo centro, Sporto halės, Sporto g. ir jos prieigų sutvarkymas</v>
      </c>
      <c r="D137" s="101" t="s">
        <v>1533</v>
      </c>
      <c r="E137" s="101" t="s">
        <v>1534</v>
      </c>
      <c r="F137" s="20">
        <v>13301</v>
      </c>
      <c r="G137" s="101" t="s">
        <v>1537</v>
      </c>
      <c r="H137" s="101" t="s">
        <v>1581</v>
      </c>
      <c r="I137" s="20">
        <v>0</v>
      </c>
      <c r="J137" s="21"/>
      <c r="K137" s="21"/>
      <c r="L137" s="20"/>
      <c r="M137" s="21"/>
      <c r="N137" s="21"/>
      <c r="O137" s="21"/>
      <c r="P137" s="21"/>
      <c r="Q137" s="21"/>
      <c r="R137" s="21"/>
      <c r="S137" s="21"/>
      <c r="T137" s="21"/>
      <c r="U137" s="21"/>
    </row>
    <row r="138" spans="1:21" ht="36" x14ac:dyDescent="0.3">
      <c r="A138" s="33" t="str">
        <f>'3 priedo 1 lentele'!A138</f>
        <v>1.4.1.4.5</v>
      </c>
      <c r="B138" s="110" t="str">
        <f>'3 priedo 1 lentele'!B138</f>
        <v>R020000-320000-9001</v>
      </c>
      <c r="C138" s="19" t="str">
        <f>'3 priedo 1 lentele'!C138</f>
        <v>Daugiafunkcio sveikatinimo ir laisvalaikio centro įkūrimas Nemuno saloje</v>
      </c>
      <c r="D138" s="101" t="s">
        <v>1537</v>
      </c>
      <c r="E138" s="101" t="s">
        <v>1581</v>
      </c>
      <c r="F138" s="20">
        <v>18400</v>
      </c>
      <c r="G138" s="101"/>
      <c r="H138" s="101"/>
      <c r="I138" s="20"/>
      <c r="J138" s="21"/>
      <c r="K138" s="21"/>
      <c r="L138" s="20"/>
      <c r="M138" s="21"/>
      <c r="N138" s="21"/>
      <c r="O138" s="21"/>
      <c r="P138" s="21"/>
      <c r="Q138" s="21"/>
      <c r="R138" s="21"/>
      <c r="S138" s="21"/>
      <c r="T138" s="21"/>
      <c r="U138" s="21"/>
    </row>
    <row r="139" spans="1:21" ht="34.200000000000003" x14ac:dyDescent="0.3">
      <c r="A139" s="142" t="str">
        <f>'3 priedo 1 lentele'!A139</f>
        <v>1.4.2</v>
      </c>
      <c r="B139" s="143">
        <f>'3 priedo 1 lentele'!B139</f>
        <v>0</v>
      </c>
      <c r="C139" s="142" t="str">
        <f>'3 priedo 1 lentele'!C139</f>
        <v>Uždavinys: Diegti ir plėtoti turizmo informacinę sistemą ir aktyviai vykdyti rinkodarą</v>
      </c>
      <c r="D139" s="59"/>
      <c r="E139" s="59"/>
      <c r="F139" s="58"/>
      <c r="G139" s="58"/>
      <c r="H139" s="59"/>
      <c r="I139" s="58"/>
      <c r="J139" s="59"/>
      <c r="K139" s="59"/>
      <c r="L139" s="58"/>
      <c r="M139" s="59"/>
      <c r="N139" s="59"/>
      <c r="O139" s="59"/>
      <c r="P139" s="59"/>
      <c r="Q139" s="59"/>
      <c r="R139" s="59"/>
      <c r="S139" s="59"/>
      <c r="T139" s="59"/>
      <c r="U139" s="59"/>
    </row>
    <row r="140" spans="1:21" ht="22.8" x14ac:dyDescent="0.3">
      <c r="A140" s="184" t="str">
        <f>'3 priedo 1 lentele'!A140</f>
        <v>1.4.2.1.</v>
      </c>
      <c r="B140" s="181">
        <f>'3 priedo 1 lentele'!B140</f>
        <v>0</v>
      </c>
      <c r="C140" s="173" t="str">
        <f>'3 priedo 1 lentele'!C140</f>
        <v>Priemonė: Tematinių ir proginių renginių organizavimas</v>
      </c>
      <c r="D140" s="193"/>
      <c r="E140" s="193"/>
      <c r="F140" s="194"/>
      <c r="G140" s="194"/>
      <c r="H140" s="193"/>
      <c r="I140" s="194"/>
      <c r="J140" s="193"/>
      <c r="K140" s="193"/>
      <c r="L140" s="194"/>
      <c r="M140" s="193"/>
      <c r="N140" s="193"/>
      <c r="O140" s="193"/>
      <c r="P140" s="193"/>
      <c r="Q140" s="193"/>
      <c r="R140" s="193"/>
      <c r="S140" s="193"/>
      <c r="T140" s="193"/>
      <c r="U140" s="193"/>
    </row>
    <row r="141" spans="1:21" ht="34.200000000000003" x14ac:dyDescent="0.3">
      <c r="A141" s="184" t="str">
        <f>'3 priedo 1 lentele'!A141</f>
        <v>1.4.2.2.</v>
      </c>
      <c r="B141" s="181">
        <f>'3 priedo 1 lentele'!B141</f>
        <v>0</v>
      </c>
      <c r="C141" s="173" t="str">
        <f>'3 priedo 1 lentele'!C141</f>
        <v>Priemonė: Turizmo informacijos ir rinkodaros paslaugų kūrimas ir įgyvendinimas bei tyrimai</v>
      </c>
      <c r="D141" s="193"/>
      <c r="E141" s="193"/>
      <c r="F141" s="194"/>
      <c r="G141" s="194"/>
      <c r="H141" s="193"/>
      <c r="I141" s="194"/>
      <c r="J141" s="193"/>
      <c r="K141" s="193"/>
      <c r="L141" s="194"/>
      <c r="M141" s="193"/>
      <c r="N141" s="193"/>
      <c r="O141" s="193"/>
      <c r="P141" s="193"/>
      <c r="Q141" s="193"/>
      <c r="R141" s="193"/>
      <c r="S141" s="193"/>
      <c r="T141" s="193"/>
      <c r="U141" s="193"/>
    </row>
    <row r="142" spans="1:21" ht="102" customHeight="1" x14ac:dyDescent="0.3">
      <c r="A142" s="39" t="str">
        <f>'3 priedo 1 lentele'!A142</f>
        <v>1.4.2.2.1</v>
      </c>
      <c r="B142" s="110" t="str">
        <f>'3 priedo 1 lentele'!B142</f>
        <v>R028821-420000-0001</v>
      </c>
      <c r="C142" s="100" t="str">
        <f>'3 priedo 1 lentele'!C142</f>
        <v>Jonavos, Kėdainių ir Raseinių rajonų savivaldybes jungiančių trasų ir turizmo maršrutų informacinės infrastruktūros plėtra</v>
      </c>
      <c r="D142" s="101" t="s">
        <v>1582</v>
      </c>
      <c r="E142" s="101" t="s">
        <v>1583</v>
      </c>
      <c r="F142" s="20">
        <v>375</v>
      </c>
      <c r="G142" s="20"/>
      <c r="H142" s="21"/>
      <c r="I142" s="20"/>
      <c r="J142" s="21"/>
      <c r="K142" s="21"/>
      <c r="L142" s="20"/>
      <c r="M142" s="21"/>
      <c r="N142" s="21"/>
      <c r="O142" s="21"/>
      <c r="P142" s="21"/>
      <c r="Q142" s="21"/>
      <c r="R142" s="21"/>
      <c r="S142" s="21"/>
      <c r="T142" s="21"/>
      <c r="U142" s="21"/>
    </row>
    <row r="143" spans="1:21" ht="48" x14ac:dyDescent="0.3">
      <c r="A143" s="39" t="str">
        <f>'3 priedo 1 lentele'!A143</f>
        <v>1.4.2.2.2</v>
      </c>
      <c r="B143" s="110" t="str">
        <f>'3 priedo 1 lentele'!B143</f>
        <v>R028821-420000-0002</v>
      </c>
      <c r="C143" s="19" t="str">
        <f>'3 priedo 1 lentele'!C143</f>
        <v>Birštono, Kaišiadorių rajono ir Prienų rajono savivaldybes jungiančių turizmo trasų ir turizmo maršrutų informacinės infrastruktūros plėtra</v>
      </c>
      <c r="D143" s="101" t="s">
        <v>1582</v>
      </c>
      <c r="E143" s="101" t="s">
        <v>1583</v>
      </c>
      <c r="F143" s="20">
        <v>285</v>
      </c>
      <c r="G143" s="20"/>
      <c r="H143" s="21"/>
      <c r="I143" s="20"/>
      <c r="J143" s="21"/>
      <c r="K143" s="21"/>
      <c r="L143" s="20"/>
      <c r="M143" s="21"/>
      <c r="N143" s="21"/>
      <c r="O143" s="21"/>
      <c r="P143" s="21"/>
      <c r="Q143" s="21"/>
      <c r="R143" s="21"/>
      <c r="S143" s="21"/>
      <c r="T143" s="21"/>
      <c r="U143" s="21"/>
    </row>
    <row r="144" spans="1:21" ht="48" x14ac:dyDescent="0.3">
      <c r="A144" s="39" t="str">
        <f>'3 priedo 1 lentele'!A144</f>
        <v>1.4.2.2.3</v>
      </c>
      <c r="B144" s="110" t="str">
        <f>'3 priedo 1 lentele'!B144</f>
        <v>R028821-420000-0003</v>
      </c>
      <c r="C144" s="19" t="str">
        <f>'3 priedo 1 lentele'!C144</f>
        <v>Kauno miesto ir rajono savivaldybes jungiančių turizmo trasų ir turizmo maršrutų informacinės infrastruktūros plėtra</v>
      </c>
      <c r="D144" s="101" t="s">
        <v>1582</v>
      </c>
      <c r="E144" s="101" t="s">
        <v>1583</v>
      </c>
      <c r="F144" s="20">
        <v>492</v>
      </c>
      <c r="G144" s="20"/>
      <c r="H144" s="21"/>
      <c r="I144" s="20"/>
      <c r="J144" s="21"/>
      <c r="K144" s="21"/>
      <c r="L144" s="20"/>
      <c r="M144" s="21"/>
      <c r="N144" s="21"/>
      <c r="O144" s="21"/>
      <c r="P144" s="21"/>
      <c r="Q144" s="21"/>
      <c r="R144" s="21"/>
      <c r="S144" s="21"/>
      <c r="T144" s="21"/>
      <c r="U144" s="21"/>
    </row>
    <row r="145" spans="1:21" ht="22.8" x14ac:dyDescent="0.3">
      <c r="A145" s="184" t="str">
        <f>'3 priedo 1 lentele'!A145</f>
        <v>1.4.2.3.</v>
      </c>
      <c r="B145" s="181">
        <f>'3 priedo 1 lentele'!B145</f>
        <v>0</v>
      </c>
      <c r="C145" s="173" t="str">
        <f>'3 priedo 1 lentele'!C145</f>
        <v>Priemonė: Naujų turizmo paslaugų sukūrimas ir sklaida</v>
      </c>
      <c r="D145" s="193"/>
      <c r="E145" s="193"/>
      <c r="F145" s="194"/>
      <c r="G145" s="194"/>
      <c r="H145" s="193"/>
      <c r="I145" s="194"/>
      <c r="J145" s="193"/>
      <c r="K145" s="193"/>
      <c r="L145" s="194"/>
      <c r="M145" s="193"/>
      <c r="N145" s="193"/>
      <c r="O145" s="193"/>
      <c r="P145" s="193"/>
      <c r="Q145" s="193"/>
      <c r="R145" s="193"/>
      <c r="S145" s="193"/>
      <c r="T145" s="193"/>
      <c r="U145" s="193"/>
    </row>
    <row r="146" spans="1:21" ht="34.200000000000003" x14ac:dyDescent="0.3">
      <c r="A146" s="184" t="str">
        <f>'3 priedo 1 lentele'!A146</f>
        <v>1.4.2.4.</v>
      </c>
      <c r="B146" s="181">
        <f>'3 priedo 1 lentele'!B146</f>
        <v>0</v>
      </c>
      <c r="C146" s="173" t="str">
        <f>'3 priedo 1 lentele'!C146</f>
        <v>Priemonė: Savivaldybių įvaizdžio ir  rinkodaros strategijų sukūrimas ir įgyvendinimas.</v>
      </c>
      <c r="D146" s="193"/>
      <c r="E146" s="193"/>
      <c r="F146" s="194"/>
      <c r="G146" s="194"/>
      <c r="H146" s="193"/>
      <c r="I146" s="194"/>
      <c r="J146" s="193"/>
      <c r="K146" s="193"/>
      <c r="L146" s="194"/>
      <c r="M146" s="193"/>
      <c r="N146" s="193"/>
      <c r="O146" s="193"/>
      <c r="P146" s="193"/>
      <c r="Q146" s="193"/>
      <c r="R146" s="193"/>
      <c r="S146" s="193"/>
      <c r="T146" s="193"/>
      <c r="U146" s="193"/>
    </row>
    <row r="147" spans="1:21" ht="22.8" x14ac:dyDescent="0.3">
      <c r="A147" s="146" t="str">
        <f>'3 priedo 1 lentele'!A147</f>
        <v>2.</v>
      </c>
      <c r="B147" s="150">
        <f>'3 priedo 1 lentele'!B147</f>
        <v>0</v>
      </c>
      <c r="C147" s="146" t="str">
        <f>'3 priedo 1 lentele'!C147</f>
        <v>PRIORITETAS: GYVENIMO KOKYBĖ</v>
      </c>
      <c r="D147" s="189"/>
      <c r="E147" s="189"/>
      <c r="F147" s="190"/>
      <c r="G147" s="190"/>
      <c r="H147" s="189"/>
      <c r="I147" s="190"/>
      <c r="J147" s="189"/>
      <c r="K147" s="189"/>
      <c r="L147" s="190"/>
      <c r="M147" s="189"/>
      <c r="N147" s="189"/>
      <c r="O147" s="189"/>
      <c r="P147" s="189"/>
      <c r="Q147" s="189"/>
      <c r="R147" s="189"/>
      <c r="S147" s="189"/>
      <c r="T147" s="189"/>
      <c r="U147" s="189"/>
    </row>
    <row r="148" spans="1:21" ht="22.8" x14ac:dyDescent="0.3">
      <c r="A148" s="152" t="str">
        <f>'3 priedo 1 lentele'!A148</f>
        <v>2.2</v>
      </c>
      <c r="B148" s="158">
        <f>'3 priedo 1 lentele'!B148</f>
        <v>0</v>
      </c>
      <c r="C148" s="152" t="str">
        <f>'3 priedo 1 lentele'!C148</f>
        <v>Tikslas: Vystyti subalansuotą mokymosi sistemą</v>
      </c>
      <c r="D148" s="56"/>
      <c r="E148" s="56"/>
      <c r="F148" s="55"/>
      <c r="G148" s="55"/>
      <c r="H148" s="56"/>
      <c r="I148" s="55"/>
      <c r="J148" s="56"/>
      <c r="K148" s="56"/>
      <c r="L148" s="55"/>
      <c r="M148" s="56"/>
      <c r="N148" s="56"/>
      <c r="O148" s="56"/>
      <c r="P148" s="56"/>
      <c r="Q148" s="56"/>
      <c r="R148" s="56"/>
      <c r="S148" s="56"/>
      <c r="T148" s="56"/>
      <c r="U148" s="56"/>
    </row>
    <row r="149" spans="1:21" ht="57" x14ac:dyDescent="0.3">
      <c r="A149" s="142" t="str">
        <f>'3 priedo 1 lentele'!A149</f>
        <v>2.2.1</v>
      </c>
      <c r="B149" s="143">
        <f>'3 priedo 1 lentele'!B149</f>
        <v>0</v>
      </c>
      <c r="C149" s="142" t="str">
        <f>'3 priedo 1 lentele'!C149</f>
        <v>Uždavinys: Skatinti mokymo įstaigų tipų įvairovę bei racionaliai plėtoti šių įstaigų tinklą ir tobulinti jų teikiamas paslaugas</v>
      </c>
      <c r="D149" s="59"/>
      <c r="E149" s="59"/>
      <c r="F149" s="58"/>
      <c r="G149" s="58"/>
      <c r="H149" s="59"/>
      <c r="I149" s="58"/>
      <c r="J149" s="59"/>
      <c r="K149" s="59"/>
      <c r="L149" s="58"/>
      <c r="M149" s="59"/>
      <c r="N149" s="59"/>
      <c r="O149" s="59"/>
      <c r="P149" s="59"/>
      <c r="Q149" s="59"/>
      <c r="R149" s="59"/>
      <c r="S149" s="59"/>
      <c r="T149" s="59"/>
      <c r="U149" s="59"/>
    </row>
    <row r="150" spans="1:21" ht="22.8" x14ac:dyDescent="0.3">
      <c r="A150" s="173" t="str">
        <f>'3 priedo 1 lentele'!A150</f>
        <v>2.2.1.1.</v>
      </c>
      <c r="B150" s="174">
        <f>'3 priedo 1 lentele'!B150</f>
        <v>0</v>
      </c>
      <c r="C150" s="173" t="str">
        <f>'3 priedo 1 lentele'!C150</f>
        <v>Priemonė: Bendrojo lavinimo sistemos modernizavimas</v>
      </c>
      <c r="D150" s="193"/>
      <c r="E150" s="193"/>
      <c r="F150" s="194"/>
      <c r="G150" s="194"/>
      <c r="H150" s="193"/>
      <c r="I150" s="194"/>
      <c r="J150" s="193"/>
      <c r="K150" s="193"/>
      <c r="L150" s="194"/>
      <c r="M150" s="193"/>
      <c r="N150" s="193"/>
      <c r="O150" s="193"/>
      <c r="P150" s="193"/>
      <c r="Q150" s="193"/>
      <c r="R150" s="193"/>
      <c r="S150" s="193"/>
      <c r="T150" s="193"/>
      <c r="U150" s="193"/>
    </row>
    <row r="151" spans="1:21" ht="60" x14ac:dyDescent="0.3">
      <c r="A151" s="39" t="str">
        <f>'3 priedo 1 lentele'!A151</f>
        <v>2.2.1.1.1</v>
      </c>
      <c r="B151" s="110" t="str">
        <f>'3 priedo 1 lentele'!B151</f>
        <v>R027724-220000-0001</v>
      </c>
      <c r="C151" s="23" t="str">
        <f>'3 priedo 1 lentele'!C151</f>
        <v>Jonavos Jeronimo Ralio gimnazijos atnaujinimas</v>
      </c>
      <c r="D151" s="21" t="s">
        <v>1584</v>
      </c>
      <c r="E151" s="101" t="s">
        <v>1585</v>
      </c>
      <c r="F151" s="20">
        <v>1</v>
      </c>
      <c r="G151" s="20" t="s">
        <v>1586</v>
      </c>
      <c r="H151" s="19" t="s">
        <v>1587</v>
      </c>
      <c r="I151" s="20">
        <v>0</v>
      </c>
      <c r="J151" s="21" t="s">
        <v>1588</v>
      </c>
      <c r="K151" s="19" t="s">
        <v>1589</v>
      </c>
      <c r="L151" s="20">
        <v>567</v>
      </c>
      <c r="M151" s="21"/>
      <c r="N151" s="21"/>
      <c r="O151" s="21"/>
      <c r="P151" s="21"/>
      <c r="Q151" s="21"/>
      <c r="R151" s="21"/>
      <c r="S151" s="21"/>
      <c r="T151" s="21"/>
      <c r="U151" s="21"/>
    </row>
    <row r="152" spans="1:21" ht="60" x14ac:dyDescent="0.3">
      <c r="A152" s="39" t="str">
        <f>'3 priedo 1 lentele'!A152</f>
        <v>2.2.1.1.2</v>
      </c>
      <c r="B152" s="110" t="str">
        <f>'3 priedo 1 lentele'!B152</f>
        <v>R027724-220000-0002</v>
      </c>
      <c r="C152" s="19" t="str">
        <f>'3 priedo 1 lentele'!C152</f>
        <v>Aleksoto bendrojo ugdymo įstaigos modernizavimas, didinant paslaugų efektyvumą</v>
      </c>
      <c r="D152" s="21" t="s">
        <v>1586</v>
      </c>
      <c r="E152" s="101" t="s">
        <v>1590</v>
      </c>
      <c r="F152" s="20">
        <v>0</v>
      </c>
      <c r="G152" s="20" t="s">
        <v>1584</v>
      </c>
      <c r="H152" s="19" t="s">
        <v>1585</v>
      </c>
      <c r="I152" s="20">
        <v>1</v>
      </c>
      <c r="J152" s="21" t="s">
        <v>1588</v>
      </c>
      <c r="K152" s="19" t="s">
        <v>1589</v>
      </c>
      <c r="L152" s="20">
        <v>1139</v>
      </c>
      <c r="M152" s="21"/>
      <c r="N152" s="21"/>
      <c r="O152" s="21"/>
      <c r="P152" s="21"/>
      <c r="Q152" s="21"/>
      <c r="R152" s="21"/>
      <c r="S152" s="21"/>
      <c r="T152" s="21"/>
      <c r="U152" s="21"/>
    </row>
    <row r="153" spans="1:21" ht="60" x14ac:dyDescent="0.3">
      <c r="A153" s="39" t="str">
        <f>'3 priedo 1 lentele'!A153</f>
        <v>2.2.1.1.3</v>
      </c>
      <c r="B153" s="110" t="str">
        <f>'3 priedo 1 lentele'!B153</f>
        <v>R027724-220000-0003</v>
      </c>
      <c r="C153" s="19" t="str">
        <f>'3 priedo 1 lentele'!C153</f>
        <v xml:space="preserve">Žaliakalnio bendrojo ugdymo įstaigų modernizavimas didinant paslaugų efektyvumą </v>
      </c>
      <c r="D153" s="21" t="s">
        <v>1586</v>
      </c>
      <c r="E153" s="101" t="s">
        <v>1591</v>
      </c>
      <c r="F153" s="20">
        <v>0</v>
      </c>
      <c r="G153" s="20" t="s">
        <v>1584</v>
      </c>
      <c r="H153" s="19" t="s">
        <v>1585</v>
      </c>
      <c r="I153" s="20">
        <v>2</v>
      </c>
      <c r="J153" s="21" t="s">
        <v>1588</v>
      </c>
      <c r="K153" s="19" t="s">
        <v>1589</v>
      </c>
      <c r="L153" s="20">
        <v>1768</v>
      </c>
      <c r="M153" s="21"/>
      <c r="N153" s="21"/>
      <c r="O153" s="21"/>
      <c r="P153" s="21"/>
      <c r="Q153" s="21"/>
      <c r="R153" s="21"/>
      <c r="S153" s="21"/>
      <c r="T153" s="21"/>
      <c r="U153" s="21"/>
    </row>
    <row r="154" spans="1:21" ht="177" customHeight="1" x14ac:dyDescent="0.3">
      <c r="A154" s="39" t="str">
        <f>'3 priedo 1 lentele'!A154</f>
        <v>2.2.1.1.4</v>
      </c>
      <c r="B154" s="110" t="str">
        <f>'3 priedo 1 lentele'!B154</f>
        <v>R027724-220000-0004</v>
      </c>
      <c r="C154" s="19" t="str">
        <f>'3 priedo 1 lentele'!C154</f>
        <v>Lietuvos sporto universiteto Kėdainių „Aušros“ progimnazijos modernių ir saugių erdvių kūrimas</v>
      </c>
      <c r="D154" s="21" t="s">
        <v>1588</v>
      </c>
      <c r="E154" s="101" t="s">
        <v>1592</v>
      </c>
      <c r="F154" s="20">
        <v>850</v>
      </c>
      <c r="G154" s="20" t="s">
        <v>1584</v>
      </c>
      <c r="H154" s="19" t="s">
        <v>1585</v>
      </c>
      <c r="I154" s="20">
        <v>1</v>
      </c>
      <c r="J154" s="21"/>
      <c r="K154" s="19"/>
      <c r="L154" s="20"/>
      <c r="M154" s="21"/>
      <c r="N154" s="21"/>
      <c r="O154" s="65"/>
      <c r="P154" s="21"/>
      <c r="Q154" s="21"/>
      <c r="R154" s="65"/>
      <c r="S154" s="21"/>
      <c r="T154" s="21"/>
      <c r="U154" s="65"/>
    </row>
    <row r="155" spans="1:21" ht="177" customHeight="1" x14ac:dyDescent="0.3">
      <c r="A155" s="39" t="str">
        <f>'3 priedo 1 lentele'!A155</f>
        <v>2.2.1.1.5</v>
      </c>
      <c r="B155" s="110" t="str">
        <f>'3 priedo 1 lentele'!B155</f>
        <v>R027724-220000-0005</v>
      </c>
      <c r="C155" s="19" t="str">
        <f>'3 priedo 1 lentele'!C155</f>
        <v>Kaišiadorių Vaclovo Giržado progimnazijos patalpų atnaujinimas</v>
      </c>
      <c r="D155" s="21" t="s">
        <v>1588</v>
      </c>
      <c r="E155" s="101" t="s">
        <v>1592</v>
      </c>
      <c r="F155" s="20">
        <v>991</v>
      </c>
      <c r="G155" s="20" t="s">
        <v>1584</v>
      </c>
      <c r="H155" s="19" t="s">
        <v>1585</v>
      </c>
      <c r="I155" s="20">
        <v>1</v>
      </c>
      <c r="J155" s="21"/>
      <c r="K155" s="19"/>
      <c r="L155" s="20"/>
      <c r="M155" s="21"/>
      <c r="N155" s="21"/>
      <c r="O155" s="65"/>
      <c r="P155" s="21"/>
      <c r="Q155" s="21"/>
      <c r="R155" s="65"/>
      <c r="S155" s="21"/>
      <c r="T155" s="21"/>
      <c r="U155" s="65"/>
    </row>
    <row r="156" spans="1:21" ht="22.8" x14ac:dyDescent="0.3">
      <c r="A156" s="173" t="str">
        <f>'3 priedo 1 lentele'!A156</f>
        <v>2.2.1.2.</v>
      </c>
      <c r="B156" s="174">
        <f>'3 priedo 1 lentele'!B156</f>
        <v>0</v>
      </c>
      <c r="C156" s="173" t="str">
        <f>'3 priedo 1 lentele'!C156</f>
        <v xml:space="preserve">Priemonė: Ugdymo aplinkų modernizavimas </v>
      </c>
      <c r="D156" s="193"/>
      <c r="E156" s="193"/>
      <c r="F156" s="194"/>
      <c r="G156" s="194"/>
      <c r="H156" s="193"/>
      <c r="I156" s="194"/>
      <c r="J156" s="193"/>
      <c r="K156" s="193"/>
      <c r="L156" s="194"/>
      <c r="M156" s="193"/>
      <c r="N156" s="193"/>
      <c r="O156" s="193"/>
      <c r="P156" s="193"/>
      <c r="Q156" s="193"/>
      <c r="R156" s="193"/>
      <c r="S156" s="193"/>
      <c r="T156" s="193"/>
      <c r="U156" s="193"/>
    </row>
    <row r="157" spans="1:21" ht="213.75" customHeight="1" x14ac:dyDescent="0.3">
      <c r="A157" s="39" t="str">
        <f>'3 priedo 1 lentele'!A157</f>
        <v>2.2.1.2.1</v>
      </c>
      <c r="B157" s="110" t="str">
        <f>'3 priedo 1 lentele'!B157</f>
        <v>R027705-230000-0002</v>
      </c>
      <c r="C157" s="19" t="str">
        <f>'3 priedo 1 lentele'!C157</f>
        <v>Kauno lopšelio-darželio „Svirnelis“ modernizavimas didinant paslaugų prieinamumą</v>
      </c>
      <c r="D157" s="113" t="s">
        <v>1593</v>
      </c>
      <c r="E157" s="23" t="s">
        <v>1594</v>
      </c>
      <c r="F157" s="113">
        <v>16</v>
      </c>
      <c r="G157" s="20" t="s">
        <v>1595</v>
      </c>
      <c r="H157" s="19" t="s">
        <v>1596</v>
      </c>
      <c r="I157" s="20">
        <v>1</v>
      </c>
      <c r="J157" s="21" t="s">
        <v>1588</v>
      </c>
      <c r="K157" s="19" t="s">
        <v>1589</v>
      </c>
      <c r="L157" s="20">
        <v>206</v>
      </c>
      <c r="M157" s="23" t="s">
        <v>1597</v>
      </c>
      <c r="N157" s="23" t="s">
        <v>1598</v>
      </c>
      <c r="O157" s="113">
        <v>2</v>
      </c>
      <c r="P157" s="113" t="s">
        <v>1617</v>
      </c>
      <c r="Q157" s="23" t="s">
        <v>1618</v>
      </c>
      <c r="R157" s="113">
        <v>40</v>
      </c>
      <c r="S157" s="23"/>
      <c r="T157" s="23"/>
      <c r="U157" s="113"/>
    </row>
    <row r="158" spans="1:21" ht="177" customHeight="1" x14ac:dyDescent="0.3">
      <c r="A158" s="39" t="str">
        <f>'3 priedo 1 lentele'!A158</f>
        <v>2.2.1.2.2</v>
      </c>
      <c r="B158" s="110" t="str">
        <f>'3 priedo 1 lentele'!B158</f>
        <v>R027705-230000-0004</v>
      </c>
      <c r="C158" s="19" t="str">
        <f>'3 priedo 1 lentele'!C158</f>
        <v>Kauno Žaliakalnio lopšelio-darželio modernizavimas didinant paslaugų prieinamumą</v>
      </c>
      <c r="D158" s="113" t="s">
        <v>1593</v>
      </c>
      <c r="E158" s="23" t="s">
        <v>1594</v>
      </c>
      <c r="F158" s="113">
        <v>40</v>
      </c>
      <c r="G158" s="20" t="s">
        <v>1595</v>
      </c>
      <c r="H158" s="19" t="s">
        <v>1596</v>
      </c>
      <c r="I158" s="20">
        <v>1</v>
      </c>
      <c r="J158" s="21" t="s">
        <v>1588</v>
      </c>
      <c r="K158" s="19" t="s">
        <v>1589</v>
      </c>
      <c r="L158" s="20">
        <v>154</v>
      </c>
      <c r="M158" s="23" t="s">
        <v>1597</v>
      </c>
      <c r="N158" s="23" t="s">
        <v>1598</v>
      </c>
      <c r="O158" s="113">
        <v>3</v>
      </c>
      <c r="P158" s="113" t="s">
        <v>1617</v>
      </c>
      <c r="Q158" s="23" t="s">
        <v>1618</v>
      </c>
      <c r="R158" s="113">
        <v>15</v>
      </c>
      <c r="S158" s="23"/>
      <c r="T158" s="23"/>
      <c r="U158" s="113"/>
    </row>
    <row r="159" spans="1:21" ht="161.25" customHeight="1" x14ac:dyDescent="0.3">
      <c r="A159" s="39" t="str">
        <f>'3 priedo 1 lentele'!A159</f>
        <v>2.2.1.2.3</v>
      </c>
      <c r="B159" s="110" t="str">
        <f>'3 priedo 1 lentele'!B159</f>
        <v>R027705-230000-0005</v>
      </c>
      <c r="C159" s="117" t="str">
        <f>'3 priedo 1 lentele'!C159</f>
        <v>Kėdainių lopšelio - darželio „Žilvitis“ infrastruktūros modernizavimas</v>
      </c>
      <c r="D159" s="113" t="s">
        <v>1595</v>
      </c>
      <c r="E159" s="23" t="s">
        <v>1596</v>
      </c>
      <c r="F159" s="113">
        <v>1</v>
      </c>
      <c r="G159" s="20" t="s">
        <v>1588</v>
      </c>
      <c r="H159" s="19" t="s">
        <v>1599</v>
      </c>
      <c r="I159" s="20">
        <v>203</v>
      </c>
      <c r="J159" s="21" t="s">
        <v>1593</v>
      </c>
      <c r="K159" s="19" t="s">
        <v>1594</v>
      </c>
      <c r="L159" s="20">
        <v>25</v>
      </c>
      <c r="M159" s="23" t="s">
        <v>1597</v>
      </c>
      <c r="N159" s="23" t="s">
        <v>1598</v>
      </c>
      <c r="O159" s="235">
        <v>3</v>
      </c>
      <c r="P159" s="113" t="s">
        <v>1617</v>
      </c>
      <c r="Q159" s="23" t="s">
        <v>1618</v>
      </c>
      <c r="R159" s="113">
        <v>35</v>
      </c>
      <c r="S159" s="23"/>
      <c r="T159" s="23"/>
      <c r="U159" s="113"/>
    </row>
    <row r="160" spans="1:21" ht="169.5" customHeight="1" x14ac:dyDescent="0.3">
      <c r="A160" s="39" t="str">
        <f>'3 priedo 1 lentele'!A160</f>
        <v>2.2.1.2.4</v>
      </c>
      <c r="B160" s="110" t="str">
        <f>'3 priedo 1 lentele'!B160</f>
        <v>R027705-230000-0006</v>
      </c>
      <c r="C160" s="117" t="str">
        <f>'3 priedo 1 lentele'!C160</f>
        <v>Kėdainių lopšelio - darželio „Vaikystė“ infrastruktūros modernizavimas</v>
      </c>
      <c r="D160" s="113" t="s">
        <v>1595</v>
      </c>
      <c r="E160" s="23" t="s">
        <v>1596</v>
      </c>
      <c r="F160" s="113">
        <v>1</v>
      </c>
      <c r="G160" s="20" t="s">
        <v>1588</v>
      </c>
      <c r="H160" s="19" t="s">
        <v>1599</v>
      </c>
      <c r="I160" s="20">
        <v>205</v>
      </c>
      <c r="J160" s="21" t="s">
        <v>1593</v>
      </c>
      <c r="K160" s="19" t="s">
        <v>1594</v>
      </c>
      <c r="L160" s="20">
        <v>24</v>
      </c>
      <c r="M160" s="23" t="s">
        <v>1597</v>
      </c>
      <c r="N160" s="23" t="s">
        <v>1598</v>
      </c>
      <c r="O160" s="113">
        <v>2</v>
      </c>
      <c r="P160" s="113" t="s">
        <v>1617</v>
      </c>
      <c r="Q160" s="23" t="s">
        <v>1618</v>
      </c>
      <c r="R160" s="113">
        <v>6</v>
      </c>
      <c r="S160" s="23"/>
      <c r="T160" s="23"/>
      <c r="U160" s="113"/>
    </row>
    <row r="161" spans="1:21" ht="169.5" customHeight="1" x14ac:dyDescent="0.3">
      <c r="A161" s="39" t="str">
        <f>'3 priedo 1 lentele'!A161</f>
        <v>2.2.1.2.5</v>
      </c>
      <c r="B161" s="110" t="str">
        <f>'3 priedo 1 lentele'!B161</f>
        <v>R027705-230000-0007</v>
      </c>
      <c r="C161" s="23" t="str">
        <f>'3 priedo 1 lentele'!C161</f>
        <v>Kauno lopšelio-darželio „Boružėlė“ modernizavimas didinant paslaugų prieinamumą</v>
      </c>
      <c r="D161" s="113" t="s">
        <v>1595</v>
      </c>
      <c r="E161" s="23" t="s">
        <v>1596</v>
      </c>
      <c r="F161" s="113">
        <v>1</v>
      </c>
      <c r="G161" s="20" t="s">
        <v>1588</v>
      </c>
      <c r="H161" s="19" t="s">
        <v>1599</v>
      </c>
      <c r="I161" s="20">
        <v>254</v>
      </c>
      <c r="J161" s="21" t="s">
        <v>1593</v>
      </c>
      <c r="K161" s="19" t="s">
        <v>1594</v>
      </c>
      <c r="L161" s="20">
        <v>80</v>
      </c>
      <c r="M161" s="23" t="s">
        <v>1597</v>
      </c>
      <c r="N161" s="23" t="s">
        <v>1598</v>
      </c>
      <c r="O161" s="113">
        <v>4</v>
      </c>
      <c r="P161" s="23"/>
      <c r="Q161" s="23"/>
      <c r="R161" s="113"/>
      <c r="S161" s="23"/>
      <c r="T161" s="23"/>
      <c r="U161" s="113"/>
    </row>
    <row r="162" spans="1:21" ht="34.200000000000003" x14ac:dyDescent="0.3">
      <c r="A162" s="173" t="str">
        <f>'3 priedo 1 lentele'!A162</f>
        <v>2.2.1.3.</v>
      </c>
      <c r="B162" s="174">
        <f>'3 priedo 1 lentele'!B162</f>
        <v>0</v>
      </c>
      <c r="C162" s="173" t="str">
        <f>'3 priedo 1 lentele'!C162</f>
        <v xml:space="preserve">Priemonė: Švietimo, profesinio rengimo, mokslo ir studijų prieinamumo didinimas </v>
      </c>
      <c r="D162" s="193"/>
      <c r="E162" s="193"/>
      <c r="F162" s="194"/>
      <c r="G162" s="194"/>
      <c r="H162" s="193"/>
      <c r="I162" s="194"/>
      <c r="J162" s="193"/>
      <c r="K162" s="193"/>
      <c r="L162" s="194"/>
      <c r="M162" s="193"/>
      <c r="N162" s="193"/>
      <c r="O162" s="193"/>
      <c r="P162" s="193"/>
      <c r="Q162" s="193"/>
      <c r="R162" s="193"/>
      <c r="S162" s="193"/>
      <c r="T162" s="193"/>
      <c r="U162" s="193"/>
    </row>
    <row r="163" spans="1:21" ht="72" x14ac:dyDescent="0.3">
      <c r="A163" s="39" t="str">
        <f>'3 priedo 1 lentele'!A163</f>
        <v>2.2.1.3.1.</v>
      </c>
      <c r="B163" s="110" t="str">
        <f>'3 priedo 1 lentele'!B163</f>
        <v>R027705-230000-0008</v>
      </c>
      <c r="C163" s="23" t="str">
        <f>'3 priedo 1 lentele'!C163</f>
        <v>Ikimokyklinio ir priešmokyklinio ugdymo prieinamumo didinimas Birštono savivaldybėje</v>
      </c>
      <c r="D163" s="112" t="s">
        <v>1595</v>
      </c>
      <c r="E163" s="112" t="s">
        <v>1596</v>
      </c>
      <c r="F163" s="113">
        <v>1</v>
      </c>
      <c r="G163" s="113" t="s">
        <v>1588</v>
      </c>
      <c r="H163" s="119" t="s">
        <v>1599</v>
      </c>
      <c r="I163" s="113">
        <v>56</v>
      </c>
      <c r="J163" s="113" t="s">
        <v>1593</v>
      </c>
      <c r="K163" s="23" t="s">
        <v>1594</v>
      </c>
      <c r="L163" s="113">
        <v>20</v>
      </c>
      <c r="M163" s="23" t="s">
        <v>1597</v>
      </c>
      <c r="N163" s="23" t="s">
        <v>1598</v>
      </c>
      <c r="O163" s="113">
        <v>2</v>
      </c>
      <c r="P163" s="23"/>
      <c r="Q163" s="23"/>
      <c r="R163" s="113"/>
      <c r="S163" s="23"/>
      <c r="T163" s="23"/>
      <c r="U163" s="113"/>
    </row>
    <row r="164" spans="1:21" ht="22.8" x14ac:dyDescent="0.3">
      <c r="A164" s="173" t="str">
        <f>'3 priedo 1 lentele'!A164</f>
        <v>2.2.1.4.</v>
      </c>
      <c r="B164" s="174">
        <f>'3 priedo 1 lentele'!B164</f>
        <v>0</v>
      </c>
      <c r="C164" s="173" t="str">
        <f>'3 priedo 1 lentele'!C164</f>
        <v xml:space="preserve">Priemonė: Universalių daugiafunkcinių centrų steigimas </v>
      </c>
      <c r="D164" s="193"/>
      <c r="E164" s="193"/>
      <c r="F164" s="194"/>
      <c r="G164" s="194"/>
      <c r="H164" s="193"/>
      <c r="I164" s="194"/>
      <c r="J164" s="193"/>
      <c r="K164" s="193"/>
      <c r="L164" s="194"/>
      <c r="M164" s="193"/>
      <c r="N164" s="193"/>
      <c r="O164" s="193"/>
      <c r="P164" s="193"/>
      <c r="Q164" s="193"/>
      <c r="R164" s="193"/>
      <c r="S164" s="193"/>
      <c r="T164" s="193"/>
      <c r="U164" s="193"/>
    </row>
    <row r="165" spans="1:21" ht="48" x14ac:dyDescent="0.3">
      <c r="A165" s="39" t="str">
        <f>'3 priedo 1 lentele'!A165</f>
        <v>2.2.1.4.1</v>
      </c>
      <c r="B165" s="110" t="str">
        <f>'3 priedo 1 lentele'!B165</f>
        <v>R027000-222300-0002</v>
      </c>
      <c r="C165" s="19" t="str">
        <f>'3 priedo 1 lentele'!C165</f>
        <v>Universalaus daugiafunkcio centro įkūrimas Mastaičių kaime, Kauno rajono savivaldybėje</v>
      </c>
      <c r="D165" s="101" t="s">
        <v>1540</v>
      </c>
      <c r="E165" s="101" t="s">
        <v>1541</v>
      </c>
      <c r="F165" s="9">
        <v>1</v>
      </c>
      <c r="G165" s="102" t="s">
        <v>1584</v>
      </c>
      <c r="H165" s="101" t="s">
        <v>1585</v>
      </c>
      <c r="I165" s="9">
        <v>1</v>
      </c>
      <c r="J165" s="21"/>
      <c r="K165" s="21"/>
      <c r="L165" s="20"/>
      <c r="M165" s="21"/>
      <c r="N165" s="21"/>
      <c r="O165" s="21"/>
      <c r="P165" s="21"/>
      <c r="Q165" s="21"/>
      <c r="R165" s="21"/>
      <c r="S165" s="21"/>
      <c r="T165" s="21"/>
      <c r="U165" s="21"/>
    </row>
    <row r="166" spans="1:21" ht="45.6" x14ac:dyDescent="0.3">
      <c r="A166" s="173" t="str">
        <f>'3 priedo 1 lentele'!A166</f>
        <v>2.2.1.5.</v>
      </c>
      <c r="B166" s="174">
        <f>'3 priedo 1 lentele'!B166</f>
        <v>0</v>
      </c>
      <c r="C166" s="173" t="str">
        <f>'3 priedo 1 lentele'!C166</f>
        <v>Priemonė: Darbuotojų profesinio parengimo poreikio ir esamų programų duomenų bazės kūrimas  ir vystymas</v>
      </c>
      <c r="D166" s="193"/>
      <c r="E166" s="193"/>
      <c r="F166" s="194"/>
      <c r="G166" s="194"/>
      <c r="H166" s="193"/>
      <c r="I166" s="194"/>
      <c r="J166" s="193"/>
      <c r="K166" s="193"/>
      <c r="L166" s="194"/>
      <c r="M166" s="193"/>
      <c r="N166" s="193"/>
      <c r="O166" s="193"/>
      <c r="P166" s="193"/>
      <c r="Q166" s="193"/>
      <c r="R166" s="193"/>
      <c r="S166" s="193"/>
      <c r="T166" s="193"/>
      <c r="U166" s="193"/>
    </row>
    <row r="167" spans="1:21" ht="34.200000000000003" x14ac:dyDescent="0.3">
      <c r="A167" s="173" t="str">
        <f>'3 priedo 1 lentele'!A167</f>
        <v>2.2.1.6.</v>
      </c>
      <c r="B167" s="174">
        <f>'3 priedo 1 lentele'!B167</f>
        <v>0</v>
      </c>
      <c r="C167" s="173" t="str">
        <f>'3 priedo 1 lentele'!C167</f>
        <v>Priemonė: Karjeros ugdymo programos plėtra bendrojo lavinimo mokyklose</v>
      </c>
      <c r="D167" s="193"/>
      <c r="E167" s="193"/>
      <c r="F167" s="194"/>
      <c r="G167" s="194"/>
      <c r="H167" s="193"/>
      <c r="I167" s="194"/>
      <c r="J167" s="193"/>
      <c r="K167" s="193"/>
      <c r="L167" s="194"/>
      <c r="M167" s="193"/>
      <c r="N167" s="193"/>
      <c r="O167" s="193"/>
      <c r="P167" s="193"/>
      <c r="Q167" s="193"/>
      <c r="R167" s="193"/>
      <c r="S167" s="193"/>
      <c r="T167" s="193"/>
      <c r="U167" s="193"/>
    </row>
    <row r="168" spans="1:21" ht="34.200000000000003" x14ac:dyDescent="0.3">
      <c r="A168" s="163" t="str">
        <f>'3 priedo 1 lentele'!A168</f>
        <v>2.2.2</v>
      </c>
      <c r="B168" s="162">
        <f>'3 priedo 1 lentele'!B168</f>
        <v>0</v>
      </c>
      <c r="C168" s="163" t="str">
        <f>'3 priedo 1 lentele'!C168</f>
        <v>Uždavinys: Renovuoti ir modernizuoti švietimo, ugdymo įstaigas ir jų infrastruktūrą</v>
      </c>
      <c r="D168" s="59"/>
      <c r="E168" s="59"/>
      <c r="F168" s="58"/>
      <c r="G168" s="58"/>
      <c r="H168" s="59"/>
      <c r="I168" s="58"/>
      <c r="J168" s="59"/>
      <c r="K168" s="59"/>
      <c r="L168" s="58"/>
      <c r="M168" s="59"/>
      <c r="N168" s="59"/>
      <c r="O168" s="59"/>
      <c r="P168" s="59"/>
      <c r="Q168" s="59"/>
      <c r="R168" s="59"/>
      <c r="S168" s="59"/>
      <c r="T168" s="59"/>
      <c r="U168" s="59"/>
    </row>
    <row r="169" spans="1:21" ht="45.6" x14ac:dyDescent="0.3">
      <c r="A169" s="173" t="str">
        <f>'3 priedo 1 lentele'!A169</f>
        <v>2.2.2.1.</v>
      </c>
      <c r="B169" s="174">
        <f>'3 priedo 1 lentele'!B169</f>
        <v>0</v>
      </c>
      <c r="C169" s="173" t="str">
        <f>'3 priedo 1 lentele'!C169</f>
        <v>Priemonė: Švietimo įstaigų pastatų statyba, renovacija ir modernizacija bei jų infrastruktūros plėtra</v>
      </c>
      <c r="D169" s="193"/>
      <c r="E169" s="193"/>
      <c r="F169" s="194"/>
      <c r="G169" s="194"/>
      <c r="H169" s="193"/>
      <c r="I169" s="194"/>
      <c r="J169" s="193"/>
      <c r="K169" s="193"/>
      <c r="L169" s="194"/>
      <c r="M169" s="193"/>
      <c r="N169" s="193"/>
      <c r="O169" s="193"/>
      <c r="P169" s="193"/>
      <c r="Q169" s="193"/>
      <c r="R169" s="193"/>
      <c r="S169" s="193"/>
      <c r="T169" s="193"/>
      <c r="U169" s="193"/>
    </row>
    <row r="170" spans="1:21" ht="72" x14ac:dyDescent="0.3">
      <c r="A170" s="39" t="str">
        <f>'3 priedo 1 lentele'!A170</f>
        <v>2.2.2.1.1</v>
      </c>
      <c r="B170" s="110" t="str">
        <f>'3 priedo 1 lentele'!B170</f>
        <v>R027705-230000-0009</v>
      </c>
      <c r="C170" s="23" t="str">
        <f>'3 priedo 1 lentele'!C170</f>
        <v>Ugdymo prieinamumo didinimas Kaišiadorių lopšelyje-darželyje „Spindulys“</v>
      </c>
      <c r="D170" s="101" t="s">
        <v>1595</v>
      </c>
      <c r="E170" s="101" t="s">
        <v>1596</v>
      </c>
      <c r="F170" s="20">
        <v>1</v>
      </c>
      <c r="G170" s="113" t="s">
        <v>1588</v>
      </c>
      <c r="H170" s="120" t="s">
        <v>1599</v>
      </c>
      <c r="I170" s="21">
        <v>205</v>
      </c>
      <c r="J170" s="21" t="s">
        <v>1593</v>
      </c>
      <c r="K170" s="19" t="s">
        <v>1594</v>
      </c>
      <c r="L170" s="21">
        <v>0</v>
      </c>
      <c r="M170" s="19" t="s">
        <v>1597</v>
      </c>
      <c r="N170" s="19" t="s">
        <v>1598</v>
      </c>
      <c r="O170" s="21">
        <v>2</v>
      </c>
      <c r="P170" s="261" t="s">
        <v>1617</v>
      </c>
      <c r="Q170" s="261" t="s">
        <v>1618</v>
      </c>
      <c r="R170" s="21" t="s">
        <v>1975</v>
      </c>
      <c r="S170" s="19"/>
      <c r="T170" s="19"/>
      <c r="U170" s="21"/>
    </row>
    <row r="171" spans="1:21" ht="48" x14ac:dyDescent="0.3">
      <c r="A171" s="39" t="str">
        <f>'3 priedo 1 lentele'!A171</f>
        <v>2.2.2.1.2</v>
      </c>
      <c r="B171" s="110" t="str">
        <f>'3 priedo 1 lentele'!B171</f>
        <v>R02ZM07-220000-0001</v>
      </c>
      <c r="C171" s="19" t="str">
        <f>'3 priedo 1 lentele'!C171</f>
        <v>Šveicarijos pagrindinės mokyklos pritaikymas bendruomenės poreikiams</v>
      </c>
      <c r="D171" s="19" t="s">
        <v>1600</v>
      </c>
      <c r="E171" s="19" t="s">
        <v>1601</v>
      </c>
      <c r="F171" s="20">
        <v>1</v>
      </c>
      <c r="G171" s="20" t="s">
        <v>1602</v>
      </c>
      <c r="H171" s="19" t="s">
        <v>1603</v>
      </c>
      <c r="I171" s="20">
        <v>812</v>
      </c>
      <c r="J171" s="21" t="s">
        <v>1604</v>
      </c>
      <c r="K171" s="19" t="s">
        <v>1605</v>
      </c>
      <c r="L171" s="20">
        <v>1</v>
      </c>
      <c r="M171" s="21"/>
      <c r="N171" s="21"/>
      <c r="O171" s="21"/>
      <c r="P171" s="21"/>
      <c r="Q171" s="21"/>
      <c r="R171" s="21"/>
      <c r="S171" s="21"/>
      <c r="T171" s="21"/>
      <c r="U171" s="21"/>
    </row>
    <row r="172" spans="1:21" ht="208.5" customHeight="1" x14ac:dyDescent="0.3">
      <c r="A172" s="39" t="str">
        <f>'3 priedo 1 lentele'!A172</f>
        <v>2.2.2.1.3</v>
      </c>
      <c r="B172" s="110" t="str">
        <f>'3 priedo 1 lentele'!B172</f>
        <v>R027705-230000-0010</v>
      </c>
      <c r="C172" s="23" t="str">
        <f>'3 priedo 1 lentele'!C172</f>
        <v>Jonavos vaikų mokyklos-darželio „Bitutė“ atnaujinimas</v>
      </c>
      <c r="D172" s="101" t="s">
        <v>1595</v>
      </c>
      <c r="E172" s="101" t="s">
        <v>1596</v>
      </c>
      <c r="F172" s="20">
        <v>1</v>
      </c>
      <c r="G172" s="113" t="s">
        <v>1588</v>
      </c>
      <c r="H172" s="120" t="s">
        <v>1599</v>
      </c>
      <c r="I172" s="21">
        <v>238</v>
      </c>
      <c r="J172" s="21" t="s">
        <v>1593</v>
      </c>
      <c r="K172" s="19" t="s">
        <v>1594</v>
      </c>
      <c r="L172" s="21">
        <v>56</v>
      </c>
      <c r="M172" s="19" t="s">
        <v>1597</v>
      </c>
      <c r="N172" s="19" t="s">
        <v>1598</v>
      </c>
      <c r="O172" s="21">
        <v>6</v>
      </c>
      <c r="P172" s="261" t="s">
        <v>1617</v>
      </c>
      <c r="Q172" s="261" t="s">
        <v>1618</v>
      </c>
      <c r="R172" s="21">
        <v>39</v>
      </c>
      <c r="S172" s="19"/>
      <c r="T172" s="19"/>
      <c r="U172" s="21"/>
    </row>
    <row r="173" spans="1:21" ht="182.25" customHeight="1" x14ac:dyDescent="0.3">
      <c r="A173" s="39" t="str">
        <f>'3 priedo 1 lentele'!A173</f>
        <v>2.2.2.1.4</v>
      </c>
      <c r="B173" s="110" t="str">
        <f>'3 priedo 1 lentele'!B173</f>
        <v>R027724-220000-0006</v>
      </c>
      <c r="C173" s="16" t="str">
        <f>'3 priedo 1 lentele'!C173</f>
        <v>Raseinių miesto bendrojo ugdymo įstaigų efektyvumo didinimas</v>
      </c>
      <c r="D173" s="101" t="s">
        <v>1584</v>
      </c>
      <c r="E173" s="101" t="s">
        <v>1585</v>
      </c>
      <c r="F173" s="20">
        <v>2</v>
      </c>
      <c r="G173" s="113" t="s">
        <v>1588</v>
      </c>
      <c r="H173" s="120" t="s">
        <v>1592</v>
      </c>
      <c r="I173" s="21">
        <v>1154</v>
      </c>
      <c r="J173" s="21"/>
      <c r="K173" s="19"/>
      <c r="L173" s="21"/>
      <c r="M173" s="19"/>
      <c r="N173" s="19"/>
      <c r="O173" s="21"/>
      <c r="P173" s="19"/>
      <c r="Q173" s="19"/>
      <c r="R173" s="21"/>
      <c r="S173" s="19"/>
      <c r="T173" s="19"/>
      <c r="U173" s="21"/>
    </row>
    <row r="174" spans="1:21" ht="72" x14ac:dyDescent="0.3">
      <c r="A174" s="39" t="str">
        <f>'3 priedo 1 lentele'!A174</f>
        <v>2.2.2.1.5</v>
      </c>
      <c r="B174" s="110" t="str">
        <f>'3 priedo 1 lentele'!B174</f>
        <v>R027705-230000-0011</v>
      </c>
      <c r="C174" s="111" t="str">
        <f>'3 priedo 1 lentele'!C174</f>
        <v>Ikimokyklinio ir priešmokyklinio ugdymo prieinamumo didinimas Raseinių rajone (Ariogalos lopšelyje - darželyje)</v>
      </c>
      <c r="D174" s="101" t="s">
        <v>1595</v>
      </c>
      <c r="E174" s="101" t="s">
        <v>1596</v>
      </c>
      <c r="F174" s="20">
        <v>1</v>
      </c>
      <c r="G174" s="113" t="s">
        <v>1588</v>
      </c>
      <c r="H174" s="120" t="s">
        <v>1599</v>
      </c>
      <c r="I174" s="21">
        <v>192</v>
      </c>
      <c r="J174" s="21" t="s">
        <v>1593</v>
      </c>
      <c r="K174" s="19" t="s">
        <v>1594</v>
      </c>
      <c r="L174" s="21">
        <v>20</v>
      </c>
      <c r="M174" s="19" t="s">
        <v>1597</v>
      </c>
      <c r="N174" s="19" t="s">
        <v>1598</v>
      </c>
      <c r="O174" s="21">
        <v>4</v>
      </c>
      <c r="P174" s="261" t="s">
        <v>1617</v>
      </c>
      <c r="Q174" s="261" t="s">
        <v>1618</v>
      </c>
      <c r="R174" s="21">
        <v>50</v>
      </c>
      <c r="S174" s="19"/>
      <c r="T174" s="19"/>
      <c r="U174" s="21"/>
    </row>
    <row r="175" spans="1:21" ht="36" x14ac:dyDescent="0.3">
      <c r="A175" s="39" t="str">
        <f>'3 priedo 1 lentele'!A175</f>
        <v>2.2.2.1.6</v>
      </c>
      <c r="B175" s="110" t="str">
        <f>'3 priedo 1 lentele'!B175</f>
        <v>R027-220000-0001</v>
      </c>
      <c r="C175" s="16" t="str">
        <f>'3 priedo 1 lentele'!C175</f>
        <v>Raseinių Šaltinio progimnazijos pastato Raseiniuose, Ateities g. 23, rekonstravimas</v>
      </c>
      <c r="D175" s="19" t="s">
        <v>1606</v>
      </c>
      <c r="E175" s="19" t="s">
        <v>1607</v>
      </c>
      <c r="F175" s="20">
        <v>1</v>
      </c>
      <c r="G175" s="20"/>
      <c r="H175" s="21"/>
      <c r="I175" s="20"/>
      <c r="J175" s="21"/>
      <c r="K175" s="21"/>
      <c r="L175" s="20"/>
      <c r="M175" s="21"/>
      <c r="N175" s="21"/>
      <c r="O175" s="21"/>
      <c r="P175" s="21"/>
      <c r="Q175" s="21"/>
      <c r="R175" s="21"/>
      <c r="S175" s="21"/>
      <c r="T175" s="21"/>
      <c r="U175" s="21"/>
    </row>
    <row r="176" spans="1:21" ht="36" x14ac:dyDescent="0.3">
      <c r="A176" s="39" t="str">
        <f>'3 priedo 1 lentele'!A176</f>
        <v>2.2.2.1.7</v>
      </c>
      <c r="B176" s="110" t="str">
        <f>'3 priedo 1 lentele'!B176</f>
        <v>R028-220000-0001</v>
      </c>
      <c r="C176" s="16" t="str">
        <f>'3 priedo 1 lentele'!C176</f>
        <v>Raseinių rajono Šiluvos gimnazijos pastato Šiluvoje, Jurgučio a. 6, rekonstrvimas</v>
      </c>
      <c r="D176" s="19" t="s">
        <v>1606</v>
      </c>
      <c r="E176" s="19" t="s">
        <v>1607</v>
      </c>
      <c r="F176" s="20">
        <v>1</v>
      </c>
      <c r="G176" s="20"/>
      <c r="H176" s="21"/>
      <c r="I176" s="20"/>
      <c r="J176" s="21"/>
      <c r="K176" s="21"/>
      <c r="L176" s="20"/>
      <c r="M176" s="21"/>
      <c r="N176" s="21"/>
      <c r="O176" s="21"/>
      <c r="P176" s="21"/>
      <c r="Q176" s="21"/>
      <c r="R176" s="21"/>
      <c r="S176" s="21"/>
      <c r="T176" s="21"/>
      <c r="U176" s="21"/>
    </row>
    <row r="177" spans="1:21" ht="24" x14ac:dyDescent="0.3">
      <c r="A177" s="39" t="str">
        <f>'3 priedo 1 lentele'!A177</f>
        <v>2.2.2.1.8</v>
      </c>
      <c r="B177" s="110" t="str">
        <f>'3 priedo 1 lentele'!B177</f>
        <v>R027000-220000-0003</v>
      </c>
      <c r="C177" s="16" t="str">
        <f>'3 priedo 1 lentele'!C177</f>
        <v>Sporto aikštės įrengimas šalia Prezidento Jono Žemaičio gimnazijos</v>
      </c>
      <c r="D177" s="19" t="s">
        <v>1608</v>
      </c>
      <c r="E177" s="19" t="s">
        <v>1609</v>
      </c>
      <c r="F177" s="20">
        <v>1</v>
      </c>
      <c r="G177" s="20"/>
      <c r="H177" s="21"/>
      <c r="I177" s="20"/>
      <c r="J177" s="21"/>
      <c r="K177" s="21"/>
      <c r="L177" s="20"/>
      <c r="M177" s="21"/>
      <c r="N177" s="21"/>
      <c r="O177" s="21"/>
      <c r="P177" s="21"/>
      <c r="Q177" s="21"/>
      <c r="R177" s="21"/>
      <c r="S177" s="21"/>
      <c r="T177" s="21"/>
      <c r="U177" s="21"/>
    </row>
    <row r="178" spans="1:21" ht="48" x14ac:dyDescent="0.3">
      <c r="A178" s="39" t="str">
        <f>'3 priedo 1 lentele'!A178</f>
        <v>2.2.2.1.9</v>
      </c>
      <c r="B178" s="110" t="str">
        <f>'3 priedo 1 lentele'!B178</f>
        <v>R02C000-220000-0001</v>
      </c>
      <c r="C178" s="16" t="str">
        <f>'3 priedo 1 lentele'!C178</f>
        <v>Raseinių r. Žaiginio Pranciškaus Šivickio mokyklos-daugiafunkcio centro sporto salės kapitalinis remontas</v>
      </c>
      <c r="D178" s="19" t="s">
        <v>1610</v>
      </c>
      <c r="E178" s="19" t="s">
        <v>1611</v>
      </c>
      <c r="F178" s="20">
        <v>1</v>
      </c>
      <c r="G178" s="20"/>
      <c r="H178" s="21"/>
      <c r="I178" s="20"/>
      <c r="J178" s="21"/>
      <c r="K178" s="21"/>
      <c r="L178" s="20"/>
      <c r="M178" s="21"/>
      <c r="N178" s="21"/>
      <c r="O178" s="21"/>
      <c r="P178" s="21"/>
      <c r="Q178" s="21"/>
      <c r="R178" s="21"/>
      <c r="S178" s="21"/>
      <c r="T178" s="21"/>
      <c r="U178" s="21"/>
    </row>
    <row r="179" spans="1:21" ht="36" x14ac:dyDescent="0.3">
      <c r="A179" s="39" t="str">
        <f>'3 priedo 1 lentele'!A179</f>
        <v>2.2.2.1.10</v>
      </c>
      <c r="B179" s="110" t="str">
        <f>'3 priedo 1 lentele'!B179</f>
        <v>R02C000-220000-0002</v>
      </c>
      <c r="C179" s="16" t="str">
        <f>'3 priedo 1 lentele'!C179</f>
        <v>Raseinių Viktoro Petkaus pagrindinės mokyklos sporto infrastruktūros gerinimas</v>
      </c>
      <c r="D179" s="19" t="s">
        <v>1612</v>
      </c>
      <c r="E179" s="19" t="s">
        <v>1613</v>
      </c>
      <c r="F179" s="20">
        <v>1</v>
      </c>
      <c r="G179" s="20"/>
      <c r="H179" s="21"/>
      <c r="I179" s="20"/>
      <c r="J179" s="21"/>
      <c r="K179" s="21"/>
      <c r="L179" s="20"/>
      <c r="M179" s="21"/>
      <c r="N179" s="21"/>
      <c r="O179" s="21"/>
      <c r="P179" s="21"/>
      <c r="Q179" s="21"/>
      <c r="R179" s="21"/>
      <c r="S179" s="21"/>
      <c r="T179" s="21"/>
      <c r="U179" s="21"/>
    </row>
    <row r="180" spans="1:21" ht="48" x14ac:dyDescent="0.3">
      <c r="A180" s="39" t="str">
        <f>'3 priedo 1 lentele'!A180</f>
        <v>2.2.2.1.11</v>
      </c>
      <c r="B180" s="110" t="str">
        <f>'3 priedo 1 lentele'!B180</f>
        <v>R027000-220000-0004</v>
      </c>
      <c r="C180" s="16" t="str">
        <f>'3 priedo 1 lentele'!C180</f>
        <v>Raseinių r. Ariogalos gimnazijos pastato, esančio Ariogaloje, Melioratorių g. 9, kapitalinis remontas</v>
      </c>
      <c r="D180" s="19" t="s">
        <v>1614</v>
      </c>
      <c r="E180" s="19" t="s">
        <v>1615</v>
      </c>
      <c r="F180" s="20">
        <v>1</v>
      </c>
      <c r="G180" s="20"/>
      <c r="H180" s="21"/>
      <c r="I180" s="20"/>
      <c r="J180" s="21"/>
      <c r="K180" s="21"/>
      <c r="L180" s="20"/>
      <c r="M180" s="21"/>
      <c r="N180" s="21"/>
      <c r="O180" s="21"/>
      <c r="P180" s="21"/>
      <c r="Q180" s="21"/>
      <c r="R180" s="21"/>
      <c r="S180" s="21"/>
      <c r="T180" s="21"/>
      <c r="U180" s="21"/>
    </row>
    <row r="181" spans="1:21" ht="60" x14ac:dyDescent="0.3">
      <c r="A181" s="39" t="str">
        <f>'3 priedo 1 lentele'!A181</f>
        <v>2.2.2.1.12</v>
      </c>
      <c r="B181" s="110" t="str">
        <f>'3 priedo 1 lentele'!B181</f>
        <v>R027724-220000-0007</v>
      </c>
      <c r="C181" s="19" t="str">
        <f>'3 priedo 1 lentele'!C181</f>
        <v>Prienų r. Veiverių Tomo Žilinsko gimnazijos atnaujinimas</v>
      </c>
      <c r="D181" s="112" t="s">
        <v>1588</v>
      </c>
      <c r="E181" s="112" t="s">
        <v>1592</v>
      </c>
      <c r="F181" s="9">
        <v>305</v>
      </c>
      <c r="G181" s="113" t="s">
        <v>1616</v>
      </c>
      <c r="H181" s="119" t="s">
        <v>1585</v>
      </c>
      <c r="I181" s="20">
        <v>1</v>
      </c>
      <c r="J181" s="113" t="s">
        <v>1593</v>
      </c>
      <c r="K181" s="23" t="s">
        <v>1594</v>
      </c>
      <c r="L181" s="9">
        <v>20</v>
      </c>
      <c r="M181" s="23"/>
      <c r="N181" s="23"/>
      <c r="O181" s="20"/>
      <c r="P181" s="23"/>
      <c r="Q181" s="23"/>
      <c r="R181" s="20"/>
      <c r="S181" s="23"/>
      <c r="T181" s="23"/>
      <c r="U181" s="20"/>
    </row>
    <row r="182" spans="1:21" ht="48" x14ac:dyDescent="0.3">
      <c r="A182" s="39" t="str">
        <f>'3 priedo 1 lentele'!A182</f>
        <v>2.2.2.1.13</v>
      </c>
      <c r="B182" s="110" t="str">
        <f>'3 priedo 1 lentele'!B182</f>
        <v>R027724-220000-0008</v>
      </c>
      <c r="C182" s="19" t="str">
        <f>'3 priedo 1 lentele'!C182</f>
        <v>Kauno r. Piliuonos gimnazijos modernizavimas</v>
      </c>
      <c r="D182" s="112" t="s">
        <v>1588</v>
      </c>
      <c r="E182" s="112" t="s">
        <v>1592</v>
      </c>
      <c r="F182" s="9">
        <v>270</v>
      </c>
      <c r="G182" s="113" t="s">
        <v>1616</v>
      </c>
      <c r="H182" s="119" t="s">
        <v>1585</v>
      </c>
      <c r="I182" s="20">
        <v>1</v>
      </c>
      <c r="J182" s="113"/>
      <c r="K182" s="23"/>
      <c r="L182" s="9"/>
      <c r="M182" s="23"/>
      <c r="N182" s="23"/>
      <c r="O182" s="20"/>
      <c r="P182" s="23"/>
      <c r="Q182" s="23"/>
      <c r="R182" s="20"/>
      <c r="S182" s="23"/>
      <c r="T182" s="23"/>
      <c r="U182" s="20"/>
    </row>
    <row r="183" spans="1:21" ht="48" x14ac:dyDescent="0.3">
      <c r="A183" s="39" t="str">
        <f>'3 priedo 1 lentele'!A183</f>
        <v>2.2.2.1.14</v>
      </c>
      <c r="B183" s="110" t="str">
        <f>'3 priedo 1 lentele'!B183</f>
        <v>R027724-220000-0009</v>
      </c>
      <c r="C183" s="19" t="str">
        <f>'3 priedo 1 lentele'!C183</f>
        <v>Ugdymo kokybės gerinimas Birštono gimnazijoje</v>
      </c>
      <c r="D183" s="112" t="s">
        <v>1588</v>
      </c>
      <c r="E183" s="112" t="s">
        <v>1592</v>
      </c>
      <c r="F183" s="9">
        <v>520</v>
      </c>
      <c r="G183" s="113" t="s">
        <v>1616</v>
      </c>
      <c r="H183" s="119" t="s">
        <v>1585</v>
      </c>
      <c r="I183" s="20">
        <v>1</v>
      </c>
      <c r="J183" s="113"/>
      <c r="K183" s="23"/>
      <c r="L183" s="9"/>
      <c r="M183" s="23"/>
      <c r="N183" s="23"/>
      <c r="O183" s="20"/>
      <c r="P183" s="23"/>
      <c r="Q183" s="23"/>
      <c r="R183" s="20"/>
      <c r="S183" s="23"/>
      <c r="T183" s="23"/>
      <c r="U183" s="20"/>
    </row>
    <row r="184" spans="1:21" ht="72" x14ac:dyDescent="0.3">
      <c r="A184" s="39" t="str">
        <f>'3 priedo 1 lentele'!A184</f>
        <v>2.2.2.1.15</v>
      </c>
      <c r="B184" s="110" t="str">
        <f>'3 priedo 1 lentele'!B184</f>
        <v>R027705-230000-0012</v>
      </c>
      <c r="C184" s="23" t="str">
        <f>'3 priedo 1 lentele'!C184</f>
        <v>Kauno r. Raudondvario Anelės ir Augustino Kriauzų mokyklos-darželio infrastruktūros modernizavimas</v>
      </c>
      <c r="D184" s="112" t="s">
        <v>1595</v>
      </c>
      <c r="E184" s="112" t="s">
        <v>1596</v>
      </c>
      <c r="F184" s="9">
        <v>1</v>
      </c>
      <c r="G184" s="113" t="s">
        <v>1588</v>
      </c>
      <c r="H184" s="119" t="s">
        <v>1599</v>
      </c>
      <c r="I184" s="20">
        <v>225</v>
      </c>
      <c r="J184" s="113" t="s">
        <v>1593</v>
      </c>
      <c r="K184" s="23" t="s">
        <v>1594</v>
      </c>
      <c r="L184" s="9">
        <v>108</v>
      </c>
      <c r="M184" s="23" t="s">
        <v>1597</v>
      </c>
      <c r="N184" s="23" t="s">
        <v>1598</v>
      </c>
      <c r="O184" s="20">
        <v>9</v>
      </c>
      <c r="P184" s="261" t="s">
        <v>1617</v>
      </c>
      <c r="Q184" s="261" t="s">
        <v>1618</v>
      </c>
      <c r="R184" s="20">
        <v>60</v>
      </c>
      <c r="S184" s="23"/>
      <c r="T184" s="23"/>
      <c r="U184" s="20"/>
    </row>
    <row r="185" spans="1:21" ht="72" x14ac:dyDescent="0.3">
      <c r="A185" s="39" t="str">
        <f>'3 priedo 1 lentele'!A185</f>
        <v>2.2.2.1.16</v>
      </c>
      <c r="B185" s="110" t="str">
        <f>'3 priedo 1 lentele'!B185</f>
        <v>R027705-230000-0013</v>
      </c>
      <c r="C185" s="111" t="str">
        <f>'3 priedo 1 lentele'!C185</f>
        <v>Prienų lopšelio-darželio „Saulutė“ modernizavimas didinant paslaugų prieinamumą</v>
      </c>
      <c r="D185" s="112" t="s">
        <v>1595</v>
      </c>
      <c r="E185" s="112" t="s">
        <v>1596</v>
      </c>
      <c r="F185" s="9">
        <v>1</v>
      </c>
      <c r="G185" s="113" t="s">
        <v>1588</v>
      </c>
      <c r="H185" s="119" t="s">
        <v>1599</v>
      </c>
      <c r="I185" s="20">
        <v>142</v>
      </c>
      <c r="J185" s="113" t="s">
        <v>1593</v>
      </c>
      <c r="K185" s="23" t="s">
        <v>1594</v>
      </c>
      <c r="L185" s="9">
        <v>35</v>
      </c>
      <c r="M185" s="23" t="s">
        <v>1597</v>
      </c>
      <c r="N185" s="23" t="s">
        <v>1598</v>
      </c>
      <c r="O185" s="20">
        <v>8</v>
      </c>
      <c r="P185" s="23"/>
      <c r="Q185" s="23"/>
      <c r="R185" s="20"/>
      <c r="S185" s="23"/>
      <c r="T185" s="23"/>
      <c r="U185" s="20"/>
    </row>
    <row r="186" spans="1:21" ht="72" x14ac:dyDescent="0.3">
      <c r="A186" s="256" t="str">
        <f>'3 priedo 1 lentele'!A186</f>
        <v>2.2.2.1.17</v>
      </c>
      <c r="B186" s="240" t="str">
        <f>'3 priedo 1 lentele'!B186</f>
        <v>R027705-230000-2222</v>
      </c>
      <c r="C186" s="253" t="str">
        <f>'3 priedo 1 lentele'!C186</f>
        <v>Prienų lopšelio-darželio „Gintarėlis“ dviejų grupių infrastruktūros modernizavimas ir aprūpinimas priemonėmis</v>
      </c>
      <c r="D186" s="259" t="s">
        <v>1595</v>
      </c>
      <c r="E186" s="259" t="s">
        <v>1596</v>
      </c>
      <c r="F186" s="234">
        <v>1</v>
      </c>
      <c r="G186" s="235" t="s">
        <v>1588</v>
      </c>
      <c r="H186" s="260" t="s">
        <v>1599</v>
      </c>
      <c r="I186" s="233">
        <v>132</v>
      </c>
      <c r="J186" s="261" t="s">
        <v>1597</v>
      </c>
      <c r="K186" s="261" t="s">
        <v>1598</v>
      </c>
      <c r="L186" s="233">
        <v>2</v>
      </c>
      <c r="M186" s="261" t="s">
        <v>1617</v>
      </c>
      <c r="N186" s="261" t="s">
        <v>1618</v>
      </c>
      <c r="O186" s="233">
        <v>32</v>
      </c>
      <c r="P186" s="261"/>
      <c r="Q186" s="261"/>
      <c r="R186" s="233"/>
      <c r="S186" s="261"/>
      <c r="T186" s="23"/>
      <c r="U186" s="20"/>
    </row>
    <row r="187" spans="1:21" ht="72" x14ac:dyDescent="0.3">
      <c r="A187" s="256" t="str">
        <f>'3 priedo 1 lentele'!A187</f>
        <v>2.2.2.1.18</v>
      </c>
      <c r="B187" s="240" t="str">
        <f>'3 priedo 1 lentele'!B187</f>
        <v>R027705-230000-2223</v>
      </c>
      <c r="C187" s="253" t="str">
        <f>'3 priedo 1 lentele'!C187</f>
        <v>Kauno r. Zapyškio pagrindinės mokyklos pastato, esančio Šviesos g. 16, Kluoniškių k., infrastruktūros modernizavimas</v>
      </c>
      <c r="D187" s="259" t="s">
        <v>1595</v>
      </c>
      <c r="E187" s="259" t="s">
        <v>1596</v>
      </c>
      <c r="F187" s="234">
        <v>1</v>
      </c>
      <c r="G187" s="235" t="s">
        <v>1588</v>
      </c>
      <c r="H187" s="260" t="s">
        <v>1599</v>
      </c>
      <c r="I187" s="233">
        <v>75</v>
      </c>
      <c r="J187" s="235" t="s">
        <v>1593</v>
      </c>
      <c r="K187" s="261" t="s">
        <v>1594</v>
      </c>
      <c r="L187" s="234">
        <v>20</v>
      </c>
      <c r="M187" s="261" t="s">
        <v>1597</v>
      </c>
      <c r="N187" s="261" t="s">
        <v>1598</v>
      </c>
      <c r="O187" s="233">
        <v>4</v>
      </c>
      <c r="P187" s="261" t="s">
        <v>1617</v>
      </c>
      <c r="Q187" s="261" t="s">
        <v>1618</v>
      </c>
      <c r="R187" s="233">
        <v>55</v>
      </c>
      <c r="S187" s="261"/>
      <c r="T187" s="23"/>
      <c r="U187" s="20"/>
    </row>
    <row r="188" spans="1:21" ht="34.200000000000003" x14ac:dyDescent="0.3">
      <c r="A188" s="163" t="str">
        <f>'3 priedo 1 lentele'!A188</f>
        <v>2.2.3.</v>
      </c>
      <c r="B188" s="170">
        <f>'3 priedo 1 lentele'!B188</f>
        <v>0</v>
      </c>
      <c r="C188" s="163" t="str">
        <f>'3 priedo 1 lentele'!C188</f>
        <v>Uždavinys: Kurti ir tobulinti mokymąsi visą gyvenimą ir skatinti kvalifikacijos kėlimą</v>
      </c>
      <c r="D188" s="59"/>
      <c r="E188" s="59"/>
      <c r="F188" s="58"/>
      <c r="G188" s="58"/>
      <c r="H188" s="59"/>
      <c r="I188" s="58"/>
      <c r="J188" s="59"/>
      <c r="K188" s="59"/>
      <c r="L188" s="58"/>
      <c r="M188" s="59"/>
      <c r="N188" s="59"/>
      <c r="O188" s="59"/>
      <c r="P188" s="59"/>
      <c r="Q188" s="59"/>
      <c r="R188" s="59"/>
      <c r="S188" s="59"/>
      <c r="T188" s="59"/>
      <c r="U188" s="59"/>
    </row>
    <row r="189" spans="1:21" ht="153.75" customHeight="1" x14ac:dyDescent="0.3">
      <c r="A189" s="173" t="str">
        <f>'3 priedo 1 lentele'!A189</f>
        <v>2.2.3.1.</v>
      </c>
      <c r="B189" s="181">
        <f>'3 priedo 1 lentele'!B189</f>
        <v>0</v>
      </c>
      <c r="C189" s="173" t="str">
        <f>'3 priedo 1 lentele'!C189</f>
        <v>Priemonė: Visuomenės pasitenkinimo savivaldybių viešojo valdymo institucijų teikiamomis administracinėmis ir viešosiomis paslaugomis ir asmenų aptarnavimu didinimas, savivaldybėse įgyvendinant paslaugų teikimo ir (ar) asmenų aptarnavimo kokybei gerinti skirtas priemones</v>
      </c>
      <c r="D189" s="193"/>
      <c r="E189" s="193"/>
      <c r="F189" s="194"/>
      <c r="G189" s="194"/>
      <c r="H189" s="193"/>
      <c r="I189" s="194"/>
      <c r="J189" s="193"/>
      <c r="K189" s="193"/>
      <c r="L189" s="194"/>
      <c r="M189" s="193"/>
      <c r="N189" s="193"/>
      <c r="O189" s="193"/>
      <c r="P189" s="193"/>
      <c r="Q189" s="193"/>
      <c r="R189" s="193"/>
      <c r="S189" s="193"/>
      <c r="T189" s="193"/>
      <c r="U189" s="193"/>
    </row>
    <row r="190" spans="1:21" ht="212.25" customHeight="1" x14ac:dyDescent="0.3">
      <c r="A190" s="39" t="str">
        <f>'3 priedo 1 lentele'!A190</f>
        <v>2.2.3.1.1</v>
      </c>
      <c r="B190" s="110" t="str">
        <f>'3 priedo 1 lentele'!B190</f>
        <v>R029920-490000-0001</v>
      </c>
      <c r="C190" s="16" t="str">
        <f>'3 priedo 1 lentele'!C190</f>
        <v>Paslaugų ir asmenų aptarnavimo kokybės gerinimas Kauno miesto savivaldybėje</v>
      </c>
      <c r="D190" s="101" t="s">
        <v>1619</v>
      </c>
      <c r="E190" s="101" t="s">
        <v>1620</v>
      </c>
      <c r="F190" s="9">
        <v>2</v>
      </c>
      <c r="G190" s="101" t="s">
        <v>1621</v>
      </c>
      <c r="H190" s="101" t="s">
        <v>1622</v>
      </c>
      <c r="I190" s="20">
        <v>70</v>
      </c>
      <c r="J190" s="101" t="s">
        <v>1623</v>
      </c>
      <c r="K190" s="101" t="s">
        <v>1624</v>
      </c>
      <c r="L190" s="9">
        <v>0.17</v>
      </c>
      <c r="M190" s="21" t="s">
        <v>1625</v>
      </c>
      <c r="N190" s="19" t="s">
        <v>1626</v>
      </c>
      <c r="O190" s="21">
        <v>1</v>
      </c>
      <c r="P190" s="21"/>
      <c r="Q190" s="21"/>
      <c r="R190" s="21"/>
      <c r="S190" s="21"/>
      <c r="T190" s="21"/>
      <c r="U190" s="21"/>
    </row>
    <row r="191" spans="1:21" ht="96" x14ac:dyDescent="0.3">
      <c r="A191" s="39" t="str">
        <f>'3 priedo 1 lentele'!A191</f>
        <v>2.2.3.1.2</v>
      </c>
      <c r="B191" s="110" t="str">
        <f>'3 priedo 1 lentele'!B191</f>
        <v>R029920-490000-0002</v>
      </c>
      <c r="C191" s="16" t="str">
        <f>'3 priedo 1 lentele'!C191</f>
        <v>Paslaugų ir asmenų aptarnavimo kokybės gerinimas Kėdainių rajono savivaldybėje</v>
      </c>
      <c r="D191" s="101" t="s">
        <v>1619</v>
      </c>
      <c r="E191" s="101" t="s">
        <v>1627</v>
      </c>
      <c r="F191" s="9">
        <v>2</v>
      </c>
      <c r="G191" s="101" t="s">
        <v>1621</v>
      </c>
      <c r="H191" s="101" t="s">
        <v>1622</v>
      </c>
      <c r="I191" s="20">
        <v>76</v>
      </c>
      <c r="J191" s="101" t="s">
        <v>1628</v>
      </c>
      <c r="K191" s="101" t="s">
        <v>1629</v>
      </c>
      <c r="L191" s="9">
        <v>1</v>
      </c>
      <c r="M191" s="21"/>
      <c r="N191" s="21"/>
      <c r="O191" s="21"/>
      <c r="P191" s="21"/>
      <c r="Q191" s="21"/>
      <c r="R191" s="21"/>
      <c r="S191" s="21"/>
      <c r="T191" s="21"/>
      <c r="U191" s="21"/>
    </row>
    <row r="192" spans="1:21" ht="96" x14ac:dyDescent="0.3">
      <c r="A192" s="39" t="str">
        <f>'3 priedo 1 lentele'!A192</f>
        <v>2.2.3.1.3</v>
      </c>
      <c r="B192" s="110" t="str">
        <f>'3 priedo 1 lentele'!B192</f>
        <v>R029920-490000-0003</v>
      </c>
      <c r="C192" s="16" t="str">
        <f>'3 priedo 1 lentele'!C192</f>
        <v>Paslaugų ir asmenų aptarnavimo kokybės gerinimas Jonavos rajono savivaldybės viešojoje bibliotekoje ir Jonavos rajono savivaldybės administracijoje</v>
      </c>
      <c r="D192" s="101" t="s">
        <v>1619</v>
      </c>
      <c r="E192" s="101" t="s">
        <v>1627</v>
      </c>
      <c r="F192" s="9">
        <v>2</v>
      </c>
      <c r="G192" s="101" t="s">
        <v>1621</v>
      </c>
      <c r="H192" s="101" t="s">
        <v>1622</v>
      </c>
      <c r="I192" s="20">
        <v>60</v>
      </c>
      <c r="J192" s="101" t="s">
        <v>1628</v>
      </c>
      <c r="K192" s="101" t="s">
        <v>1629</v>
      </c>
      <c r="L192" s="9">
        <v>1</v>
      </c>
      <c r="M192" s="21"/>
      <c r="N192" s="21"/>
      <c r="O192" s="21"/>
      <c r="P192" s="21"/>
      <c r="Q192" s="21"/>
      <c r="R192" s="21"/>
      <c r="S192" s="21"/>
      <c r="T192" s="21"/>
      <c r="U192" s="21"/>
    </row>
    <row r="193" spans="1:21" ht="96" x14ac:dyDescent="0.3">
      <c r="A193" s="39" t="str">
        <f>'3 priedo 1 lentele'!A193</f>
        <v>2.2.3.1.4</v>
      </c>
      <c r="B193" s="110" t="str">
        <f>'3 priedo 1 lentele'!B193</f>
        <v>R029920-490000-0005</v>
      </c>
      <c r="C193" s="16" t="str">
        <f>'3 priedo 1 lentele'!C193</f>
        <v>Paslaugų ir asmenų aptarnavimo kokybės gerinimas Kaišiadorių rajono savivaldybėje</v>
      </c>
      <c r="D193" s="101" t="s">
        <v>1619</v>
      </c>
      <c r="E193" s="101" t="s">
        <v>1627</v>
      </c>
      <c r="F193" s="9">
        <v>19</v>
      </c>
      <c r="G193" s="101" t="s">
        <v>1621</v>
      </c>
      <c r="H193" s="101" t="s">
        <v>1622</v>
      </c>
      <c r="I193" s="121">
        <v>75</v>
      </c>
      <c r="J193" s="101" t="s">
        <v>1628</v>
      </c>
      <c r="K193" s="101" t="s">
        <v>1629</v>
      </c>
      <c r="L193" s="9">
        <v>1</v>
      </c>
      <c r="M193" s="101" t="s">
        <v>1623</v>
      </c>
      <c r="N193" s="101" t="s">
        <v>1624</v>
      </c>
      <c r="O193" s="21">
        <v>4.3499999999999996</v>
      </c>
      <c r="P193" s="21"/>
      <c r="Q193" s="21"/>
      <c r="R193" s="21"/>
      <c r="S193" s="21"/>
      <c r="T193" s="21"/>
      <c r="U193" s="21"/>
    </row>
    <row r="194" spans="1:21" ht="34.200000000000003" x14ac:dyDescent="0.3">
      <c r="A194" s="173" t="str">
        <f>'3 priedo 1 lentele'!A194</f>
        <v>2.2.3.2.</v>
      </c>
      <c r="B194" s="181">
        <f>'3 priedo 1 lentele'!B194</f>
        <v>0</v>
      </c>
      <c r="C194" s="173" t="str">
        <f>'3 priedo 1 lentele'!C194</f>
        <v>Priemonė: Gyventojų švietimo programos mokymasis visą gyvenimą  įgyvendinimas</v>
      </c>
      <c r="D194" s="193"/>
      <c r="E194" s="193"/>
      <c r="F194" s="194"/>
      <c r="G194" s="194"/>
      <c r="H194" s="193"/>
      <c r="I194" s="194"/>
      <c r="J194" s="193"/>
      <c r="K194" s="193"/>
      <c r="L194" s="194"/>
      <c r="M194" s="193"/>
      <c r="N194" s="193"/>
      <c r="O194" s="193"/>
      <c r="P194" s="193"/>
      <c r="Q194" s="193"/>
      <c r="R194" s="193"/>
      <c r="S194" s="193"/>
      <c r="T194" s="193"/>
      <c r="U194" s="193"/>
    </row>
    <row r="195" spans="1:21" ht="22.8" x14ac:dyDescent="0.3">
      <c r="A195" s="142" t="str">
        <f>'3 priedo 1 lentele'!A195</f>
        <v>2.2.4</v>
      </c>
      <c r="B195" s="143">
        <f>'3 priedo 1 lentele'!B195</f>
        <v>0</v>
      </c>
      <c r="C195" s="142" t="str">
        <f>'3 priedo 1 lentele'!C195</f>
        <v>Uždavinys: Skatinti neformalaus švietimo iniciatyvas</v>
      </c>
      <c r="D195" s="59"/>
      <c r="E195" s="59"/>
      <c r="F195" s="58"/>
      <c r="G195" s="58"/>
      <c r="H195" s="59"/>
      <c r="I195" s="58"/>
      <c r="J195" s="59"/>
      <c r="K195" s="59"/>
      <c r="L195" s="58"/>
      <c r="M195" s="59"/>
      <c r="N195" s="59"/>
      <c r="O195" s="59"/>
      <c r="P195" s="59"/>
      <c r="Q195" s="59"/>
      <c r="R195" s="59"/>
      <c r="S195" s="59"/>
      <c r="T195" s="59"/>
      <c r="U195" s="59"/>
    </row>
    <row r="196" spans="1:21" ht="57" x14ac:dyDescent="0.3">
      <c r="A196" s="173" t="str">
        <f>'3 priedo 1 lentele'!A196</f>
        <v>2.2.4.1.</v>
      </c>
      <c r="B196" s="181">
        <f>'3 priedo 1 lentele'!B196</f>
        <v>0</v>
      </c>
      <c r="C196" s="173" t="str">
        <f>'3 priedo 1 lentele'!C196</f>
        <v>Priemonė: Neformaliojo švietimo įstaigų plėtra, apimanti esamų pastatų renovavimą ir naujų statybą, bei jų teikiamų paslaugų kokybės gerinimas.</v>
      </c>
      <c r="D196" s="193"/>
      <c r="E196" s="193"/>
      <c r="F196" s="194"/>
      <c r="G196" s="194"/>
      <c r="H196" s="193"/>
      <c r="I196" s="194"/>
      <c r="J196" s="193"/>
      <c r="K196" s="193"/>
      <c r="L196" s="194"/>
      <c r="M196" s="193"/>
      <c r="N196" s="193"/>
      <c r="O196" s="193"/>
      <c r="P196" s="193"/>
      <c r="Q196" s="193"/>
      <c r="R196" s="193"/>
      <c r="S196" s="193"/>
      <c r="T196" s="193"/>
      <c r="U196" s="193"/>
    </row>
    <row r="197" spans="1:21" ht="36" x14ac:dyDescent="0.3">
      <c r="A197" s="23" t="str">
        <f>'3 priedo 1 lentele'!A197</f>
        <v>2.2.4.1.1</v>
      </c>
      <c r="B197" s="110" t="str">
        <f>'3 priedo 1 lentele'!B197</f>
        <v>R027725-500000-0001</v>
      </c>
      <c r="C197" s="23" t="str">
        <f>'3 priedo 1 lentele'!C197</f>
        <v>Neformaliojo švietimo infrastruktūros tobulinimas Jonavoje</v>
      </c>
      <c r="D197" s="19" t="s">
        <v>1630</v>
      </c>
      <c r="E197" s="19" t="s">
        <v>1631</v>
      </c>
      <c r="F197" s="9">
        <v>1</v>
      </c>
      <c r="G197" s="20" t="s">
        <v>1588</v>
      </c>
      <c r="H197" s="19" t="s">
        <v>1589</v>
      </c>
      <c r="I197" s="9">
        <v>761</v>
      </c>
      <c r="J197" s="21"/>
      <c r="K197" s="21"/>
      <c r="L197" s="20"/>
      <c r="M197" s="21"/>
      <c r="N197" s="21"/>
      <c r="O197" s="21"/>
      <c r="P197" s="21"/>
      <c r="Q197" s="21"/>
      <c r="R197" s="21"/>
      <c r="S197" s="21"/>
      <c r="T197" s="21"/>
      <c r="U197" s="21"/>
    </row>
    <row r="198" spans="1:21" ht="36" x14ac:dyDescent="0.3">
      <c r="A198" s="23" t="str">
        <f>'3 priedo 1 lentele'!A198</f>
        <v>2.2.4.1.2</v>
      </c>
      <c r="B198" s="110" t="str">
        <f>'3 priedo 1 lentele'!B198</f>
        <v>R027725-240000-0002</v>
      </c>
      <c r="C198" s="16" t="str">
        <f>'3 priedo 1 lentele'!C198</f>
        <v>Neformaliojo ugdymosi galimybių didinimas modernizuojant Raseinių kūno kultūros ir sporto centrą</v>
      </c>
      <c r="D198" s="21" t="s">
        <v>1630</v>
      </c>
      <c r="E198" s="101" t="s">
        <v>1631</v>
      </c>
      <c r="F198" s="20">
        <v>1</v>
      </c>
      <c r="G198" s="20" t="s">
        <v>1588</v>
      </c>
      <c r="H198" s="19" t="s">
        <v>1589</v>
      </c>
      <c r="I198" s="20">
        <v>548</v>
      </c>
      <c r="J198" s="21"/>
      <c r="K198" s="19"/>
      <c r="L198" s="20"/>
      <c r="M198" s="19"/>
      <c r="N198" s="110"/>
      <c r="O198" s="21"/>
      <c r="P198" s="19"/>
      <c r="Q198" s="110"/>
      <c r="R198" s="21"/>
      <c r="S198" s="19"/>
      <c r="T198" s="110"/>
      <c r="U198" s="21"/>
    </row>
    <row r="199" spans="1:21" ht="60" x14ac:dyDescent="0.3">
      <c r="A199" s="23" t="str">
        <f>'3 priedo 1 lentele'!A199</f>
        <v>2.2.4.1.3</v>
      </c>
      <c r="B199" s="110" t="str">
        <f>'3 priedo 1 lentele'!B199</f>
        <v>R027725-240000-1000</v>
      </c>
      <c r="C199" s="16" t="str">
        <f>'3 priedo 1 lentele'!C199</f>
        <v xml:space="preserve">Kauno Algio Žikevičiaus saugaus vaiko mokyklos infrastruktūros tobulinimas </v>
      </c>
      <c r="D199" s="21" t="s">
        <v>1588</v>
      </c>
      <c r="E199" s="101" t="s">
        <v>1589</v>
      </c>
      <c r="F199" s="20">
        <v>1531</v>
      </c>
      <c r="G199" s="20" t="s">
        <v>1586</v>
      </c>
      <c r="H199" s="19" t="s">
        <v>1590</v>
      </c>
      <c r="I199" s="20">
        <v>0</v>
      </c>
      <c r="J199" s="21" t="s">
        <v>1630</v>
      </c>
      <c r="K199" s="19" t="s">
        <v>1632</v>
      </c>
      <c r="L199" s="20">
        <v>1</v>
      </c>
      <c r="M199" s="19"/>
      <c r="N199" s="110"/>
      <c r="O199" s="21"/>
      <c r="P199" s="19"/>
      <c r="Q199" s="110"/>
      <c r="R199" s="21"/>
      <c r="S199" s="19"/>
      <c r="T199" s="110"/>
      <c r="U199" s="21"/>
    </row>
    <row r="200" spans="1:21" ht="210" customHeight="1" x14ac:dyDescent="0.3">
      <c r="A200" s="23" t="str">
        <f>'3 priedo 1 lentele'!A200</f>
        <v>2.2.4.1.4</v>
      </c>
      <c r="B200" s="110" t="str">
        <f>'3 priedo 1 lentele'!B200</f>
        <v>R027725-240000-0004</v>
      </c>
      <c r="C200" s="19" t="str">
        <f>'3 priedo 1 lentele'!C200</f>
        <v xml:space="preserve">Žaliakalnio švietimo įstaigų modernizavimas, plėtojant vaikų ir jaunimo neformalaus ugdymo galimybes </v>
      </c>
      <c r="D200" s="21" t="s">
        <v>1586</v>
      </c>
      <c r="E200" s="101" t="s">
        <v>1590</v>
      </c>
      <c r="F200" s="20">
        <v>0</v>
      </c>
      <c r="G200" s="20" t="s">
        <v>1630</v>
      </c>
      <c r="H200" s="19" t="s">
        <v>1632</v>
      </c>
      <c r="I200" s="20">
        <v>1</v>
      </c>
      <c r="J200" s="21" t="s">
        <v>1588</v>
      </c>
      <c r="K200" s="19" t="s">
        <v>1589</v>
      </c>
      <c r="L200" s="20">
        <v>735</v>
      </c>
      <c r="M200" s="19"/>
      <c r="N200" s="110"/>
      <c r="O200" s="21"/>
      <c r="P200" s="19"/>
      <c r="Q200" s="110"/>
      <c r="R200" s="21"/>
      <c r="S200" s="19"/>
      <c r="T200" s="110"/>
      <c r="U200" s="21"/>
    </row>
    <row r="201" spans="1:21" ht="60" x14ac:dyDescent="0.3">
      <c r="A201" s="23" t="str">
        <f>'3 priedo 1 lentele'!A201</f>
        <v>2.2.4.1.5</v>
      </c>
      <c r="B201" s="110" t="str">
        <f>'3 priedo 1 lentele'!B201</f>
        <v>R027725-240000-0005</v>
      </c>
      <c r="C201" s="19" t="str">
        <f>'3 priedo 1 lentele'!C201</f>
        <v xml:space="preserve">Susietos teritorijos (centro) įstaigų modernizavimas, plėtojant vaikų ir jaunimo neformalaus ugdymo galimybes </v>
      </c>
      <c r="D201" s="21" t="s">
        <v>1586</v>
      </c>
      <c r="E201" s="101" t="s">
        <v>1590</v>
      </c>
      <c r="F201" s="20">
        <v>0</v>
      </c>
      <c r="G201" s="20" t="s">
        <v>1630</v>
      </c>
      <c r="H201" s="19" t="s">
        <v>1632</v>
      </c>
      <c r="I201" s="20">
        <v>1</v>
      </c>
      <c r="J201" s="21" t="s">
        <v>1588</v>
      </c>
      <c r="K201" s="19" t="s">
        <v>1589</v>
      </c>
      <c r="L201" s="20">
        <v>891</v>
      </c>
      <c r="M201" s="19"/>
      <c r="N201" s="110"/>
      <c r="O201" s="21"/>
      <c r="P201" s="19"/>
      <c r="Q201" s="110"/>
      <c r="R201" s="21"/>
      <c r="S201" s="19"/>
      <c r="T201" s="110"/>
      <c r="U201" s="21"/>
    </row>
    <row r="202" spans="1:21" ht="36" x14ac:dyDescent="0.3">
      <c r="A202" s="39" t="str">
        <f>'3 priedo 1 lentele'!A202</f>
        <v>2.2.4.1.6</v>
      </c>
      <c r="B202" s="110" t="str">
        <f>'3 priedo 1 lentele'!B202</f>
        <v>R027725-240000-0007</v>
      </c>
      <c r="C202" s="19" t="str">
        <f>'3 priedo 1 lentele'!C202</f>
        <v>Neformaliojo švietimo infrastruktūros tobulinimas Kaišiadorių rajone</v>
      </c>
      <c r="D202" s="21" t="s">
        <v>1630</v>
      </c>
      <c r="E202" s="101" t="s">
        <v>1631</v>
      </c>
      <c r="F202" s="20">
        <v>2</v>
      </c>
      <c r="G202" s="20" t="s">
        <v>1588</v>
      </c>
      <c r="H202" s="19" t="s">
        <v>1589</v>
      </c>
      <c r="I202" s="20">
        <v>800</v>
      </c>
      <c r="J202" s="21"/>
      <c r="K202" s="19"/>
      <c r="L202" s="20"/>
      <c r="M202" s="19"/>
      <c r="N202" s="110"/>
      <c r="O202" s="21"/>
      <c r="P202" s="19"/>
      <c r="Q202" s="110"/>
      <c r="R202" s="21"/>
      <c r="S202" s="19"/>
      <c r="T202" s="110"/>
      <c r="U202" s="21"/>
    </row>
    <row r="203" spans="1:21" ht="36" x14ac:dyDescent="0.3">
      <c r="A203" s="39" t="str">
        <f>'3 priedo 1 lentele'!A203</f>
        <v>2.2.4.1.7</v>
      </c>
      <c r="B203" s="110" t="str">
        <f>'3 priedo 1 lentele'!B203</f>
        <v>R027725-240000-0008</v>
      </c>
      <c r="C203" s="19" t="str">
        <f>'3 priedo 1 lentele'!C203</f>
        <v>Neformaliojo švietimo infrastruktūros tobulinimas Kauno rajono savivaldybėje</v>
      </c>
      <c r="D203" s="21" t="s">
        <v>1588</v>
      </c>
      <c r="E203" s="101" t="s">
        <v>1589</v>
      </c>
      <c r="F203" s="20">
        <v>225</v>
      </c>
      <c r="G203" s="20" t="s">
        <v>1630</v>
      </c>
      <c r="H203" s="19" t="s">
        <v>1631</v>
      </c>
      <c r="I203" s="20">
        <v>1</v>
      </c>
      <c r="J203" s="21"/>
      <c r="K203" s="19"/>
      <c r="L203" s="20"/>
      <c r="M203" s="19"/>
      <c r="N203" s="110"/>
      <c r="O203" s="21"/>
      <c r="P203" s="19"/>
      <c r="Q203" s="110"/>
      <c r="R203" s="21"/>
      <c r="S203" s="19"/>
      <c r="T203" s="110"/>
      <c r="U203" s="21"/>
    </row>
    <row r="204" spans="1:21" ht="36" x14ac:dyDescent="0.3">
      <c r="A204" s="39" t="str">
        <f>'3 priedo 1 lentele'!A204</f>
        <v>2.2.4.1.8</v>
      </c>
      <c r="B204" s="110" t="str">
        <f>'3 priedo 1 lentele'!B204</f>
        <v>R027725-240000-0009</v>
      </c>
      <c r="C204" s="19" t="str">
        <f>'3 priedo 1 lentele'!C204</f>
        <v>Neformaliojo vaikų švietimo infrastruktūros gerinimas Prienų mieste</v>
      </c>
      <c r="D204" s="21" t="s">
        <v>1588</v>
      </c>
      <c r="E204" s="101" t="s">
        <v>1589</v>
      </c>
      <c r="F204" s="20">
        <v>350</v>
      </c>
      <c r="G204" s="20" t="s">
        <v>1630</v>
      </c>
      <c r="H204" s="19" t="s">
        <v>1631</v>
      </c>
      <c r="I204" s="20">
        <v>1</v>
      </c>
      <c r="J204" s="21"/>
      <c r="K204" s="19"/>
      <c r="L204" s="20"/>
      <c r="M204" s="19"/>
      <c r="N204" s="110"/>
      <c r="O204" s="21"/>
      <c r="P204" s="19"/>
      <c r="Q204" s="110"/>
      <c r="R204" s="21"/>
      <c r="S204" s="19"/>
      <c r="T204" s="110"/>
      <c r="U204" s="21"/>
    </row>
    <row r="205" spans="1:21" ht="36" x14ac:dyDescent="0.3">
      <c r="A205" s="39" t="str">
        <f>'3 priedo 1 lentele'!A205</f>
        <v>2.2.4.1.9</v>
      </c>
      <c r="B205" s="110" t="str">
        <f>'3 priedo 1 lentele'!B205</f>
        <v>R027725-240000-0010</v>
      </c>
      <c r="C205" s="19" t="str">
        <f>'3 priedo 1 lentele'!C205</f>
        <v>Neformalaus švietimo infrastruktūros tobulinimas Birštono savivaldybėje</v>
      </c>
      <c r="D205" s="21" t="s">
        <v>1588</v>
      </c>
      <c r="E205" s="101" t="s">
        <v>1589</v>
      </c>
      <c r="F205" s="20">
        <v>186</v>
      </c>
      <c r="G205" s="20" t="s">
        <v>1630</v>
      </c>
      <c r="H205" s="19" t="s">
        <v>1631</v>
      </c>
      <c r="I205" s="20">
        <v>1</v>
      </c>
      <c r="J205" s="21"/>
      <c r="K205" s="19"/>
      <c r="L205" s="20"/>
      <c r="M205" s="19"/>
      <c r="N205" s="110"/>
      <c r="O205" s="21"/>
      <c r="P205" s="19"/>
      <c r="Q205" s="110"/>
      <c r="R205" s="21"/>
      <c r="S205" s="19"/>
      <c r="T205" s="110"/>
      <c r="U205" s="21"/>
    </row>
    <row r="206" spans="1:21" ht="36" x14ac:dyDescent="0.3">
      <c r="A206" s="39" t="str">
        <f>'3 priedo 1 lentele'!A206</f>
        <v>2.2.4.1.10</v>
      </c>
      <c r="B206" s="196" t="str">
        <f>'3 priedo 1 lentele'!B206</f>
        <v>R027725-240000-0011</v>
      </c>
      <c r="C206" s="19" t="str">
        <f>'3 priedo 1 lentele'!C206</f>
        <v>Kėdainių sporto centro infrastruktūros (Parko g. 4, Vilainiai) tobulinimas</v>
      </c>
      <c r="D206" s="21" t="s">
        <v>1588</v>
      </c>
      <c r="E206" s="101" t="s">
        <v>1589</v>
      </c>
      <c r="F206" s="20">
        <v>540</v>
      </c>
      <c r="G206" s="20" t="s">
        <v>1630</v>
      </c>
      <c r="H206" s="19" t="s">
        <v>1631</v>
      </c>
      <c r="I206" s="20">
        <v>1</v>
      </c>
      <c r="J206" s="21"/>
      <c r="K206" s="19"/>
      <c r="L206" s="20"/>
      <c r="M206" s="19"/>
      <c r="N206" s="110"/>
      <c r="O206" s="21"/>
      <c r="P206" s="19"/>
      <c r="Q206" s="110"/>
      <c r="R206" s="21"/>
      <c r="S206" s="19"/>
      <c r="T206" s="110"/>
      <c r="U206" s="21"/>
    </row>
    <row r="207" spans="1:21" ht="36" x14ac:dyDescent="0.3">
      <c r="A207" s="39" t="str">
        <f>'3 priedo 1 lentele'!A207</f>
        <v>2.2.4.1.11</v>
      </c>
      <c r="B207" s="196" t="str">
        <f>'3 priedo 1 lentele'!B207</f>
        <v>R027725-240000-1001</v>
      </c>
      <c r="C207" s="19" t="str">
        <f>'3 priedo 1 lentele'!C207</f>
        <v>Kauno 1-osios muzikos mokyklos infrastruktūros tobulinimas</v>
      </c>
      <c r="D207" s="21" t="s">
        <v>1588</v>
      </c>
      <c r="E207" s="101" t="s">
        <v>1589</v>
      </c>
      <c r="F207" s="233">
        <v>1236</v>
      </c>
      <c r="G207" s="20" t="s">
        <v>1630</v>
      </c>
      <c r="H207" s="19" t="s">
        <v>1631</v>
      </c>
      <c r="I207" s="20">
        <v>1</v>
      </c>
      <c r="J207" s="21"/>
      <c r="K207" s="19"/>
      <c r="L207" s="20"/>
      <c r="M207" s="19"/>
      <c r="N207" s="110"/>
      <c r="O207" s="21"/>
      <c r="P207" s="19"/>
      <c r="Q207" s="110"/>
      <c r="R207" s="21"/>
      <c r="S207" s="19"/>
      <c r="T207" s="110"/>
      <c r="U207" s="21"/>
    </row>
    <row r="208" spans="1:21" ht="45.6" x14ac:dyDescent="0.3">
      <c r="A208" s="173" t="str">
        <f>'3 priedo 1 lentele'!A208</f>
        <v>2.2.4.2.</v>
      </c>
      <c r="B208" s="181">
        <f>'3 priedo 1 lentele'!B208</f>
        <v>0</v>
      </c>
      <c r="C208" s="173" t="str">
        <f>'3 priedo 1 lentele'!C208</f>
        <v>Priemonė: Jaunimo neformalaus mokymo, užimtumo centrų kūrimas, privačių neformalaus švietimo iniciatyvų skatinimas</v>
      </c>
      <c r="D208" s="193"/>
      <c r="E208" s="193"/>
      <c r="F208" s="194"/>
      <c r="G208" s="194"/>
      <c r="H208" s="193"/>
      <c r="I208" s="194"/>
      <c r="J208" s="193"/>
      <c r="K208" s="193"/>
      <c r="L208" s="194"/>
      <c r="M208" s="193"/>
      <c r="N208" s="193"/>
      <c r="O208" s="193"/>
      <c r="P208" s="193"/>
      <c r="Q208" s="193"/>
      <c r="R208" s="193"/>
      <c r="S208" s="193"/>
      <c r="T208" s="193"/>
      <c r="U208" s="193"/>
    </row>
    <row r="209" spans="1:21" ht="22.8" x14ac:dyDescent="0.3">
      <c r="A209" s="152" t="str">
        <f>'3 priedo 1 lentele'!A209</f>
        <v>2.3</v>
      </c>
      <c r="B209" s="158">
        <f>'3 priedo 1 lentele'!B209</f>
        <v>0</v>
      </c>
      <c r="C209" s="152" t="str">
        <f>'3 priedo 1 lentele'!C209</f>
        <v>Tikslas: Užtikrinti teikiamų socialinių paslaugų prieinamumą</v>
      </c>
      <c r="D209" s="56"/>
      <c r="E209" s="56"/>
      <c r="F209" s="55"/>
      <c r="G209" s="55"/>
      <c r="H209" s="56"/>
      <c r="I209" s="55"/>
      <c r="J209" s="56"/>
      <c r="K209" s="56"/>
      <c r="L209" s="55"/>
      <c r="M209" s="56"/>
      <c r="N209" s="56"/>
      <c r="O209" s="56"/>
      <c r="P209" s="56"/>
      <c r="Q209" s="56"/>
      <c r="R209" s="56"/>
      <c r="S209" s="56"/>
      <c r="T209" s="56"/>
      <c r="U209" s="56"/>
    </row>
    <row r="210" spans="1:21" ht="57" x14ac:dyDescent="0.3">
      <c r="A210" s="142" t="str">
        <f>'3 priedo 1 lentele'!A210</f>
        <v>2.3.1</v>
      </c>
      <c r="B210" s="143">
        <f>'3 priedo 1 lentele'!B210</f>
        <v>0</v>
      </c>
      <c r="C210" s="142" t="str">
        <f>'3 priedo 1 lentele'!C210</f>
        <v>Uždavinys: Plėtoti socialines paslaugas, skirtas socialiai pažeidžiamų grupių asmenų integravimui į regiono socialinį ir ekonominį gyvenimą</v>
      </c>
      <c r="D210" s="59"/>
      <c r="E210" s="59"/>
      <c r="F210" s="58"/>
      <c r="G210" s="58"/>
      <c r="H210" s="59"/>
      <c r="I210" s="58"/>
      <c r="J210" s="59"/>
      <c r="K210" s="59"/>
      <c r="L210" s="58"/>
      <c r="M210" s="59"/>
      <c r="N210" s="59"/>
      <c r="O210" s="59"/>
      <c r="P210" s="59"/>
      <c r="Q210" s="59"/>
      <c r="R210" s="59"/>
      <c r="S210" s="59"/>
      <c r="T210" s="59"/>
      <c r="U210" s="59"/>
    </row>
    <row r="211" spans="1:21" ht="57" x14ac:dyDescent="0.3">
      <c r="A211" s="173" t="str">
        <f>'3 priedo 1 lentele'!A211</f>
        <v>2.3.1.1.</v>
      </c>
      <c r="B211" s="181">
        <f>'3 priedo 1 lentele'!B211</f>
        <v>0</v>
      </c>
      <c r="C211" s="173" t="str">
        <f>'3 priedo 1 lentele'!C211</f>
        <v xml:space="preserve">Priemonė: Laikinojo apgyvendinimo ir nakvynės namų infrastruktūros bei paslaugų modernizavimas ir plėtra, pastatų renovavimas </v>
      </c>
      <c r="D211" s="193"/>
      <c r="E211" s="193"/>
      <c r="F211" s="194"/>
      <c r="G211" s="194"/>
      <c r="H211" s="193"/>
      <c r="I211" s="194"/>
      <c r="J211" s="193"/>
      <c r="K211" s="193"/>
      <c r="L211" s="194"/>
      <c r="M211" s="193"/>
      <c r="N211" s="193"/>
      <c r="O211" s="193"/>
      <c r="P211" s="193"/>
      <c r="Q211" s="193"/>
      <c r="R211" s="193"/>
      <c r="S211" s="193"/>
      <c r="T211" s="193"/>
      <c r="U211" s="193"/>
    </row>
    <row r="212" spans="1:21" ht="48" x14ac:dyDescent="0.3">
      <c r="A212" s="39" t="str">
        <f>'3 priedo 1 lentele'!A212</f>
        <v>2.3.1.1.1</v>
      </c>
      <c r="B212" s="110" t="str">
        <f>'3 priedo 1 lentele'!B212</f>
        <v>R024407-270000-0001</v>
      </c>
      <c r="C212" s="19" t="str">
        <f>'3 priedo 1 lentele'!C212</f>
        <v>Socialinių paslaugų kokybės gerinimas ir paslaugų plėtra Kaišiadorių rajono savivaldybėje</v>
      </c>
      <c r="D212" s="19" t="s">
        <v>1633</v>
      </c>
      <c r="E212" s="19" t="s">
        <v>1634</v>
      </c>
      <c r="F212" s="20">
        <v>1</v>
      </c>
      <c r="G212" s="19" t="s">
        <v>1635</v>
      </c>
      <c r="H212" s="19" t="s">
        <v>1636</v>
      </c>
      <c r="I212" s="20">
        <v>40</v>
      </c>
      <c r="J212" s="21" t="s">
        <v>1637</v>
      </c>
      <c r="K212" s="19" t="s">
        <v>1638</v>
      </c>
      <c r="L212" s="20">
        <v>23</v>
      </c>
      <c r="M212" s="21"/>
      <c r="N212" s="21"/>
      <c r="O212" s="21"/>
      <c r="P212" s="21"/>
      <c r="Q212" s="21"/>
      <c r="R212" s="21"/>
      <c r="S212" s="21"/>
      <c r="T212" s="21"/>
      <c r="U212" s="21"/>
    </row>
    <row r="213" spans="1:21" ht="45.6" x14ac:dyDescent="0.3">
      <c r="A213" s="173" t="str">
        <f>'3 priedo 1 lentele'!A213</f>
        <v>2.3.1.2.</v>
      </c>
      <c r="B213" s="181">
        <f>'3 priedo 1 lentele'!B213</f>
        <v>0</v>
      </c>
      <c r="C213" s="173" t="str">
        <f>'3 priedo 1 lentele'!C213</f>
        <v>Priemonė: Senelių globos ir kartos namų  statyba,  renovavimas ir esamos infrastruktūros modernizavimas</v>
      </c>
      <c r="D213" s="193"/>
      <c r="E213" s="193"/>
      <c r="F213" s="194"/>
      <c r="G213" s="194"/>
      <c r="H213" s="193"/>
      <c r="I213" s="194"/>
      <c r="J213" s="193"/>
      <c r="K213" s="193"/>
      <c r="L213" s="194"/>
      <c r="M213" s="193"/>
      <c r="N213" s="193"/>
      <c r="O213" s="193"/>
      <c r="P213" s="193"/>
      <c r="Q213" s="193"/>
      <c r="R213" s="193"/>
      <c r="S213" s="193"/>
      <c r="T213" s="193"/>
      <c r="U213" s="193"/>
    </row>
    <row r="214" spans="1:21" ht="48" x14ac:dyDescent="0.3">
      <c r="A214" s="39" t="str">
        <f>'3 priedo 1 lentele'!A214</f>
        <v>2.3.1.2.1</v>
      </c>
      <c r="B214" s="110" t="str">
        <f>'3 priedo 1 lentele'!B214</f>
        <v>R024407-270000-0002</v>
      </c>
      <c r="C214" s="23" t="str">
        <f>'3 priedo 1 lentele'!C214</f>
        <v>Jonavos globos namų atnaujinimas</v>
      </c>
      <c r="D214" s="19" t="s">
        <v>1633</v>
      </c>
      <c r="E214" s="19" t="s">
        <v>1634</v>
      </c>
      <c r="F214" s="9">
        <v>1</v>
      </c>
      <c r="G214" s="19" t="s">
        <v>1635</v>
      </c>
      <c r="H214" s="19" t="s">
        <v>1636</v>
      </c>
      <c r="I214" s="9">
        <v>135</v>
      </c>
      <c r="J214" s="21" t="s">
        <v>1637</v>
      </c>
      <c r="K214" s="19" t="s">
        <v>1638</v>
      </c>
      <c r="L214" s="9">
        <v>92</v>
      </c>
      <c r="M214" s="21"/>
      <c r="N214" s="21"/>
      <c r="O214" s="21"/>
      <c r="P214" s="21"/>
      <c r="Q214" s="21"/>
      <c r="R214" s="21"/>
      <c r="S214" s="21"/>
      <c r="T214" s="21"/>
      <c r="U214" s="21"/>
    </row>
    <row r="215" spans="1:21" ht="48" x14ac:dyDescent="0.3">
      <c r="A215" s="39" t="str">
        <f>'3 priedo 1 lentele'!A215</f>
        <v>2.3.1.2.2</v>
      </c>
      <c r="B215" s="110" t="str">
        <f>'3 priedo 1 lentele'!B215</f>
        <v>R024407-270000-0003</v>
      </c>
      <c r="C215" s="16" t="str">
        <f>'3 priedo 1 lentele'!C215</f>
        <v>Socialinės priežiūros paslaugų plėtra Raseinių rajono savivaldybėje</v>
      </c>
      <c r="D215" s="19" t="s">
        <v>1633</v>
      </c>
      <c r="E215" s="19" t="s">
        <v>1634</v>
      </c>
      <c r="F215" s="20">
        <v>1</v>
      </c>
      <c r="G215" s="21" t="s">
        <v>1635</v>
      </c>
      <c r="H215" s="19" t="s">
        <v>1636</v>
      </c>
      <c r="I215" s="20">
        <v>46</v>
      </c>
      <c r="J215" s="21" t="s">
        <v>1637</v>
      </c>
      <c r="K215" s="19" t="s">
        <v>1638</v>
      </c>
      <c r="L215" s="20">
        <v>25</v>
      </c>
      <c r="M215" s="21"/>
      <c r="N215" s="21"/>
      <c r="O215" s="21"/>
      <c r="P215" s="21"/>
      <c r="Q215" s="21"/>
      <c r="R215" s="21"/>
      <c r="S215" s="21"/>
      <c r="T215" s="21"/>
      <c r="U215" s="21"/>
    </row>
    <row r="216" spans="1:21" ht="48" x14ac:dyDescent="0.3">
      <c r="A216" s="39" t="str">
        <f>'3 priedo 1 lentele'!A216</f>
        <v>2.3.1.2.3</v>
      </c>
      <c r="B216" s="110" t="str">
        <f>'3 priedo 1 lentele'!B216</f>
        <v>R024407-270000-0004</v>
      </c>
      <c r="C216" s="19" t="str">
        <f>'3 priedo 1 lentele'!C216</f>
        <v>Kauno kartų namų (Sąjungos a. 13A) infrastruktūros modernizavimas ir pritaikymas senyvo amžiaus asmenims</v>
      </c>
      <c r="D216" s="21" t="s">
        <v>1633</v>
      </c>
      <c r="E216" s="19" t="s">
        <v>1639</v>
      </c>
      <c r="F216" s="20">
        <v>1</v>
      </c>
      <c r="G216" s="21" t="s">
        <v>1635</v>
      </c>
      <c r="H216" s="19" t="s">
        <v>1636</v>
      </c>
      <c r="I216" s="20">
        <v>0</v>
      </c>
      <c r="J216" s="21" t="s">
        <v>1637</v>
      </c>
      <c r="K216" s="19" t="s">
        <v>1638</v>
      </c>
      <c r="L216" s="20">
        <v>40</v>
      </c>
      <c r="M216" s="21"/>
      <c r="N216" s="21"/>
      <c r="O216" s="21"/>
      <c r="P216" s="21"/>
      <c r="Q216" s="21"/>
      <c r="R216" s="21"/>
      <c r="S216" s="21"/>
      <c r="T216" s="21"/>
      <c r="U216" s="21"/>
    </row>
    <row r="217" spans="1:21" ht="48" x14ac:dyDescent="0.3">
      <c r="A217" s="39" t="str">
        <f>'3 priedo 1 lentele'!A217</f>
        <v>2.3.1.2.4</v>
      </c>
      <c r="B217" s="110" t="str">
        <f>'3 priedo 1 lentele'!B217</f>
        <v>R024407-270000-0005</v>
      </c>
      <c r="C217" s="19" t="str">
        <f>'3 priedo 1 lentele'!C217</f>
        <v>Socialinių paslaugų infrastruktūros plėtra Kauno rajone</v>
      </c>
      <c r="D217" s="21" t="s">
        <v>1633</v>
      </c>
      <c r="E217" s="19" t="s">
        <v>1639</v>
      </c>
      <c r="F217" s="20">
        <v>1</v>
      </c>
      <c r="G217" s="21" t="s">
        <v>1635</v>
      </c>
      <c r="H217" s="19" t="s">
        <v>1636</v>
      </c>
      <c r="I217" s="20">
        <v>46</v>
      </c>
      <c r="J217" s="21" t="s">
        <v>1637</v>
      </c>
      <c r="K217" s="19" t="s">
        <v>1638</v>
      </c>
      <c r="L217" s="20">
        <v>30</v>
      </c>
      <c r="M217" s="200"/>
      <c r="N217" s="200"/>
      <c r="O217" s="200"/>
      <c r="P217" s="200"/>
      <c r="Q217" s="200"/>
      <c r="R217" s="200"/>
      <c r="S217" s="200"/>
      <c r="T217" s="200"/>
      <c r="U217" s="200"/>
    </row>
    <row r="218" spans="1:21" ht="48" x14ac:dyDescent="0.3">
      <c r="A218" s="39" t="str">
        <f>'3 priedo 1 lentele'!A218</f>
        <v>2.3.1.2.5</v>
      </c>
      <c r="B218" s="110" t="str">
        <f>'3 priedo 1 lentele'!B218</f>
        <v>R024407-270000-0006</v>
      </c>
      <c r="C218" s="19" t="str">
        <f>'3 priedo 1 lentele'!C218</f>
        <v>Josvainių socialinio ir ugdymo centro atnaujinimas bei savarankiško gyvenimo namų jame įkūrimas</v>
      </c>
      <c r="D218" s="21" t="s">
        <v>1633</v>
      </c>
      <c r="E218" s="19" t="s">
        <v>1639</v>
      </c>
      <c r="F218" s="20">
        <v>1</v>
      </c>
      <c r="G218" s="21" t="s">
        <v>1635</v>
      </c>
      <c r="H218" s="19" t="s">
        <v>1636</v>
      </c>
      <c r="I218" s="20">
        <v>73</v>
      </c>
      <c r="J218" s="21" t="s">
        <v>1637</v>
      </c>
      <c r="K218" s="19" t="s">
        <v>1638</v>
      </c>
      <c r="L218" s="20">
        <v>50</v>
      </c>
      <c r="M218" s="21"/>
      <c r="N218" s="21"/>
      <c r="O218" s="21"/>
      <c r="P218" s="21"/>
      <c r="Q218" s="21"/>
      <c r="R218" s="21"/>
      <c r="S218" s="21"/>
      <c r="T218" s="21"/>
      <c r="U218" s="21"/>
    </row>
    <row r="219" spans="1:21" ht="57" x14ac:dyDescent="0.3">
      <c r="A219" s="173" t="str">
        <f>'3 priedo 1 lentele'!A219</f>
        <v>2.3.1.3.</v>
      </c>
      <c r="B219" s="181">
        <f>'3 priedo 1 lentele'!B219</f>
        <v>0</v>
      </c>
      <c r="C219" s="173" t="str">
        <f>'3 priedo 1 lentele'!C219</f>
        <v xml:space="preserve">Priemonė: Privačių iniciatyvų, nevyriausybinių organizacijų ir savanoriško darbo, skatinimas socialiai pažeidžiamų grupių asmenų integravimo srityje </v>
      </c>
      <c r="D219" s="193"/>
      <c r="E219" s="193"/>
      <c r="F219" s="194"/>
      <c r="G219" s="194"/>
      <c r="H219" s="193"/>
      <c r="I219" s="194"/>
      <c r="J219" s="193"/>
      <c r="K219" s="193"/>
      <c r="L219" s="194"/>
      <c r="M219" s="193"/>
      <c r="N219" s="193"/>
      <c r="O219" s="193"/>
      <c r="P219" s="193"/>
      <c r="Q219" s="193"/>
      <c r="R219" s="193"/>
      <c r="S219" s="193"/>
      <c r="T219" s="193"/>
      <c r="U219" s="193"/>
    </row>
    <row r="220" spans="1:21" ht="48" x14ac:dyDescent="0.3">
      <c r="A220" s="39" t="str">
        <f>'3 priedo 1 lentele'!A220</f>
        <v>2.3.1.3.1</v>
      </c>
      <c r="B220" s="110" t="str">
        <f>'3 priedo 1 lentele'!B220</f>
        <v>R024407-270000-0007</v>
      </c>
      <c r="C220" s="19" t="str">
        <f>'3 priedo 1 lentele'!C220</f>
        <v>Socialinės rizikos asmenų integracijos į visuomenę paslaugų infrastruktūros plėtra</v>
      </c>
      <c r="D220" s="101" t="s">
        <v>1633</v>
      </c>
      <c r="E220" s="101" t="s">
        <v>1634</v>
      </c>
      <c r="F220" s="20">
        <v>1</v>
      </c>
      <c r="G220" s="101" t="s">
        <v>1635</v>
      </c>
      <c r="H220" s="101" t="s">
        <v>1636</v>
      </c>
      <c r="I220" s="20">
        <v>11</v>
      </c>
      <c r="J220" s="21" t="s">
        <v>1637</v>
      </c>
      <c r="K220" s="101" t="s">
        <v>1638</v>
      </c>
      <c r="L220" s="20">
        <v>8</v>
      </c>
      <c r="M220" s="200"/>
      <c r="N220" s="200"/>
      <c r="O220" s="200"/>
      <c r="P220" s="200"/>
      <c r="Q220" s="200"/>
      <c r="R220" s="200"/>
      <c r="S220" s="200"/>
      <c r="T220" s="200"/>
      <c r="U220" s="200"/>
    </row>
    <row r="221" spans="1:21" ht="57" x14ac:dyDescent="0.3">
      <c r="A221" s="173" t="str">
        <f>'3 priedo 1 lentele'!A221</f>
        <v>2.3.1.4.</v>
      </c>
      <c r="B221" s="181">
        <f>'3 priedo 1 lentele'!B221</f>
        <v>0</v>
      </c>
      <c r="C221" s="173" t="str">
        <f>'3 priedo 1 lentele'!C221</f>
        <v>Priemonė: Socialinių paslaugų infrastruktūros, socialinių paslaugų teikimo namuose  plėtra ir dienos centrų steigimas bei vystymas</v>
      </c>
      <c r="D221" s="193"/>
      <c r="E221" s="193"/>
      <c r="F221" s="194"/>
      <c r="G221" s="194"/>
      <c r="H221" s="193"/>
      <c r="I221" s="194"/>
      <c r="J221" s="193"/>
      <c r="K221" s="193"/>
      <c r="L221" s="194"/>
      <c r="M221" s="193"/>
      <c r="N221" s="193"/>
      <c r="O221" s="193"/>
      <c r="P221" s="193"/>
      <c r="Q221" s="193"/>
      <c r="R221" s="193"/>
      <c r="S221" s="193"/>
      <c r="T221" s="193"/>
      <c r="U221" s="193"/>
    </row>
    <row r="222" spans="1:21" ht="105" customHeight="1" x14ac:dyDescent="0.3">
      <c r="A222" s="39" t="str">
        <f>'3 priedo 1 lentele'!A222</f>
        <v>2.3.1.4.1</v>
      </c>
      <c r="B222" s="110" t="str">
        <f>'3 priedo 1 lentele'!B222</f>
        <v>R024407-270000-0008</v>
      </c>
      <c r="C222" s="19" t="str">
        <f>'3 priedo 1 lentele'!C222</f>
        <v>Socialinių paslaugų infrastruktūros plėtra Prienų rajone</v>
      </c>
      <c r="D222" s="101" t="s">
        <v>1633</v>
      </c>
      <c r="E222" s="101" t="s">
        <v>1634</v>
      </c>
      <c r="F222" s="20">
        <v>1</v>
      </c>
      <c r="G222" s="101" t="s">
        <v>1635</v>
      </c>
      <c r="H222" s="101" t="s">
        <v>1636</v>
      </c>
      <c r="I222" s="20">
        <v>0</v>
      </c>
      <c r="J222" s="21" t="s">
        <v>1637</v>
      </c>
      <c r="K222" s="101" t="s">
        <v>1638</v>
      </c>
      <c r="L222" s="20">
        <v>25</v>
      </c>
      <c r="M222" s="21"/>
      <c r="N222" s="21"/>
      <c r="O222" s="21"/>
      <c r="P222" s="21"/>
      <c r="Q222" s="21"/>
      <c r="R222" s="21"/>
      <c r="S222" s="21"/>
      <c r="T222" s="21"/>
      <c r="U222" s="21"/>
    </row>
    <row r="223" spans="1:21" ht="105" customHeight="1" x14ac:dyDescent="0.3">
      <c r="A223" s="39" t="str">
        <f>'3 priedo 1 lentele'!A223</f>
        <v>2.3.1.4.2</v>
      </c>
      <c r="B223" s="196" t="str">
        <f>'3 priedo 1 lentele'!B223</f>
        <v>R024407-270000-0009</v>
      </c>
      <c r="C223" s="19" t="str">
        <f>'3 priedo 1 lentele'!C223</f>
        <v>Ežerėlio slaugos namų Nestacionariųjų socialinių paslaugų skyriaus įkūrimas slaugos namų bazėje</v>
      </c>
      <c r="D223" s="101" t="s">
        <v>1633</v>
      </c>
      <c r="E223" s="101" t="s">
        <v>1634</v>
      </c>
      <c r="F223" s="20">
        <v>1</v>
      </c>
      <c r="G223" s="101" t="s">
        <v>1635</v>
      </c>
      <c r="H223" s="101" t="s">
        <v>1636</v>
      </c>
      <c r="I223" s="20">
        <v>60</v>
      </c>
      <c r="J223" s="21" t="s">
        <v>1637</v>
      </c>
      <c r="K223" s="101" t="s">
        <v>1638</v>
      </c>
      <c r="L223" s="20">
        <v>20</v>
      </c>
      <c r="M223" s="21"/>
      <c r="N223" s="21"/>
      <c r="O223" s="21"/>
      <c r="P223" s="21"/>
      <c r="Q223" s="21"/>
      <c r="R223" s="21"/>
      <c r="S223" s="21"/>
      <c r="T223" s="21"/>
      <c r="U223" s="21"/>
    </row>
    <row r="224" spans="1:21" ht="34.200000000000003" x14ac:dyDescent="0.3">
      <c r="A224" s="142" t="str">
        <f>'3 priedo 1 lentele'!A224</f>
        <v>2.3.2</v>
      </c>
      <c r="B224" s="143">
        <f>'3 priedo 1 lentele'!B224</f>
        <v>0</v>
      </c>
      <c r="C224" s="142" t="str">
        <f>'3 priedo 1 lentele'!C224</f>
        <v>Uždavinys: Efektyviai plėtoti ir modernizuoti socialinio būsto sistemą</v>
      </c>
      <c r="D224" s="144"/>
      <c r="E224" s="144"/>
      <c r="F224" s="145"/>
      <c r="G224" s="145"/>
      <c r="H224" s="144"/>
      <c r="I224" s="145"/>
      <c r="J224" s="144"/>
      <c r="K224" s="144"/>
      <c r="L224" s="145"/>
      <c r="M224" s="144"/>
      <c r="N224" s="144"/>
      <c r="O224" s="144"/>
      <c r="P224" s="144"/>
      <c r="Q224" s="144"/>
      <c r="R224" s="144"/>
      <c r="S224" s="144"/>
      <c r="T224" s="144"/>
      <c r="U224" s="144"/>
    </row>
    <row r="225" spans="1:21" ht="22.8" x14ac:dyDescent="0.3">
      <c r="A225" s="173" t="str">
        <f>'3 priedo 1 lentele'!A225</f>
        <v>2.3.2.1.</v>
      </c>
      <c r="B225" s="181">
        <f>'3 priedo 1 lentele'!B225</f>
        <v>0</v>
      </c>
      <c r="C225" s="173" t="str">
        <f>'3 priedo 1 lentele'!C225</f>
        <v xml:space="preserve">Priemonė: Naujo socialinio būsto statyba ir renovacija </v>
      </c>
      <c r="D225" s="193"/>
      <c r="E225" s="193"/>
      <c r="F225" s="194"/>
      <c r="G225" s="194"/>
      <c r="H225" s="193"/>
      <c r="I225" s="194"/>
      <c r="J225" s="193"/>
      <c r="K225" s="193"/>
      <c r="L225" s="194"/>
      <c r="M225" s="193"/>
      <c r="N225" s="193"/>
      <c r="O225" s="193"/>
      <c r="P225" s="193"/>
      <c r="Q225" s="193"/>
      <c r="R225" s="193"/>
      <c r="S225" s="193"/>
      <c r="T225" s="193"/>
      <c r="U225" s="193"/>
    </row>
    <row r="226" spans="1:21" ht="24" x14ac:dyDescent="0.3">
      <c r="A226" s="19" t="str">
        <f>'3 priedo 1 lentele'!A226</f>
        <v>2.3.2.1.1</v>
      </c>
      <c r="B226" s="110" t="str">
        <f>'3 priedo 1 lentele'!B226</f>
        <v>R024408-250000-0001</v>
      </c>
      <c r="C226" s="19" t="str">
        <f>'3 priedo 1 lentele'!C226</f>
        <v>Socialinio būsto fondo plėtra Kaišiadorių rajono savivaldybėje</v>
      </c>
      <c r="D226" s="30" t="s">
        <v>1640</v>
      </c>
      <c r="E226" s="19" t="s">
        <v>1641</v>
      </c>
      <c r="F226" s="20">
        <v>22</v>
      </c>
      <c r="G226" s="20"/>
      <c r="H226" s="21"/>
      <c r="I226" s="20"/>
      <c r="J226" s="21"/>
      <c r="K226" s="21"/>
      <c r="L226" s="20"/>
      <c r="M226" s="21"/>
      <c r="N226" s="21"/>
      <c r="O226" s="21"/>
      <c r="P226" s="21"/>
      <c r="Q226" s="21"/>
      <c r="R226" s="21"/>
      <c r="S226" s="21"/>
      <c r="T226" s="21"/>
      <c r="U226" s="21"/>
    </row>
    <row r="227" spans="1:21" ht="45.6" x14ac:dyDescent="0.3">
      <c r="A227" s="173" t="str">
        <f>'3 priedo 1 lentele'!A227</f>
        <v>2.3.2.2.</v>
      </c>
      <c r="B227" s="199">
        <f>'3 priedo 1 lentele'!B227</f>
        <v>0</v>
      </c>
      <c r="C227" s="179" t="str">
        <f>'3 priedo 1 lentele'!C227</f>
        <v>Priemonė: Socialinio būsto plėtra ir negyvenamų patalpų pritaikymas gyvenamosioms patalpoms</v>
      </c>
      <c r="D227" s="193"/>
      <c r="E227" s="193"/>
      <c r="F227" s="194"/>
      <c r="G227" s="194"/>
      <c r="H227" s="193"/>
      <c r="I227" s="194"/>
      <c r="J227" s="193"/>
      <c r="K227" s="193"/>
      <c r="L227" s="194"/>
      <c r="M227" s="193"/>
      <c r="N227" s="193"/>
      <c r="O227" s="193"/>
      <c r="P227" s="193"/>
      <c r="Q227" s="193"/>
      <c r="R227" s="193"/>
      <c r="S227" s="193"/>
      <c r="T227" s="193"/>
      <c r="U227" s="193"/>
    </row>
    <row r="228" spans="1:21" ht="24" x14ac:dyDescent="0.3">
      <c r="A228" s="19" t="str">
        <f>'3 priedo 1 lentele'!A228</f>
        <v>2.3.2.2.1</v>
      </c>
      <c r="B228" s="110" t="str">
        <f>'3 priedo 1 lentele'!B228</f>
        <v>R024408-260000-0002</v>
      </c>
      <c r="C228" s="38" t="str">
        <f>'3 priedo 1 lentele'!C228</f>
        <v>Prienų rajono socialinio būsto fondo plėtra</v>
      </c>
      <c r="D228" s="30" t="s">
        <v>1640</v>
      </c>
      <c r="E228" s="19" t="s">
        <v>1641</v>
      </c>
      <c r="F228" s="20">
        <v>21</v>
      </c>
      <c r="G228" s="20"/>
      <c r="H228" s="21"/>
      <c r="I228" s="20"/>
      <c r="J228" s="21"/>
      <c r="K228" s="21"/>
      <c r="L228" s="20"/>
      <c r="M228" s="21"/>
      <c r="N228" s="21"/>
      <c r="O228" s="21"/>
      <c r="P228" s="21"/>
      <c r="Q228" s="21"/>
      <c r="R228" s="21"/>
      <c r="S228" s="21"/>
      <c r="T228" s="21"/>
      <c r="U228" s="21"/>
    </row>
    <row r="229" spans="1:21" ht="24" x14ac:dyDescent="0.3">
      <c r="A229" s="19" t="str">
        <f>'3 priedo 1 lentele'!A229</f>
        <v>2.3.2.2.2</v>
      </c>
      <c r="B229" s="110" t="str">
        <f>'3 priedo 1 lentele'!B229</f>
        <v>R024408-260000-0003</v>
      </c>
      <c r="C229" s="23" t="str">
        <f>'3 priedo 1 lentele'!C229</f>
        <v>Socialinio būsto plėtra Jonavos rajono savivaldybėje</v>
      </c>
      <c r="D229" s="19" t="s">
        <v>1640</v>
      </c>
      <c r="E229" s="19" t="s">
        <v>1641</v>
      </c>
      <c r="F229" s="9">
        <v>41</v>
      </c>
      <c r="G229" s="20"/>
      <c r="H229" s="21"/>
      <c r="I229" s="20"/>
      <c r="J229" s="21"/>
      <c r="K229" s="21"/>
      <c r="L229" s="20"/>
      <c r="M229" s="21"/>
      <c r="N229" s="21"/>
      <c r="O229" s="21"/>
      <c r="P229" s="21"/>
      <c r="Q229" s="21"/>
      <c r="R229" s="21"/>
      <c r="S229" s="21"/>
      <c r="T229" s="21"/>
      <c r="U229" s="21"/>
    </row>
    <row r="230" spans="1:21" ht="24" x14ac:dyDescent="0.3">
      <c r="A230" s="19" t="str">
        <f>'3 priedo 1 lentele'!A230</f>
        <v>2.3.2.2.3</v>
      </c>
      <c r="B230" s="110" t="str">
        <f>'3 priedo 1 lentele'!B230</f>
        <v>R024408-260000-0004</v>
      </c>
      <c r="C230" s="19" t="str">
        <f>'3 priedo 1 lentele'!C230</f>
        <v>Socialinio būsto fondo plėtra Birštono savivaldybėje</v>
      </c>
      <c r="D230" s="101" t="s">
        <v>1640</v>
      </c>
      <c r="E230" s="19" t="s">
        <v>1641</v>
      </c>
      <c r="F230" s="20">
        <v>3</v>
      </c>
      <c r="G230" s="20"/>
      <c r="H230" s="21"/>
      <c r="I230" s="20"/>
      <c r="J230" s="21"/>
      <c r="K230" s="21"/>
      <c r="L230" s="20"/>
      <c r="M230" s="21"/>
      <c r="N230" s="21"/>
      <c r="O230" s="21"/>
      <c r="P230" s="21"/>
      <c r="Q230" s="21"/>
      <c r="R230" s="21"/>
      <c r="S230" s="21"/>
      <c r="T230" s="21"/>
      <c r="U230" s="21"/>
    </row>
    <row r="231" spans="1:21" ht="24" x14ac:dyDescent="0.3">
      <c r="A231" s="19" t="str">
        <f>'3 priedo 1 lentele'!A231</f>
        <v>2.3.2.2.4</v>
      </c>
      <c r="B231" s="110" t="str">
        <f>'3 priedo 1 lentele'!B231</f>
        <v>R024408-260000-0005</v>
      </c>
      <c r="C231" s="19" t="str">
        <f>'3 priedo 1 lentele'!C231</f>
        <v>Socialinio būsto plėtra Raseinių rajono savivaldybėje</v>
      </c>
      <c r="D231" s="30" t="s">
        <v>1640</v>
      </c>
      <c r="E231" s="19" t="s">
        <v>1641</v>
      </c>
      <c r="F231" s="20">
        <v>31</v>
      </c>
      <c r="G231" s="20"/>
      <c r="H231" s="21"/>
      <c r="I231" s="20"/>
      <c r="J231" s="21"/>
      <c r="K231" s="21"/>
      <c r="L231" s="20"/>
      <c r="M231" s="21"/>
      <c r="N231" s="21"/>
      <c r="O231" s="21"/>
      <c r="P231" s="21"/>
      <c r="Q231" s="21"/>
      <c r="R231" s="21"/>
      <c r="S231" s="21"/>
      <c r="T231" s="21"/>
      <c r="U231" s="21"/>
    </row>
    <row r="232" spans="1:21" ht="24" x14ac:dyDescent="0.3">
      <c r="A232" s="19" t="str">
        <f>'3 priedo 1 lentele'!A232</f>
        <v>2.3.2.2.5</v>
      </c>
      <c r="B232" s="110" t="str">
        <f>'3 priedo 1 lentele'!B232</f>
        <v>R024408-022500-0006</v>
      </c>
      <c r="C232" s="19" t="str">
        <f>'3 priedo 1 lentele'!C232</f>
        <v>Socialinio būsto fondo plėtra Kauno rajono savivaldybėje</v>
      </c>
      <c r="D232" s="101" t="s">
        <v>1640</v>
      </c>
      <c r="E232" s="19" t="s">
        <v>1641</v>
      </c>
      <c r="F232" s="9">
        <v>18</v>
      </c>
      <c r="G232" s="20"/>
      <c r="H232" s="21"/>
      <c r="I232" s="20"/>
      <c r="J232" s="21"/>
      <c r="K232" s="21"/>
      <c r="L232" s="20"/>
      <c r="M232" s="21"/>
      <c r="N232" s="21"/>
      <c r="O232" s="21"/>
      <c r="P232" s="21"/>
      <c r="Q232" s="21"/>
      <c r="R232" s="21"/>
      <c r="S232" s="21"/>
      <c r="T232" s="21"/>
      <c r="U232" s="21"/>
    </row>
    <row r="233" spans="1:21" ht="24" x14ac:dyDescent="0.3">
      <c r="A233" s="19" t="str">
        <f>'3 priedo 1 lentele'!A233</f>
        <v>2.3.2.2.6</v>
      </c>
      <c r="B233" s="110" t="str">
        <f>'3 priedo 1 lentele'!B233</f>
        <v>R024408-260000-0007</v>
      </c>
      <c r="C233" s="19" t="str">
        <f>'3 priedo 1 lentele'!C233</f>
        <v>Socialinio būsto fondo plėtra Kėdainiuose</v>
      </c>
      <c r="D233" s="101" t="s">
        <v>1640</v>
      </c>
      <c r="E233" s="19" t="s">
        <v>1641</v>
      </c>
      <c r="F233" s="9">
        <v>52</v>
      </c>
      <c r="G233" s="20"/>
      <c r="H233" s="21"/>
      <c r="I233" s="20"/>
      <c r="J233" s="21"/>
      <c r="K233" s="21"/>
      <c r="L233" s="20"/>
      <c r="M233" s="21"/>
      <c r="N233" s="21"/>
      <c r="O233" s="21"/>
      <c r="P233" s="21"/>
      <c r="Q233" s="21"/>
      <c r="R233" s="21"/>
      <c r="S233" s="21"/>
      <c r="T233" s="21"/>
      <c r="U233" s="21"/>
    </row>
    <row r="234" spans="1:21" ht="48" x14ac:dyDescent="0.3">
      <c r="A234" s="19" t="str">
        <f>'3 priedo 1 lentele'!A234</f>
        <v>2.3.2.2.7</v>
      </c>
      <c r="B234" s="110" t="str">
        <f>'3 priedo 1 lentele'!B234</f>
        <v>R024408-260000-0008</v>
      </c>
      <c r="C234" s="19" t="str">
        <f>'3 priedo 1 lentele'!C234</f>
        <v>Energetiškai efektyvių būstų įrengimas ar įsigijimas pagal socialinio būsto fondo plėtros programą</v>
      </c>
      <c r="D234" s="21" t="s">
        <v>1640</v>
      </c>
      <c r="E234" s="19" t="s">
        <v>1641</v>
      </c>
      <c r="F234" s="20">
        <v>148</v>
      </c>
      <c r="G234" s="20"/>
      <c r="H234" s="21"/>
      <c r="I234" s="20"/>
      <c r="J234" s="21"/>
      <c r="K234" s="21"/>
      <c r="L234" s="20"/>
      <c r="M234" s="21"/>
      <c r="N234" s="21"/>
      <c r="O234" s="21"/>
      <c r="P234" s="21"/>
      <c r="Q234" s="21"/>
      <c r="R234" s="21"/>
      <c r="S234" s="21"/>
      <c r="T234" s="21"/>
      <c r="U234" s="21"/>
    </row>
    <row r="235" spans="1:21" ht="24" x14ac:dyDescent="0.3">
      <c r="A235" s="19" t="str">
        <f>'3 priedo 1 lentele'!A235</f>
        <v>2.3.2.2.8</v>
      </c>
      <c r="B235" s="110" t="str">
        <f>'3 priedo 1 lentele'!B235</f>
        <v>R024408-260000-0009</v>
      </c>
      <c r="C235" s="19" t="str">
        <f>'3 priedo 1 lentele'!C235</f>
        <v>Socialinio būsto fondo plėtra, antras etapas</v>
      </c>
      <c r="D235" s="21" t="s">
        <v>1640</v>
      </c>
      <c r="E235" s="19" t="s">
        <v>1641</v>
      </c>
      <c r="F235" s="20">
        <v>3</v>
      </c>
      <c r="G235" s="20"/>
      <c r="H235" s="19"/>
      <c r="I235" s="20"/>
      <c r="J235" s="21"/>
      <c r="K235" s="21"/>
      <c r="L235" s="20"/>
      <c r="M235" s="21"/>
      <c r="N235" s="21"/>
      <c r="O235" s="21"/>
      <c r="P235" s="21"/>
      <c r="Q235" s="21"/>
      <c r="R235" s="21"/>
      <c r="S235" s="21"/>
      <c r="T235" s="21"/>
      <c r="U235" s="21"/>
    </row>
    <row r="236" spans="1:21" ht="36" x14ac:dyDescent="0.3">
      <c r="A236" s="19" t="str">
        <f>'3 priedo 1 lentele'!A236</f>
        <v>2.3.2.2.9</v>
      </c>
      <c r="B236" s="110" t="str">
        <f>'3 priedo 1 lentele'!B236</f>
        <v>R024408-260000-0010</v>
      </c>
      <c r="C236" s="19" t="str">
        <f>'3 priedo 1 lentele'!C236</f>
        <v>Socialinio būsto fondo plėtra Kauno rajono savivaldybėje, įsigyjant socialinius būstus</v>
      </c>
      <c r="D236" s="21" t="s">
        <v>1640</v>
      </c>
      <c r="E236" s="19" t="s">
        <v>1641</v>
      </c>
      <c r="F236" s="20">
        <v>3</v>
      </c>
      <c r="G236" s="20"/>
      <c r="H236" s="19"/>
      <c r="I236" s="20"/>
      <c r="J236" s="21"/>
      <c r="K236" s="21"/>
      <c r="L236" s="20"/>
      <c r="M236" s="21"/>
      <c r="N236" s="21"/>
      <c r="O236" s="21"/>
      <c r="P236" s="21"/>
      <c r="Q236" s="21"/>
      <c r="R236" s="21"/>
      <c r="S236" s="21"/>
      <c r="T236" s="21"/>
      <c r="U236" s="21"/>
    </row>
    <row r="237" spans="1:21" ht="34.200000000000003" x14ac:dyDescent="0.3">
      <c r="A237" s="152" t="str">
        <f>'3 priedo 1 lentele'!A237</f>
        <v>2.4</v>
      </c>
      <c r="B237" s="153">
        <f>'3 priedo 1 lentele'!B237</f>
        <v>0</v>
      </c>
      <c r="C237" s="152" t="str">
        <f>'3 priedo 1 lentele'!C237</f>
        <v>Tikslas: Plėtoti Kauno regioną kaip vieną iš Europos sveikatos regionų</v>
      </c>
      <c r="D237" s="50"/>
      <c r="E237" s="50"/>
      <c r="F237" s="55"/>
      <c r="G237" s="55"/>
      <c r="H237" s="56"/>
      <c r="I237" s="55"/>
      <c r="J237" s="56"/>
      <c r="K237" s="56"/>
      <c r="L237" s="55"/>
      <c r="M237" s="56"/>
      <c r="N237" s="56"/>
      <c r="O237" s="56"/>
      <c r="P237" s="56"/>
      <c r="Q237" s="56"/>
      <c r="R237" s="56"/>
      <c r="S237" s="56"/>
      <c r="T237" s="56"/>
      <c r="U237" s="56"/>
    </row>
    <row r="238" spans="1:21" ht="34.200000000000003" x14ac:dyDescent="0.3">
      <c r="A238" s="142" t="str">
        <f>'3 priedo 1 lentele'!A238</f>
        <v>2.4.1</v>
      </c>
      <c r="B238" s="143">
        <f>'3 priedo 1 lentele'!B238</f>
        <v>0</v>
      </c>
      <c r="C238" s="142" t="str">
        <f>'3 priedo 1 lentele'!C238</f>
        <v>Uždavinys: Plėtoti sveikatą stiprinančio Kauno regiono iniciatyvas</v>
      </c>
      <c r="D238" s="57"/>
      <c r="E238" s="57"/>
      <c r="F238" s="58"/>
      <c r="G238" s="58"/>
      <c r="H238" s="59"/>
      <c r="I238" s="58"/>
      <c r="J238" s="59"/>
      <c r="K238" s="59"/>
      <c r="L238" s="58"/>
      <c r="M238" s="59"/>
      <c r="N238" s="59"/>
      <c r="O238" s="59"/>
      <c r="P238" s="59"/>
      <c r="Q238" s="59"/>
      <c r="R238" s="59"/>
      <c r="S238" s="59"/>
      <c r="T238" s="59"/>
      <c r="U238" s="59"/>
    </row>
    <row r="239" spans="1:21" ht="34.200000000000003" x14ac:dyDescent="0.3">
      <c r="A239" s="173" t="str">
        <f>'3 priedo 1 lentele'!A239</f>
        <v>2.4.1.1.</v>
      </c>
      <c r="B239" s="181">
        <f>'3 priedo 1 lentele'!B239</f>
        <v>0</v>
      </c>
      <c r="C239" s="173" t="str">
        <f>'3 priedo 1 lentele'!C239</f>
        <v xml:space="preserve">Priemonė: Parengti ir įgyvendinti sveikatą stiprinančio Kauno regiono programą </v>
      </c>
      <c r="D239" s="195"/>
      <c r="E239" s="195"/>
      <c r="F239" s="194"/>
      <c r="G239" s="194"/>
      <c r="H239" s="193"/>
      <c r="I239" s="194"/>
      <c r="J239" s="193"/>
      <c r="K239" s="193"/>
      <c r="L239" s="194"/>
      <c r="M239" s="193"/>
      <c r="N239" s="193"/>
      <c r="O239" s="193"/>
      <c r="P239" s="193"/>
      <c r="Q239" s="193"/>
      <c r="R239" s="193"/>
      <c r="S239" s="193"/>
      <c r="T239" s="193"/>
      <c r="U239" s="193"/>
    </row>
    <row r="240" spans="1:21" ht="34.200000000000003" x14ac:dyDescent="0.3">
      <c r="A240" s="173" t="str">
        <f>'3 priedo 1 lentele'!A240</f>
        <v>2.4.1.2.</v>
      </c>
      <c r="B240" s="181">
        <f>'3 priedo 1 lentele'!B240</f>
        <v>0</v>
      </c>
      <c r="C240" s="173" t="str">
        <f>'3 priedo 1 lentele'!C240</f>
        <v xml:space="preserve">Priemonė: Viešosios infrastruktūros, skirtos fiziniam aktyvumui vystymas, steigimas </v>
      </c>
      <c r="D240" s="195"/>
      <c r="E240" s="195"/>
      <c r="F240" s="194"/>
      <c r="G240" s="194"/>
      <c r="H240" s="193"/>
      <c r="I240" s="194"/>
      <c r="J240" s="193"/>
      <c r="K240" s="193"/>
      <c r="L240" s="194"/>
      <c r="M240" s="193"/>
      <c r="N240" s="193"/>
      <c r="O240" s="193"/>
      <c r="P240" s="193"/>
      <c r="Q240" s="193"/>
      <c r="R240" s="193"/>
      <c r="S240" s="193"/>
      <c r="T240" s="193"/>
      <c r="U240" s="193"/>
    </row>
    <row r="241" spans="1:21" ht="45.6" x14ac:dyDescent="0.3">
      <c r="A241" s="173" t="str">
        <f>'3 priedo 1 lentele'!A241</f>
        <v>2.4.1.3.</v>
      </c>
      <c r="B241" s="181">
        <f>'3 priedo 1 lentele'!B241</f>
        <v>0</v>
      </c>
      <c r="C241" s="173" t="str">
        <f>'3 priedo 1 lentele'!C241</f>
        <v xml:space="preserve">Priemonė: Gyventojų fizinio aktyvumo, bendruomenės sveikatinimo privačių ir viešųjų iniciatyvų skatinimas </v>
      </c>
      <c r="D241" s="195"/>
      <c r="E241" s="195"/>
      <c r="F241" s="194"/>
      <c r="G241" s="194"/>
      <c r="H241" s="193"/>
      <c r="I241" s="194"/>
      <c r="J241" s="193"/>
      <c r="K241" s="193"/>
      <c r="L241" s="194"/>
      <c r="M241" s="193"/>
      <c r="N241" s="193"/>
      <c r="O241" s="193"/>
      <c r="P241" s="193"/>
      <c r="Q241" s="193"/>
      <c r="R241" s="193"/>
      <c r="S241" s="193"/>
      <c r="T241" s="193"/>
      <c r="U241" s="193"/>
    </row>
    <row r="242" spans="1:21" ht="72" x14ac:dyDescent="0.3">
      <c r="A242" s="34" t="str">
        <f>'3 priedo 1 lentele'!A242</f>
        <v>2.4.1.3.1</v>
      </c>
      <c r="B242" s="110" t="str">
        <f>'3 priedo 1 lentele'!B242</f>
        <v>R026630-470000-0001</v>
      </c>
      <c r="C242" s="16" t="str">
        <f>'3 priedo 1 lentele'!C242</f>
        <v>Raseinių rajono gyventojų sveikatos stiprinimas, gerinant sveikatos priežiūros paslaugų prieinamumą</v>
      </c>
      <c r="D242" s="125" t="s">
        <v>1642</v>
      </c>
      <c r="E242" s="125" t="s">
        <v>1643</v>
      </c>
      <c r="F242" s="136">
        <v>2007</v>
      </c>
      <c r="G242" s="137"/>
      <c r="H242" s="136"/>
      <c r="I242" s="137"/>
      <c r="J242" s="21"/>
      <c r="K242" s="21"/>
      <c r="L242" s="20"/>
      <c r="M242" s="21"/>
      <c r="N242" s="21"/>
      <c r="O242" s="21"/>
      <c r="P242" s="21"/>
      <c r="Q242" s="21"/>
      <c r="R242" s="21"/>
      <c r="S242" s="21"/>
      <c r="T242" s="21"/>
      <c r="U242" s="21"/>
    </row>
    <row r="243" spans="1:21" ht="72" x14ac:dyDescent="0.3">
      <c r="A243" s="34" t="str">
        <f>'3 priedo 1 lentele'!A243</f>
        <v>2.4.1.3.2</v>
      </c>
      <c r="B243" s="110" t="str">
        <f>'3 priedo 1 lentele'!B243</f>
        <v>R026630-470000-0002</v>
      </c>
      <c r="C243" s="125" t="str">
        <f>'3 priedo 1 lentele'!C243</f>
        <v>Sveikos gyvensenos skatinimas Kauno mieste</v>
      </c>
      <c r="D243" s="125" t="s">
        <v>1642</v>
      </c>
      <c r="E243" s="125" t="s">
        <v>1643</v>
      </c>
      <c r="F243" s="136">
        <v>6152</v>
      </c>
      <c r="G243" s="137"/>
      <c r="H243" s="136"/>
      <c r="I243" s="137"/>
      <c r="J243" s="21"/>
      <c r="K243" s="21"/>
      <c r="L243" s="20"/>
      <c r="M243" s="21"/>
      <c r="N243" s="21"/>
      <c r="O243" s="21"/>
      <c r="P243" s="21"/>
      <c r="Q243" s="21"/>
      <c r="R243" s="21"/>
      <c r="S243" s="21"/>
      <c r="T243" s="21"/>
      <c r="U243" s="21"/>
    </row>
    <row r="244" spans="1:21" ht="72" x14ac:dyDescent="0.3">
      <c r="A244" s="133" t="str">
        <f>'3 priedo 1 lentele'!A244</f>
        <v>2.4.1.3.3</v>
      </c>
      <c r="B244" s="110" t="str">
        <f>'3 priedo 1 lentele'!B244</f>
        <v>R026630-470000-0003</v>
      </c>
      <c r="C244" s="134" t="str">
        <f>'3 priedo 1 lentele'!C244</f>
        <v>Fizinio aktyvumo skatinimas Kauno rajono bendruomenėje</v>
      </c>
      <c r="D244" s="125" t="s">
        <v>1642</v>
      </c>
      <c r="E244" s="125" t="s">
        <v>1643</v>
      </c>
      <c r="F244" s="136">
        <v>2378</v>
      </c>
      <c r="G244" s="137"/>
      <c r="H244" s="136"/>
      <c r="I244" s="137"/>
      <c r="J244" s="21"/>
      <c r="K244" s="21"/>
      <c r="L244" s="20"/>
      <c r="M244" s="21"/>
      <c r="N244" s="21"/>
      <c r="O244" s="21"/>
      <c r="P244" s="21"/>
      <c r="Q244" s="21"/>
      <c r="R244" s="21"/>
      <c r="S244" s="21"/>
      <c r="T244" s="21"/>
      <c r="U244" s="21"/>
    </row>
    <row r="245" spans="1:21" ht="72" x14ac:dyDescent="0.3">
      <c r="A245" s="134" t="str">
        <f>'3 priedo 1 lentele'!A245</f>
        <v>2.4.1.3.4</v>
      </c>
      <c r="B245" s="110" t="str">
        <f>'3 priedo 1 lentele'!B245</f>
        <v>R026630-470000-0004</v>
      </c>
      <c r="C245" s="125" t="str">
        <f>'3 priedo 1 lentele'!C245</f>
        <v>Sveikos gyvensenos skatinimas Kaišiadorių rajono savivaldybėje</v>
      </c>
      <c r="D245" s="125" t="s">
        <v>1642</v>
      </c>
      <c r="E245" s="125" t="s">
        <v>1643</v>
      </c>
      <c r="F245" s="136">
        <v>1483</v>
      </c>
      <c r="G245" s="137"/>
      <c r="H245" s="136"/>
      <c r="I245" s="137"/>
      <c r="J245" s="21"/>
      <c r="K245" s="21"/>
      <c r="L245" s="20"/>
      <c r="M245" s="21"/>
      <c r="N245" s="21"/>
      <c r="O245" s="21"/>
      <c r="P245" s="21"/>
      <c r="Q245" s="21"/>
      <c r="R245" s="21"/>
      <c r="S245" s="21"/>
      <c r="T245" s="21"/>
      <c r="U245" s="21"/>
    </row>
    <row r="246" spans="1:21" ht="72" x14ac:dyDescent="0.3">
      <c r="A246" s="125" t="str">
        <f>'3 priedo 1 lentele'!A246</f>
        <v>2.4.1.3.5</v>
      </c>
      <c r="B246" s="110" t="str">
        <f>'3 priedo 1 lentele'!B246</f>
        <v>R026630-470000-0005</v>
      </c>
      <c r="C246" s="125" t="str">
        <f>'3 priedo 1 lentele'!C246</f>
        <v>Sveikos gyvensenos skatinimas Kėdainių rajone</v>
      </c>
      <c r="D246" s="125" t="s">
        <v>1642</v>
      </c>
      <c r="E246" s="125" t="s">
        <v>1643</v>
      </c>
      <c r="F246" s="136">
        <v>3046</v>
      </c>
      <c r="G246" s="137"/>
      <c r="H246" s="136"/>
      <c r="I246" s="137"/>
      <c r="J246" s="21"/>
      <c r="K246" s="21"/>
      <c r="L246" s="20"/>
      <c r="M246" s="21"/>
      <c r="N246" s="21"/>
      <c r="O246" s="21"/>
      <c r="P246" s="21"/>
      <c r="Q246" s="21"/>
      <c r="R246" s="21"/>
      <c r="S246" s="21"/>
      <c r="T246" s="21"/>
      <c r="U246" s="21"/>
    </row>
    <row r="247" spans="1:21" ht="72" x14ac:dyDescent="0.3">
      <c r="A247" s="136" t="str">
        <f>'3 priedo 1 lentele'!A247</f>
        <v>2.4.1.3.6</v>
      </c>
      <c r="B247" s="110" t="str">
        <f>'3 priedo 1 lentele'!B247</f>
        <v>R026630-470000-0006</v>
      </c>
      <c r="C247" s="125" t="str">
        <f>'3 priedo 1 lentele'!C247</f>
        <v>Prienų rajono gyventojų sveikatos stiprinimas</v>
      </c>
      <c r="D247" s="125" t="s">
        <v>1642</v>
      </c>
      <c r="E247" s="125" t="s">
        <v>1643</v>
      </c>
      <c r="F247" s="136">
        <v>918</v>
      </c>
      <c r="G247" s="137"/>
      <c r="H247" s="136"/>
      <c r="I247" s="137"/>
      <c r="J247" s="21"/>
      <c r="K247" s="21"/>
      <c r="L247" s="20"/>
      <c r="M247" s="21"/>
      <c r="N247" s="21"/>
      <c r="O247" s="21"/>
      <c r="P247" s="21"/>
      <c r="Q247" s="21"/>
      <c r="R247" s="21"/>
      <c r="S247" s="21"/>
      <c r="T247" s="21"/>
      <c r="U247" s="21"/>
    </row>
    <row r="248" spans="1:21" ht="72" x14ac:dyDescent="0.3">
      <c r="A248" s="125" t="str">
        <f>'3 priedo 1 lentele'!A248</f>
        <v>2.4.1.3.7</v>
      </c>
      <c r="B248" s="110" t="str">
        <f>'3 priedo 1 lentele'!B248</f>
        <v>R026630-470000-0007</v>
      </c>
      <c r="C248" s="125" t="str">
        <f>'3 priedo 1 lentele'!C248</f>
        <v>Sveikos gyvensenos skatinimas Birštono savivaldybėje</v>
      </c>
      <c r="D248" s="125" t="s">
        <v>1642</v>
      </c>
      <c r="E248" s="125" t="s">
        <v>1643</v>
      </c>
      <c r="F248" s="21">
        <v>667</v>
      </c>
      <c r="G248" s="137"/>
      <c r="H248" s="136"/>
      <c r="I248" s="137"/>
      <c r="J248" s="21"/>
      <c r="K248" s="21"/>
      <c r="L248" s="20"/>
      <c r="M248" s="21"/>
      <c r="N248" s="21"/>
      <c r="O248" s="21"/>
      <c r="P248" s="21"/>
      <c r="Q248" s="21"/>
      <c r="R248" s="21"/>
      <c r="S248" s="21"/>
      <c r="T248" s="21"/>
      <c r="U248" s="21"/>
    </row>
    <row r="249" spans="1:21" ht="72" x14ac:dyDescent="0.3">
      <c r="A249" s="125" t="str">
        <f>'3 priedo 1 lentele'!A249</f>
        <v>2.4.1.3.8</v>
      </c>
      <c r="B249" s="110" t="str">
        <f>'3 priedo 1 lentele'!B249</f>
        <v>R026630-470000-0008</v>
      </c>
      <c r="C249" s="125" t="str">
        <f>'3 priedo 1 lentele'!C249</f>
        <v>Visuomenės sveikatos stiprinimas Jonavos rajone</v>
      </c>
      <c r="D249" s="125" t="s">
        <v>1642</v>
      </c>
      <c r="E249" s="125" t="s">
        <v>1643</v>
      </c>
      <c r="F249" s="136">
        <v>4016</v>
      </c>
      <c r="G249" s="125" t="s">
        <v>1644</v>
      </c>
      <c r="H249" s="125" t="s">
        <v>1645</v>
      </c>
      <c r="I249" s="136">
        <v>1</v>
      </c>
      <c r="J249" s="21"/>
      <c r="K249" s="21"/>
      <c r="L249" s="20"/>
      <c r="M249" s="21"/>
      <c r="N249" s="21"/>
      <c r="O249" s="21"/>
      <c r="P249" s="21"/>
      <c r="Q249" s="21"/>
      <c r="R249" s="21"/>
      <c r="S249" s="21"/>
      <c r="T249" s="21"/>
      <c r="U249" s="21"/>
    </row>
    <row r="250" spans="1:21" ht="57" x14ac:dyDescent="0.3">
      <c r="A250" s="173" t="str">
        <f>'3 priedo 1 lentele'!A250</f>
        <v>2.4.1.4.</v>
      </c>
      <c r="B250" s="181">
        <f>'3 priedo 1 lentele'!B250</f>
        <v>0</v>
      </c>
      <c r="C250" s="173" t="str">
        <f>'3 priedo 1 lentele'!C250</f>
        <v>Priemonė: Sveikatą stiprinančių įstaigų bendradarbiavimas ir dalyvavimas sveikatinimo veikloje, sveikatą stiprinančių įstaigų tinklo plėtojimas</v>
      </c>
      <c r="D250" s="193"/>
      <c r="E250" s="193"/>
      <c r="F250" s="194"/>
      <c r="G250" s="194"/>
      <c r="H250" s="193"/>
      <c r="I250" s="194"/>
      <c r="J250" s="193"/>
      <c r="K250" s="193"/>
      <c r="L250" s="194"/>
      <c r="M250" s="193"/>
      <c r="N250" s="193"/>
      <c r="O250" s="193"/>
      <c r="P250" s="193"/>
      <c r="Q250" s="193"/>
      <c r="R250" s="193"/>
      <c r="S250" s="193"/>
      <c r="T250" s="193"/>
      <c r="U250" s="193"/>
    </row>
    <row r="251" spans="1:21" ht="34.200000000000003" x14ac:dyDescent="0.3">
      <c r="A251" s="173" t="str">
        <f>'3 priedo 1 lentele'!A251</f>
        <v>2.4.1.5.</v>
      </c>
      <c r="B251" s="181">
        <f>'3 priedo 1 lentele'!B251</f>
        <v>0</v>
      </c>
      <c r="C251" s="173" t="str">
        <f>'3 priedo 1 lentele'!C251</f>
        <v>Priemonė: Sveikos mitybos tarpsektorinių iniciatyvų skatinimas</v>
      </c>
      <c r="D251" s="193"/>
      <c r="E251" s="193"/>
      <c r="F251" s="194"/>
      <c r="G251" s="194"/>
      <c r="H251" s="193"/>
      <c r="I251" s="194"/>
      <c r="J251" s="193"/>
      <c r="K251" s="193"/>
      <c r="L251" s="194"/>
      <c r="M251" s="193"/>
      <c r="N251" s="193"/>
      <c r="O251" s="193"/>
      <c r="P251" s="193"/>
      <c r="Q251" s="193"/>
      <c r="R251" s="193"/>
      <c r="S251" s="193"/>
      <c r="T251" s="193"/>
      <c r="U251" s="193"/>
    </row>
    <row r="252" spans="1:21" ht="34.200000000000003" x14ac:dyDescent="0.3">
      <c r="A252" s="173" t="str">
        <f>'3 priedo 1 lentele'!A252</f>
        <v>2.4.1.6.</v>
      </c>
      <c r="B252" s="181">
        <f>'3 priedo 1 lentele'!B252</f>
        <v>0</v>
      </c>
      <c r="C252" s="173" t="str">
        <f>'3 priedo 1 lentele'!C252</f>
        <v>Priemonė: Sveikų turizmo produktų kūrimo tarpsektorinių iniciatyvų skatinimas</v>
      </c>
      <c r="D252" s="193"/>
      <c r="E252" s="193"/>
      <c r="F252" s="194"/>
      <c r="G252" s="194"/>
      <c r="H252" s="193"/>
      <c r="I252" s="194"/>
      <c r="J252" s="193"/>
      <c r="K252" s="193"/>
      <c r="L252" s="194"/>
      <c r="M252" s="193"/>
      <c r="N252" s="193"/>
      <c r="O252" s="193"/>
      <c r="P252" s="193"/>
      <c r="Q252" s="193"/>
      <c r="R252" s="193"/>
      <c r="S252" s="193"/>
      <c r="T252" s="193"/>
      <c r="U252" s="193"/>
    </row>
    <row r="253" spans="1:21" ht="45.6" x14ac:dyDescent="0.3">
      <c r="A253" s="142" t="str">
        <f>'3 priedo 1 lentele'!A253</f>
        <v>2.4.2.</v>
      </c>
      <c r="B253" s="143">
        <f>'3 priedo 1 lentele'!B253</f>
        <v>0</v>
      </c>
      <c r="C253" s="142" t="str">
        <f>'3 priedo 1 lentele'!C253</f>
        <v>Uždavinys: Optimizuoti sveikatos priežiūros paslaugas teikiančių įstaigų struktūrą ir plėtoti infrastruktūrą</v>
      </c>
      <c r="D253" s="59"/>
      <c r="E253" s="59"/>
      <c r="F253" s="58"/>
      <c r="G253" s="58"/>
      <c r="H253" s="59"/>
      <c r="I253" s="58"/>
      <c r="J253" s="59"/>
      <c r="K253" s="59"/>
      <c r="L253" s="58"/>
      <c r="M253" s="59"/>
      <c r="N253" s="59"/>
      <c r="O253" s="59"/>
      <c r="P253" s="59"/>
      <c r="Q253" s="59"/>
      <c r="R253" s="59"/>
      <c r="S253" s="59"/>
      <c r="T253" s="59"/>
      <c r="U253" s="59"/>
    </row>
    <row r="254" spans="1:21" ht="68.400000000000006" x14ac:dyDescent="0.3">
      <c r="A254" s="173" t="str">
        <f>'3 priedo 1 lentele'!A254</f>
        <v>2.4.2.1.</v>
      </c>
      <c r="B254" s="181">
        <f>'3 priedo 1 lentele'!B254</f>
        <v>0</v>
      </c>
      <c r="C254" s="173" t="str">
        <f>'3 priedo 1 lentele'!C254</f>
        <v>Priemonė: Kauno regiono sveikatos priežiūros įstaigų restruktūrizavimas, paslaugų teikimo optimizavimas, infrastuktūros ir informacinių technologijų gerinimas ir plėtra</v>
      </c>
      <c r="D254" s="193"/>
      <c r="E254" s="193"/>
      <c r="F254" s="194"/>
      <c r="G254" s="194"/>
      <c r="H254" s="193"/>
      <c r="I254" s="194"/>
      <c r="J254" s="193"/>
      <c r="K254" s="193"/>
      <c r="L254" s="194"/>
      <c r="M254" s="193"/>
      <c r="N254" s="193"/>
      <c r="O254" s="193"/>
      <c r="P254" s="193"/>
      <c r="Q254" s="193"/>
      <c r="R254" s="193"/>
      <c r="S254" s="193"/>
      <c r="T254" s="193"/>
      <c r="U254" s="193"/>
    </row>
    <row r="255" spans="1:21" ht="48" x14ac:dyDescent="0.3">
      <c r="A255" s="125" t="str">
        <f>'3 priedo 1 lentele'!A255</f>
        <v>2.4.2.1.1</v>
      </c>
      <c r="B255" s="196" t="str">
        <f>'3 priedo 1 lentele'!B255</f>
        <v>R026609-270000-0001</v>
      </c>
      <c r="C255" s="19" t="str">
        <f>'3 priedo 1 lentele'!C255</f>
        <v>Jonavos rajono gyventojų ligų profilaktikos, prevencijos ir ankstyvosios diagnostikos paslaugų kokybės ir prieinamumo gerinimas</v>
      </c>
      <c r="D255" s="101" t="s">
        <v>1646</v>
      </c>
      <c r="E255" s="101" t="s">
        <v>1647</v>
      </c>
      <c r="F255" s="9">
        <v>1</v>
      </c>
      <c r="G255" s="102" t="s">
        <v>1648</v>
      </c>
      <c r="H255" s="101" t="s">
        <v>1649</v>
      </c>
      <c r="I255" s="9">
        <v>31792</v>
      </c>
      <c r="J255" s="21"/>
      <c r="K255" s="21"/>
      <c r="L255" s="20"/>
      <c r="M255" s="21"/>
      <c r="N255" s="21"/>
      <c r="O255" s="21"/>
      <c r="P255" s="21"/>
      <c r="Q255" s="21"/>
      <c r="R255" s="21"/>
      <c r="S255" s="21"/>
      <c r="T255" s="21"/>
      <c r="U255" s="21"/>
    </row>
    <row r="256" spans="1:21" ht="48" x14ac:dyDescent="0.3">
      <c r="A256" s="125" t="str">
        <f>'3 priedo 1 lentele'!A256</f>
        <v>2.4.2.1.2</v>
      </c>
      <c r="B256" s="196" t="str">
        <f>'3 priedo 1 lentele'!B256</f>
        <v>R026609-270000-0002</v>
      </c>
      <c r="C256" s="19" t="str">
        <f>'3 priedo 1 lentele'!C256</f>
        <v>Pirminės sveikatos priežiūros paslaugų kokybės ir prieinamumo gerinimas Raseinių rajono savivaldybėje</v>
      </c>
      <c r="D256" s="101" t="s">
        <v>1646</v>
      </c>
      <c r="E256" s="101" t="s">
        <v>1647</v>
      </c>
      <c r="F256" s="9">
        <v>6</v>
      </c>
      <c r="G256" s="102" t="s">
        <v>1648</v>
      </c>
      <c r="H256" s="101" t="s">
        <v>1649</v>
      </c>
      <c r="I256" s="9">
        <v>31090</v>
      </c>
      <c r="J256" s="21"/>
      <c r="K256" s="21"/>
      <c r="L256" s="20"/>
      <c r="M256" s="21"/>
      <c r="N256" s="21"/>
      <c r="O256" s="21"/>
      <c r="P256" s="21"/>
      <c r="Q256" s="21"/>
      <c r="R256" s="21"/>
      <c r="S256" s="21"/>
      <c r="T256" s="21"/>
      <c r="U256" s="21"/>
    </row>
    <row r="257" spans="1:21" ht="48" x14ac:dyDescent="0.3">
      <c r="A257" s="125" t="str">
        <f>'3 priedo 1 lentele'!A257</f>
        <v>2.4.2.1.3</v>
      </c>
      <c r="B257" s="196" t="str">
        <f>'3 priedo 1 lentele'!B257</f>
        <v>R026609-270000-0003</v>
      </c>
      <c r="C257" s="19" t="str">
        <f>'3 priedo 1 lentele'!C257</f>
        <v>Pirminės asmens sveikatos priežiūros veiklos efektyvumo didinimas VšĮ Kėdainių pirminės sveikatos priežiūros centre</v>
      </c>
      <c r="D257" s="101" t="s">
        <v>1646</v>
      </c>
      <c r="E257" s="101" t="s">
        <v>1647</v>
      </c>
      <c r="F257" s="9">
        <v>1</v>
      </c>
      <c r="G257" s="102" t="s">
        <v>1648</v>
      </c>
      <c r="H257" s="101" t="s">
        <v>1649</v>
      </c>
      <c r="I257" s="9">
        <v>37034</v>
      </c>
      <c r="J257" s="21"/>
      <c r="K257" s="21"/>
      <c r="L257" s="20"/>
      <c r="M257" s="21"/>
      <c r="N257" s="21"/>
      <c r="O257" s="21"/>
      <c r="P257" s="21"/>
      <c r="Q257" s="21"/>
      <c r="R257" s="21"/>
      <c r="S257" s="21"/>
      <c r="T257" s="21"/>
      <c r="U257" s="21"/>
    </row>
    <row r="258" spans="1:21" ht="48" x14ac:dyDescent="0.3">
      <c r="A258" s="125" t="str">
        <f>'3 priedo 1 lentele'!A258</f>
        <v>2.4.2.1.4</v>
      </c>
      <c r="B258" s="196" t="str">
        <f>'3 priedo 1 lentele'!B258</f>
        <v>R026609-270000-0004</v>
      </c>
      <c r="C258" s="19" t="str">
        <f>'3 priedo 1 lentele'!C258</f>
        <v>Pirminės asmens sveikatos priežiūros veiklos efektyvumo didinimas UAB „Kėdainių šeimos klinika“</v>
      </c>
      <c r="D258" s="101" t="s">
        <v>1646</v>
      </c>
      <c r="E258" s="101" t="s">
        <v>1647</v>
      </c>
      <c r="F258" s="9">
        <v>1</v>
      </c>
      <c r="G258" s="102" t="s">
        <v>1648</v>
      </c>
      <c r="H258" s="101" t="s">
        <v>1649</v>
      </c>
      <c r="I258" s="9">
        <v>5162</v>
      </c>
      <c r="J258" s="21"/>
      <c r="K258" s="21"/>
      <c r="L258" s="20"/>
      <c r="M258" s="21"/>
      <c r="N258" s="21"/>
      <c r="O258" s="21"/>
      <c r="P258" s="21"/>
      <c r="Q258" s="21"/>
      <c r="R258" s="21"/>
      <c r="S258" s="21"/>
      <c r="T258" s="21"/>
      <c r="U258" s="21"/>
    </row>
    <row r="259" spans="1:21" ht="48" x14ac:dyDescent="0.3">
      <c r="A259" s="125" t="str">
        <f>'3 priedo 1 lentele'!A259</f>
        <v>2.4.2.1.5</v>
      </c>
      <c r="B259" s="196" t="str">
        <f>'3 priedo 1 lentele'!B259</f>
        <v>R026609-270000-0005</v>
      </c>
      <c r="C259" s="19" t="str">
        <f>'3 priedo 1 lentele'!C259</f>
        <v>Pirminės asmens sveikatos priežiūros veiklos efektyvumo didinimas Kaišiadorių rajono savivaldybėje</v>
      </c>
      <c r="D259" s="101" t="s">
        <v>1646</v>
      </c>
      <c r="E259" s="101" t="s">
        <v>1647</v>
      </c>
      <c r="F259" s="9">
        <v>6</v>
      </c>
      <c r="G259" s="102" t="s">
        <v>1648</v>
      </c>
      <c r="H259" s="101" t="s">
        <v>1649</v>
      </c>
      <c r="I259" s="9">
        <v>18336</v>
      </c>
      <c r="J259" s="21"/>
      <c r="K259" s="21"/>
      <c r="L259" s="20"/>
      <c r="M259" s="21"/>
      <c r="N259" s="21"/>
      <c r="O259" s="21"/>
      <c r="P259" s="21"/>
      <c r="Q259" s="21"/>
      <c r="R259" s="21"/>
      <c r="S259" s="21"/>
      <c r="T259" s="21"/>
      <c r="U259" s="21"/>
    </row>
    <row r="260" spans="1:21" ht="48" x14ac:dyDescent="0.3">
      <c r="A260" s="125" t="str">
        <f>'3 priedo 1 lentele'!A260</f>
        <v>2.4.2.1.6</v>
      </c>
      <c r="B260" s="196" t="str">
        <f>'3 priedo 1 lentele'!B260</f>
        <v>R026609-270000-0006</v>
      </c>
      <c r="C260" s="19" t="str">
        <f>'3 priedo 1 lentele'!C260</f>
        <v>Pirminės asmens sveikatos priežiūros veiklos efektyvumo didinimas Kaišiadorių šeimos medicinos centre</v>
      </c>
      <c r="D260" s="101" t="s">
        <v>1646</v>
      </c>
      <c r="E260" s="101" t="s">
        <v>1647</v>
      </c>
      <c r="F260" s="9">
        <v>1</v>
      </c>
      <c r="G260" s="102" t="s">
        <v>1648</v>
      </c>
      <c r="H260" s="101" t="s">
        <v>1649</v>
      </c>
      <c r="I260" s="9">
        <v>3891</v>
      </c>
      <c r="J260" s="21"/>
      <c r="K260" s="21"/>
      <c r="L260" s="20"/>
      <c r="M260" s="21"/>
      <c r="N260" s="21"/>
      <c r="O260" s="21"/>
      <c r="P260" s="21"/>
      <c r="Q260" s="21"/>
      <c r="R260" s="21"/>
      <c r="S260" s="21"/>
      <c r="T260" s="21"/>
      <c r="U260" s="21"/>
    </row>
    <row r="261" spans="1:21" ht="48" x14ac:dyDescent="0.3">
      <c r="A261" s="125" t="str">
        <f>'3 priedo 1 lentele'!A261</f>
        <v>2.4.2.1.7</v>
      </c>
      <c r="B261" s="196" t="str">
        <f>'3 priedo 1 lentele'!B261</f>
        <v>R026609-270000-0007</v>
      </c>
      <c r="C261" s="19" t="str">
        <f>'3 priedo 1 lentele'!C261</f>
        <v>Pirminės asmens sveikatos priežiūros veiklos efektyvumo didinimas Moters sveikatos centre</v>
      </c>
      <c r="D261" s="101" t="s">
        <v>1646</v>
      </c>
      <c r="E261" s="101" t="s">
        <v>1647</v>
      </c>
      <c r="F261" s="9">
        <v>1</v>
      </c>
      <c r="G261" s="102" t="s">
        <v>1648</v>
      </c>
      <c r="H261" s="101" t="s">
        <v>1649</v>
      </c>
      <c r="I261" s="9">
        <v>3866</v>
      </c>
      <c r="J261" s="21"/>
      <c r="K261" s="21"/>
      <c r="L261" s="20"/>
      <c r="M261" s="21"/>
      <c r="N261" s="21"/>
      <c r="O261" s="21"/>
      <c r="P261" s="21"/>
      <c r="Q261" s="21"/>
      <c r="R261" s="21"/>
      <c r="S261" s="21"/>
      <c r="T261" s="21"/>
      <c r="U261" s="21"/>
    </row>
    <row r="262" spans="1:21" ht="48" x14ac:dyDescent="0.3">
      <c r="A262" s="125" t="str">
        <f>'3 priedo 1 lentele'!A262</f>
        <v>2.4.2.1.8</v>
      </c>
      <c r="B262" s="196" t="str">
        <f>'3 priedo 1 lentele'!B262</f>
        <v>R026609-270000-0008</v>
      </c>
      <c r="C262" s="19" t="str">
        <f>'3 priedo 1 lentele'!C262</f>
        <v>VšĮ Birštono pirminės asmens sveikatos priežiūros centro veiklos efektyvumo didinimas</v>
      </c>
      <c r="D262" s="101" t="s">
        <v>1646</v>
      </c>
      <c r="E262" s="101" t="s">
        <v>1647</v>
      </c>
      <c r="F262" s="9">
        <v>1</v>
      </c>
      <c r="G262" s="102" t="s">
        <v>1648</v>
      </c>
      <c r="H262" s="101" t="s">
        <v>1649</v>
      </c>
      <c r="I262" s="9">
        <v>1271</v>
      </c>
      <c r="J262" s="21"/>
      <c r="K262" s="21"/>
      <c r="L262" s="20"/>
      <c r="M262" s="21"/>
      <c r="N262" s="21"/>
      <c r="O262" s="21"/>
      <c r="P262" s="21"/>
      <c r="Q262" s="21"/>
      <c r="R262" s="21"/>
      <c r="S262" s="21"/>
      <c r="T262" s="21"/>
      <c r="U262" s="21"/>
    </row>
    <row r="263" spans="1:21" ht="60" x14ac:dyDescent="0.3">
      <c r="A263" s="125" t="str">
        <f>'3 priedo 1 lentele'!A263</f>
        <v>2.4.2.1.9</v>
      </c>
      <c r="B263" s="196" t="str">
        <f>'3 priedo 1 lentele'!B263</f>
        <v>R026609-270000-0009</v>
      </c>
      <c r="C263" s="19" t="str">
        <f>'3 priedo 1 lentele'!C263</f>
        <v>Viešosios įstaigos Garliavos pirminės sveikatos priežiūros centras sveikatos priežiūros paslaugų kokybės gerinimas, modernizuojant įstaigos infrastruktūrą</v>
      </c>
      <c r="D263" s="101" t="s">
        <v>1646</v>
      </c>
      <c r="E263" s="101" t="s">
        <v>1647</v>
      </c>
      <c r="F263" s="9">
        <v>1</v>
      </c>
      <c r="G263" s="102" t="s">
        <v>1648</v>
      </c>
      <c r="H263" s="101" t="s">
        <v>1649</v>
      </c>
      <c r="I263" s="9">
        <v>6297</v>
      </c>
      <c r="J263" s="21"/>
      <c r="K263" s="21"/>
      <c r="L263" s="20"/>
      <c r="M263" s="21"/>
      <c r="N263" s="21"/>
      <c r="O263" s="21"/>
      <c r="P263" s="21"/>
      <c r="Q263" s="21"/>
      <c r="R263" s="21"/>
      <c r="S263" s="21"/>
      <c r="T263" s="21"/>
      <c r="U263" s="21"/>
    </row>
    <row r="264" spans="1:21" ht="48" x14ac:dyDescent="0.3">
      <c r="A264" s="125" t="str">
        <f>'3 priedo 1 lentele'!A264</f>
        <v>2.4.2.1.10</v>
      </c>
      <c r="B264" s="196" t="str">
        <f>'3 priedo 1 lentele'!B264</f>
        <v>R026609-270000-0010</v>
      </c>
      <c r="C264" s="19" t="str">
        <f>'3 priedo 1 lentele'!C264</f>
        <v xml:space="preserve">VšĮ Pakaunės PSPC veiklos efektyvumo didinimas, gerinant paslaugų prieinamumą ir kokybę </v>
      </c>
      <c r="D264" s="101" t="s">
        <v>1646</v>
      </c>
      <c r="E264" s="101" t="s">
        <v>1647</v>
      </c>
      <c r="F264" s="9">
        <v>1</v>
      </c>
      <c r="G264" s="102" t="s">
        <v>1648</v>
      </c>
      <c r="H264" s="101" t="s">
        <v>1649</v>
      </c>
      <c r="I264" s="9">
        <v>6267</v>
      </c>
      <c r="J264" s="21"/>
      <c r="K264" s="21"/>
      <c r="L264" s="20"/>
      <c r="M264" s="21"/>
      <c r="N264" s="21"/>
      <c r="O264" s="21"/>
      <c r="P264" s="21"/>
      <c r="Q264" s="21"/>
      <c r="R264" s="21"/>
      <c r="S264" s="21"/>
      <c r="T264" s="21"/>
      <c r="U264" s="21"/>
    </row>
    <row r="265" spans="1:21" ht="48" x14ac:dyDescent="0.3">
      <c r="A265" s="125" t="str">
        <f>'3 priedo 1 lentele'!A265</f>
        <v>2.4.2.1.11</v>
      </c>
      <c r="B265" s="196" t="str">
        <f>'3 priedo 1 lentele'!B265</f>
        <v>R026609-270000-0011</v>
      </c>
      <c r="C265" s="19" t="str">
        <f>'3 priedo 1 lentele'!C265</f>
        <v>UAB InMedica pirminės asmens sveikatos priežiūros veiklos efektyvumo didinimas</v>
      </c>
      <c r="D265" s="101" t="s">
        <v>1646</v>
      </c>
      <c r="E265" s="101" t="s">
        <v>1647</v>
      </c>
      <c r="F265" s="9">
        <v>1</v>
      </c>
      <c r="G265" s="102" t="s">
        <v>1648</v>
      </c>
      <c r="H265" s="101" t="s">
        <v>1649</v>
      </c>
      <c r="I265" s="9">
        <v>2765</v>
      </c>
      <c r="J265" s="21"/>
      <c r="K265" s="21"/>
      <c r="L265" s="20"/>
      <c r="M265" s="21"/>
      <c r="N265" s="21"/>
      <c r="O265" s="21"/>
      <c r="P265" s="21"/>
      <c r="Q265" s="21"/>
      <c r="R265" s="21"/>
      <c r="S265" s="21"/>
      <c r="T265" s="21"/>
      <c r="U265" s="21"/>
    </row>
    <row r="266" spans="1:21" ht="48" x14ac:dyDescent="0.3">
      <c r="A266" s="125" t="str">
        <f>'3 priedo 1 lentele'!A266</f>
        <v>2.4.2.1.12</v>
      </c>
      <c r="B266" s="196" t="str">
        <f>'3 priedo 1 lentele'!B266</f>
        <v>R026609-270000-0012</v>
      </c>
      <c r="C266" s="19" t="str">
        <f>'3 priedo 1 lentele'!C266</f>
        <v>UAB „Analizė“ fil. Pilėnų sveikatos priežiūros centro veiklos efektyvumo didinimas</v>
      </c>
      <c r="D266" s="101" t="s">
        <v>1646</v>
      </c>
      <c r="E266" s="101" t="s">
        <v>1647</v>
      </c>
      <c r="F266" s="9">
        <v>1</v>
      </c>
      <c r="G266" s="102" t="s">
        <v>1648</v>
      </c>
      <c r="H266" s="101" t="s">
        <v>1649</v>
      </c>
      <c r="I266" s="9">
        <v>6314</v>
      </c>
      <c r="J266" s="21"/>
      <c r="K266" s="21"/>
      <c r="L266" s="20"/>
      <c r="M266" s="21"/>
      <c r="N266" s="21"/>
      <c r="O266" s="21"/>
      <c r="P266" s="21"/>
      <c r="Q266" s="21"/>
      <c r="R266" s="21"/>
      <c r="S266" s="21"/>
      <c r="T266" s="21"/>
      <c r="U266" s="21"/>
    </row>
    <row r="267" spans="1:21" ht="48" x14ac:dyDescent="0.3">
      <c r="A267" s="125" t="str">
        <f>'3 priedo 1 lentele'!A267</f>
        <v>2.4.2.1.13</v>
      </c>
      <c r="B267" s="196" t="str">
        <f>'3 priedo 1 lentele'!B267</f>
        <v>R026609-270000-0013</v>
      </c>
      <c r="C267" s="19" t="str">
        <f>'3 priedo 1 lentele'!C267</f>
        <v>Pirminės sveikatos priežiūros paslaugų kokybės gerinimas ir prieinamumo didinimas Babtų šeimos medicinos centre</v>
      </c>
      <c r="D267" s="101" t="s">
        <v>1646</v>
      </c>
      <c r="E267" s="101" t="s">
        <v>1647</v>
      </c>
      <c r="F267" s="9">
        <v>1</v>
      </c>
      <c r="G267" s="102" t="s">
        <v>1648</v>
      </c>
      <c r="H267" s="101" t="s">
        <v>1649</v>
      </c>
      <c r="I267" s="9">
        <v>773</v>
      </c>
      <c r="J267" s="21"/>
      <c r="K267" s="21"/>
      <c r="L267" s="20"/>
      <c r="M267" s="21"/>
      <c r="N267" s="21"/>
      <c r="O267" s="21"/>
      <c r="P267" s="21"/>
      <c r="Q267" s="21"/>
      <c r="R267" s="21"/>
      <c r="S267" s="21"/>
      <c r="T267" s="21"/>
      <c r="U267" s="21"/>
    </row>
    <row r="268" spans="1:21" ht="48" x14ac:dyDescent="0.3">
      <c r="A268" s="125" t="str">
        <f>'3 priedo 1 lentele'!A268</f>
        <v>2.4.2.1.14</v>
      </c>
      <c r="B268" s="196" t="str">
        <f>'3 priedo 1 lentele'!B268</f>
        <v>R026609-270000-0014</v>
      </c>
      <c r="C268" s="19" t="str">
        <f>'3 priedo 1 lentele'!C268</f>
        <v>VšĮ Vilkijos PSPC pirminės asmens sveikatos priežiūros veiklos efektyvumo didinimas</v>
      </c>
      <c r="D268" s="101" t="s">
        <v>1646</v>
      </c>
      <c r="E268" s="101" t="s">
        <v>1647</v>
      </c>
      <c r="F268" s="9">
        <v>1</v>
      </c>
      <c r="G268" s="102" t="s">
        <v>1648</v>
      </c>
      <c r="H268" s="101" t="s">
        <v>1649</v>
      </c>
      <c r="I268" s="9">
        <v>3031</v>
      </c>
      <c r="J268" s="21"/>
      <c r="K268" s="21"/>
      <c r="L268" s="20"/>
      <c r="M268" s="21"/>
      <c r="N268" s="21"/>
      <c r="O268" s="21"/>
      <c r="P268" s="21"/>
      <c r="Q268" s="21"/>
      <c r="R268" s="21"/>
      <c r="S268" s="21"/>
      <c r="T268" s="21"/>
      <c r="U268" s="21"/>
    </row>
    <row r="269" spans="1:21" ht="48" x14ac:dyDescent="0.3">
      <c r="A269" s="125" t="str">
        <f>'3 priedo 1 lentele'!A269</f>
        <v>2.4.2.1.15</v>
      </c>
      <c r="B269" s="196" t="str">
        <f>'3 priedo 1 lentele'!B269</f>
        <v>R026609-270000-0015</v>
      </c>
      <c r="C269" s="19" t="str">
        <f>'3 priedo 1 lentele'!C269</f>
        <v>UAB „MediCA klinika“ teikiamų pirminės asmens sveikatos priežiūros paslaugų efektyvumo didinimas Kauno rajono savivaldybėje</v>
      </c>
      <c r="D269" s="101" t="s">
        <v>1646</v>
      </c>
      <c r="E269" s="101" t="s">
        <v>1647</v>
      </c>
      <c r="F269" s="9">
        <v>1</v>
      </c>
      <c r="G269" s="102" t="s">
        <v>1648</v>
      </c>
      <c r="H269" s="101" t="s">
        <v>1649</v>
      </c>
      <c r="I269" s="9">
        <v>4756</v>
      </c>
      <c r="J269" s="21"/>
      <c r="K269" s="21"/>
      <c r="L269" s="20"/>
      <c r="M269" s="21"/>
      <c r="N269" s="21"/>
      <c r="O269" s="21"/>
      <c r="P269" s="21"/>
      <c r="Q269" s="21"/>
      <c r="R269" s="21"/>
      <c r="S269" s="21"/>
      <c r="T269" s="21"/>
      <c r="U269" s="21"/>
    </row>
    <row r="270" spans="1:21" ht="48" x14ac:dyDescent="0.3">
      <c r="A270" s="125" t="str">
        <f>'3 priedo 1 lentele'!A270</f>
        <v>2.4.2.1.16</v>
      </c>
      <c r="B270" s="196" t="str">
        <f>'3 priedo 1 lentele'!B270</f>
        <v>R026609-270000-0016</v>
      </c>
      <c r="C270" s="19" t="str">
        <f>'3 priedo 1 lentele'!C270</f>
        <v>Prienų miesto ir kaimo gyventojų pirminės asmens sveikatos priežiūros paslaugų prieinamumo ir kokybės pagerinimas</v>
      </c>
      <c r="D270" s="101" t="s">
        <v>1646</v>
      </c>
      <c r="E270" s="101" t="s">
        <v>1647</v>
      </c>
      <c r="F270" s="9">
        <v>1</v>
      </c>
      <c r="G270" s="102" t="s">
        <v>1648</v>
      </c>
      <c r="H270" s="101" t="s">
        <v>1649</v>
      </c>
      <c r="I270" s="9">
        <v>1857</v>
      </c>
      <c r="J270" s="21"/>
      <c r="K270" s="21"/>
      <c r="L270" s="20"/>
      <c r="M270" s="21"/>
      <c r="N270" s="21"/>
      <c r="O270" s="21"/>
      <c r="P270" s="21"/>
      <c r="Q270" s="21"/>
      <c r="R270" s="21"/>
      <c r="S270" s="21"/>
      <c r="T270" s="21"/>
      <c r="U270" s="21"/>
    </row>
    <row r="271" spans="1:21" ht="60" x14ac:dyDescent="0.3">
      <c r="A271" s="125" t="str">
        <f>'3 priedo 1 lentele'!A271</f>
        <v>2.4.2.1.17</v>
      </c>
      <c r="B271" s="196" t="str">
        <f>'3 priedo 1 lentele'!B271</f>
        <v>R026609-270000-0017</v>
      </c>
      <c r="C271" s="19" t="str">
        <f>'3 priedo 1 lentele'!C271</f>
        <v>Pirminės sveikatos priežiūros kokybės gerinimas ir odontologinių paslaugų kokybės ir prieinamumo gerinimas VšĮ „Veiveriečių sveikata“ pacientams</v>
      </c>
      <c r="D271" s="101" t="s">
        <v>1646</v>
      </c>
      <c r="E271" s="101" t="s">
        <v>1647</v>
      </c>
      <c r="F271" s="9">
        <v>1</v>
      </c>
      <c r="G271" s="102" t="s">
        <v>1648</v>
      </c>
      <c r="H271" s="101" t="s">
        <v>1649</v>
      </c>
      <c r="I271" s="9">
        <v>780</v>
      </c>
      <c r="J271" s="21"/>
      <c r="K271" s="21"/>
      <c r="L271" s="20"/>
      <c r="M271" s="21"/>
      <c r="N271" s="21"/>
      <c r="O271" s="21"/>
      <c r="P271" s="21"/>
      <c r="Q271" s="21"/>
      <c r="R271" s="21"/>
      <c r="S271" s="21"/>
      <c r="T271" s="21"/>
      <c r="U271" s="21"/>
    </row>
    <row r="272" spans="1:21" ht="48" x14ac:dyDescent="0.3">
      <c r="A272" s="125" t="str">
        <f>'3 priedo 1 lentele'!A272</f>
        <v>2.4.2.1.18</v>
      </c>
      <c r="B272" s="196" t="str">
        <f>'3 priedo 1 lentele'!B272</f>
        <v>R026609-270000-0018</v>
      </c>
      <c r="C272" s="19" t="str">
        <f>'3 priedo 1 lentele'!C272</f>
        <v>UAB „Pagalba ligoniui“ teikiamų pirminės sveikatos priežiūros paslaugų kaimo vietovėse efektyvumo gerinimas</v>
      </c>
      <c r="D272" s="101" t="s">
        <v>1646</v>
      </c>
      <c r="E272" s="101" t="s">
        <v>1647</v>
      </c>
      <c r="F272" s="9">
        <v>1</v>
      </c>
      <c r="G272" s="102" t="s">
        <v>1648</v>
      </c>
      <c r="H272" s="101" t="s">
        <v>1649</v>
      </c>
      <c r="I272" s="9">
        <v>720</v>
      </c>
      <c r="J272" s="21"/>
      <c r="K272" s="21"/>
      <c r="L272" s="20"/>
      <c r="M272" s="21"/>
      <c r="N272" s="21"/>
      <c r="O272" s="21"/>
      <c r="P272" s="21"/>
      <c r="Q272" s="21"/>
      <c r="R272" s="21"/>
      <c r="S272" s="21"/>
      <c r="T272" s="21"/>
      <c r="U272" s="21"/>
    </row>
    <row r="273" spans="1:21" ht="48" x14ac:dyDescent="0.3">
      <c r="A273" s="125" t="str">
        <f>'3 priedo 1 lentele'!A273</f>
        <v>2.4.2.1.19</v>
      </c>
      <c r="B273" s="196" t="str">
        <f>'3 priedo 1 lentele'!B273</f>
        <v>R026609-270000-0019</v>
      </c>
      <c r="C273" s="19" t="str">
        <f>'3 priedo 1 lentele'!C273</f>
        <v>Prienų rajono asmens sveikatos priežiūros įstaigų teikiamų paslaugų  prieinamumo ir kokybės gerinimas</v>
      </c>
      <c r="D273" s="101" t="s">
        <v>1646</v>
      </c>
      <c r="E273" s="101" t="s">
        <v>1647</v>
      </c>
      <c r="F273" s="9">
        <v>5</v>
      </c>
      <c r="G273" s="102" t="s">
        <v>1648</v>
      </c>
      <c r="H273" s="101" t="s">
        <v>1649</v>
      </c>
      <c r="I273" s="9">
        <v>9867</v>
      </c>
      <c r="J273" s="21"/>
      <c r="K273" s="21"/>
      <c r="L273" s="20"/>
      <c r="M273" s="21"/>
      <c r="N273" s="21"/>
      <c r="O273" s="21"/>
      <c r="P273" s="21"/>
      <c r="Q273" s="21"/>
      <c r="R273" s="21"/>
      <c r="S273" s="21"/>
      <c r="T273" s="21"/>
      <c r="U273" s="21"/>
    </row>
    <row r="274" spans="1:21" ht="48" x14ac:dyDescent="0.3">
      <c r="A274" s="125" t="str">
        <f>'3 priedo 1 lentele'!A274</f>
        <v>2.4.2.1.20</v>
      </c>
      <c r="B274" s="196" t="str">
        <f>'3 priedo 1 lentele'!B274</f>
        <v>R026609-270000-0020</v>
      </c>
      <c r="C274" s="19" t="str">
        <f>'3 priedo 1 lentele'!C274</f>
        <v>Sveikatos priežiūros paslaugų prieinamumo gerinimas Kaune</v>
      </c>
      <c r="D274" s="101" t="s">
        <v>1646</v>
      </c>
      <c r="E274" s="101" t="s">
        <v>1647</v>
      </c>
      <c r="F274" s="9">
        <v>1</v>
      </c>
      <c r="G274" s="102" t="s">
        <v>1648</v>
      </c>
      <c r="H274" s="101" t="s">
        <v>1649</v>
      </c>
      <c r="I274" s="9">
        <v>87369</v>
      </c>
      <c r="J274" s="21"/>
      <c r="K274" s="21"/>
      <c r="L274" s="20"/>
      <c r="M274" s="21"/>
      <c r="N274" s="21"/>
      <c r="O274" s="21"/>
      <c r="P274" s="21"/>
      <c r="Q274" s="21"/>
      <c r="R274" s="21"/>
      <c r="S274" s="21"/>
      <c r="T274" s="21"/>
      <c r="U274" s="21"/>
    </row>
    <row r="275" spans="1:21" ht="48" x14ac:dyDescent="0.3">
      <c r="A275" s="125" t="str">
        <f>'3 priedo 1 lentele'!A275</f>
        <v>2.4.2.1.21</v>
      </c>
      <c r="B275" s="196" t="str">
        <f>'3 priedo 1 lentele'!B275</f>
        <v>R026609-270000-0021</v>
      </c>
      <c r="C275" s="19" t="str">
        <f>'3 priedo 1 lentele'!C275</f>
        <v>UAB InMedica šeimos klinikų Kauno mieste veiklos efektyvumo didinimas</v>
      </c>
      <c r="D275" s="101" t="s">
        <v>1646</v>
      </c>
      <c r="E275" s="101" t="s">
        <v>1647</v>
      </c>
      <c r="F275" s="9">
        <v>1</v>
      </c>
      <c r="G275" s="102" t="s">
        <v>1648</v>
      </c>
      <c r="H275" s="101" t="s">
        <v>1649</v>
      </c>
      <c r="I275" s="9">
        <v>11038</v>
      </c>
      <c r="J275" s="21"/>
      <c r="K275" s="21"/>
      <c r="L275" s="20"/>
      <c r="M275" s="21"/>
      <c r="N275" s="21"/>
      <c r="O275" s="21"/>
      <c r="P275" s="21"/>
      <c r="Q275" s="21"/>
      <c r="R275" s="21"/>
      <c r="S275" s="21"/>
      <c r="T275" s="21"/>
      <c r="U275" s="21"/>
    </row>
    <row r="276" spans="1:21" ht="48" x14ac:dyDescent="0.3">
      <c r="A276" s="125" t="str">
        <f>'3 priedo 1 lentele'!A276</f>
        <v>2.4.2.1.22</v>
      </c>
      <c r="B276" s="196" t="str">
        <f>'3 priedo 1 lentele'!B276</f>
        <v>R026609-270000-0022</v>
      </c>
      <c r="C276" s="19" t="str">
        <f>'3 priedo 1 lentele'!C276</f>
        <v>Pirminės asmens sveikatos priežiūros veiklos efektyvumo didinimas UAB Saulės šeimos medicinos centre</v>
      </c>
      <c r="D276" s="101" t="s">
        <v>1646</v>
      </c>
      <c r="E276" s="101" t="s">
        <v>1647</v>
      </c>
      <c r="F276" s="9">
        <v>1</v>
      </c>
      <c r="G276" s="102" t="s">
        <v>1648</v>
      </c>
      <c r="H276" s="101" t="s">
        <v>1649</v>
      </c>
      <c r="I276" s="9">
        <v>9377</v>
      </c>
      <c r="J276" s="21"/>
      <c r="K276" s="21"/>
      <c r="L276" s="20"/>
      <c r="M276" s="21"/>
      <c r="N276" s="21"/>
      <c r="O276" s="21"/>
      <c r="P276" s="21"/>
      <c r="Q276" s="21"/>
      <c r="R276" s="21"/>
      <c r="S276" s="21"/>
      <c r="T276" s="21"/>
      <c r="U276" s="21"/>
    </row>
    <row r="277" spans="1:21" ht="48" x14ac:dyDescent="0.3">
      <c r="A277" s="125" t="str">
        <f>'3 priedo 1 lentele'!A277</f>
        <v>2.4.2.1.23</v>
      </c>
      <c r="B277" s="196" t="str">
        <f>'3 priedo 1 lentele'!B277</f>
        <v>R026609-270000-0023</v>
      </c>
      <c r="C277" s="19" t="str">
        <f>'3 priedo 1 lentele'!C277</f>
        <v>UAB „Vita Longa“ teikiamų paslaugų efektyvumo didinimas</v>
      </c>
      <c r="D277" s="101" t="s">
        <v>1646</v>
      </c>
      <c r="E277" s="101" t="s">
        <v>1647</v>
      </c>
      <c r="F277" s="9">
        <v>1</v>
      </c>
      <c r="G277" s="102" t="s">
        <v>1648</v>
      </c>
      <c r="H277" s="101" t="s">
        <v>1649</v>
      </c>
      <c r="I277" s="9">
        <v>7703</v>
      </c>
      <c r="J277" s="21"/>
      <c r="K277" s="21"/>
      <c r="L277" s="20"/>
      <c r="M277" s="21"/>
      <c r="N277" s="21"/>
      <c r="O277" s="21"/>
      <c r="P277" s="21"/>
      <c r="Q277" s="21"/>
      <c r="R277" s="21"/>
      <c r="S277" s="21"/>
      <c r="T277" s="21"/>
      <c r="U277" s="21"/>
    </row>
    <row r="278" spans="1:21" ht="48" x14ac:dyDescent="0.3">
      <c r="A278" s="125" t="str">
        <f>'3 priedo 1 lentele'!A278</f>
        <v>2.4.2.1.24</v>
      </c>
      <c r="B278" s="196" t="str">
        <f>'3 priedo 1 lentele'!B278</f>
        <v>R026609-270000-0024</v>
      </c>
      <c r="C278" s="19" t="str">
        <f>'3 priedo 1 lentele'!C278</f>
        <v>UAB „MEDGINTRAS“ teikiamų paslaugų efektyvumo didinimas</v>
      </c>
      <c r="D278" s="101" t="s">
        <v>1646</v>
      </c>
      <c r="E278" s="101" t="s">
        <v>1647</v>
      </c>
      <c r="F278" s="9">
        <v>1</v>
      </c>
      <c r="G278" s="102" t="s">
        <v>1648</v>
      </c>
      <c r="H278" s="101" t="s">
        <v>1649</v>
      </c>
      <c r="I278" s="9">
        <v>6784</v>
      </c>
      <c r="J278" s="21"/>
      <c r="K278" s="21"/>
      <c r="L278" s="20"/>
      <c r="M278" s="21"/>
      <c r="N278" s="21"/>
      <c r="O278" s="21"/>
      <c r="P278" s="21"/>
      <c r="Q278" s="21"/>
      <c r="R278" s="21"/>
      <c r="S278" s="21"/>
      <c r="T278" s="21"/>
      <c r="U278" s="21"/>
    </row>
    <row r="279" spans="1:21" ht="48" x14ac:dyDescent="0.3">
      <c r="A279" s="125" t="str">
        <f>'3 priedo 1 lentele'!A279</f>
        <v>2.4.2.1.25</v>
      </c>
      <c r="B279" s="196" t="str">
        <f>'3 priedo 1 lentele'!B279</f>
        <v>R026609-270000-0025</v>
      </c>
      <c r="C279" s="19" t="str">
        <f>'3 priedo 1 lentele'!C279</f>
        <v>Pirminės asmens sveikatos priežiūros veiklos efektyvumo didinimas UAB „Signata“ poliklinikoje</v>
      </c>
      <c r="D279" s="101" t="s">
        <v>1646</v>
      </c>
      <c r="E279" s="101" t="s">
        <v>1647</v>
      </c>
      <c r="F279" s="9">
        <v>1</v>
      </c>
      <c r="G279" s="102" t="s">
        <v>1648</v>
      </c>
      <c r="H279" s="101" t="s">
        <v>1649</v>
      </c>
      <c r="I279" s="9">
        <v>7215</v>
      </c>
      <c r="J279" s="21"/>
      <c r="K279" s="21"/>
      <c r="L279" s="20"/>
      <c r="M279" s="21"/>
      <c r="N279" s="21"/>
      <c r="O279" s="21"/>
      <c r="P279" s="21"/>
      <c r="Q279" s="21"/>
      <c r="R279" s="21"/>
      <c r="S279" s="21"/>
      <c r="T279" s="21"/>
      <c r="U279" s="21"/>
    </row>
    <row r="280" spans="1:21" ht="48" x14ac:dyDescent="0.3">
      <c r="A280" s="125" t="str">
        <f>'3 priedo 1 lentele'!A280</f>
        <v>2.4.2.1.26</v>
      </c>
      <c r="B280" s="196" t="str">
        <f>'3 priedo 1 lentele'!B280</f>
        <v>R026609-270000-0026</v>
      </c>
      <c r="C280" s="19" t="str">
        <f>'3 priedo 1 lentele'!C280</f>
        <v>IĮ Jūsų šeimos klinikos teikiamų paslaugų efektyvumo didinimas</v>
      </c>
      <c r="D280" s="101" t="s">
        <v>1646</v>
      </c>
      <c r="E280" s="101" t="s">
        <v>1647</v>
      </c>
      <c r="F280" s="9">
        <v>1</v>
      </c>
      <c r="G280" s="102" t="s">
        <v>1648</v>
      </c>
      <c r="H280" s="101" t="s">
        <v>1649</v>
      </c>
      <c r="I280" s="9">
        <v>3234</v>
      </c>
      <c r="J280" s="21"/>
      <c r="K280" s="21"/>
      <c r="L280" s="20"/>
      <c r="M280" s="21"/>
      <c r="N280" s="21"/>
      <c r="O280" s="21"/>
      <c r="P280" s="21"/>
      <c r="Q280" s="21"/>
      <c r="R280" s="21"/>
      <c r="S280" s="21"/>
      <c r="T280" s="21"/>
      <c r="U280" s="21"/>
    </row>
    <row r="281" spans="1:21" ht="60" x14ac:dyDescent="0.3">
      <c r="A281" s="125" t="str">
        <f>'3 priedo 1 lentele'!A281</f>
        <v>2.4.2.1.27</v>
      </c>
      <c r="B281" s="196" t="str">
        <f>'3 priedo 1 lentele'!B281</f>
        <v>R026609-270000-0027</v>
      </c>
      <c r="C281" s="19" t="str">
        <f>'3 priedo 1 lentele'!C281</f>
        <v>Uždarosios akcinės bendrovės „Bendrosios medicinos praktika“ teikiamų pirminės asmens sveikatos priežiūros paslaugų efektyvumo didinimas</v>
      </c>
      <c r="D281" s="101" t="s">
        <v>1646</v>
      </c>
      <c r="E281" s="101" t="s">
        <v>1647</v>
      </c>
      <c r="F281" s="9">
        <v>1</v>
      </c>
      <c r="G281" s="102" t="s">
        <v>1648</v>
      </c>
      <c r="H281" s="101" t="s">
        <v>1649</v>
      </c>
      <c r="I281" s="9">
        <v>3933</v>
      </c>
      <c r="J281" s="21"/>
      <c r="K281" s="21"/>
      <c r="L281" s="20"/>
      <c r="M281" s="21"/>
      <c r="N281" s="21"/>
      <c r="O281" s="21"/>
      <c r="P281" s="21"/>
      <c r="Q281" s="21"/>
      <c r="R281" s="21"/>
      <c r="S281" s="21"/>
      <c r="T281" s="21"/>
      <c r="U281" s="21"/>
    </row>
    <row r="282" spans="1:21" ht="48" x14ac:dyDescent="0.3">
      <c r="A282" s="125" t="str">
        <f>'3 priedo 1 lentele'!A282</f>
        <v>2.4.2.1.28</v>
      </c>
      <c r="B282" s="196" t="str">
        <f>'3 priedo 1 lentele'!B282</f>
        <v>R026609-270000-0028</v>
      </c>
      <c r="C282" s="19" t="str">
        <f>'3 priedo 1 lentele'!C282</f>
        <v>UAB „Pasirink“ teikiamų paslaugų efektyvumo didinimas</v>
      </c>
      <c r="D282" s="101" t="s">
        <v>1646</v>
      </c>
      <c r="E282" s="101" t="s">
        <v>1647</v>
      </c>
      <c r="F282" s="9">
        <v>1</v>
      </c>
      <c r="G282" s="102" t="s">
        <v>1648</v>
      </c>
      <c r="H282" s="101" t="s">
        <v>1649</v>
      </c>
      <c r="I282" s="9">
        <v>1958</v>
      </c>
      <c r="J282" s="21"/>
      <c r="K282" s="21"/>
      <c r="L282" s="20"/>
      <c r="M282" s="21"/>
      <c r="N282" s="21"/>
      <c r="O282" s="21"/>
      <c r="P282" s="21"/>
      <c r="Q282" s="21"/>
      <c r="R282" s="21"/>
      <c r="S282" s="21"/>
      <c r="T282" s="21"/>
      <c r="U282" s="21"/>
    </row>
    <row r="283" spans="1:21" ht="48" x14ac:dyDescent="0.3">
      <c r="A283" s="125" t="str">
        <f>'3 priedo 1 lentele'!A283</f>
        <v>2.4.2.1.29</v>
      </c>
      <c r="B283" s="196" t="str">
        <f>'3 priedo 1 lentele'!B283</f>
        <v>R026609-270000-0029</v>
      </c>
      <c r="C283" s="19" t="str">
        <f>'3 priedo 1 lentele'!C283</f>
        <v>Pirminės asmens sveikatos priežiūros veiklos efektyvumo didinimas UAB Aušros medicinos centre</v>
      </c>
      <c r="D283" s="101" t="s">
        <v>1646</v>
      </c>
      <c r="E283" s="101" t="s">
        <v>1647</v>
      </c>
      <c r="F283" s="9">
        <v>1</v>
      </c>
      <c r="G283" s="102" t="s">
        <v>1648</v>
      </c>
      <c r="H283" s="101" t="s">
        <v>1649</v>
      </c>
      <c r="I283" s="9">
        <v>2506</v>
      </c>
      <c r="J283" s="21"/>
      <c r="K283" s="21"/>
      <c r="L283" s="20"/>
      <c r="M283" s="21"/>
      <c r="N283" s="21"/>
      <c r="O283" s="21"/>
      <c r="P283" s="21"/>
      <c r="Q283" s="21"/>
      <c r="R283" s="21"/>
      <c r="S283" s="21"/>
      <c r="T283" s="21"/>
      <c r="U283" s="21"/>
    </row>
    <row r="284" spans="1:21" ht="48" x14ac:dyDescent="0.3">
      <c r="A284" s="125" t="str">
        <f>'3 priedo 1 lentele'!A284</f>
        <v>2.4.2.1.30</v>
      </c>
      <c r="B284" s="196" t="str">
        <f>'3 priedo 1 lentele'!B284</f>
        <v>R026609-270000-0030</v>
      </c>
      <c r="C284" s="125" t="str">
        <f>'3 priedo 1 lentele'!C284</f>
        <v>UAB „Ave vita“ klinikos teikiamų pirminės asmens sveikatos priežiūros paslaugų efektyvumo didinimas</v>
      </c>
      <c r="D284" s="101" t="s">
        <v>1646</v>
      </c>
      <c r="E284" s="101" t="s">
        <v>1647</v>
      </c>
      <c r="F284" s="9">
        <v>1</v>
      </c>
      <c r="G284" s="102" t="s">
        <v>1648</v>
      </c>
      <c r="H284" s="101" t="s">
        <v>1649</v>
      </c>
      <c r="I284" s="9">
        <v>3057</v>
      </c>
      <c r="J284" s="21"/>
      <c r="K284" s="21"/>
      <c r="L284" s="20"/>
      <c r="M284" s="21"/>
      <c r="N284" s="21"/>
      <c r="O284" s="21"/>
      <c r="P284" s="21"/>
      <c r="Q284" s="21"/>
      <c r="R284" s="21"/>
      <c r="S284" s="21"/>
      <c r="T284" s="21"/>
      <c r="U284" s="21"/>
    </row>
    <row r="285" spans="1:21" ht="48" x14ac:dyDescent="0.3">
      <c r="A285" s="125" t="str">
        <f>'3 priedo 1 lentele'!A285</f>
        <v>2.4.2.1.31</v>
      </c>
      <c r="B285" s="196" t="str">
        <f>'3 priedo 1 lentele'!B285</f>
        <v>R026609-270000-0031</v>
      </c>
      <c r="C285" s="19" t="str">
        <f>'3 priedo 1 lentele'!C285</f>
        <v>Pirminės asmens sveikatos priežiūros veiklos efektyvumo didinimas UAB „Ars medica“ aptarnaujamoje teritorijoje Kaune</v>
      </c>
      <c r="D285" s="101" t="s">
        <v>1646</v>
      </c>
      <c r="E285" s="101" t="s">
        <v>1647</v>
      </c>
      <c r="F285" s="9">
        <v>1</v>
      </c>
      <c r="G285" s="102" t="s">
        <v>1648</v>
      </c>
      <c r="H285" s="101" t="s">
        <v>1649</v>
      </c>
      <c r="I285" s="9">
        <v>2519</v>
      </c>
      <c r="J285" s="21"/>
      <c r="K285" s="21"/>
      <c r="L285" s="20"/>
      <c r="M285" s="21"/>
      <c r="N285" s="21"/>
      <c r="O285" s="21"/>
      <c r="P285" s="21"/>
      <c r="Q285" s="21"/>
      <c r="R285" s="21"/>
      <c r="S285" s="21"/>
      <c r="T285" s="21"/>
      <c r="U285" s="21"/>
    </row>
    <row r="286" spans="1:21" ht="48" x14ac:dyDescent="0.3">
      <c r="A286" s="125" t="str">
        <f>'3 priedo 1 lentele'!A286</f>
        <v>2.4.2.1.32</v>
      </c>
      <c r="B286" s="196" t="str">
        <f>'3 priedo 1 lentele'!B286</f>
        <v>R026609-270000-0032</v>
      </c>
      <c r="C286" s="19" t="str">
        <f>'3 priedo 1 lentele'!C286</f>
        <v>UAB „Sveikatos ratas“ pirminės ambulatorinės asmens sveikatos priežiūros veiklos efektyvumo gerinimas</v>
      </c>
      <c r="D286" s="101" t="s">
        <v>1646</v>
      </c>
      <c r="E286" s="101" t="s">
        <v>1647</v>
      </c>
      <c r="F286" s="9">
        <v>1</v>
      </c>
      <c r="G286" s="102" t="s">
        <v>1648</v>
      </c>
      <c r="H286" s="101" t="s">
        <v>1649</v>
      </c>
      <c r="I286" s="9">
        <v>3079</v>
      </c>
      <c r="J286" s="21"/>
      <c r="K286" s="21"/>
      <c r="L286" s="20"/>
      <c r="M286" s="21"/>
      <c r="N286" s="21"/>
      <c r="O286" s="21"/>
      <c r="P286" s="21"/>
      <c r="Q286" s="21"/>
      <c r="R286" s="21"/>
      <c r="S286" s="21"/>
      <c r="T286" s="21"/>
      <c r="U286" s="21"/>
    </row>
    <row r="287" spans="1:21" ht="48" x14ac:dyDescent="0.3">
      <c r="A287" s="125" t="str">
        <f>'3 priedo 1 lentele'!A287</f>
        <v>2.4.2.1.33</v>
      </c>
      <c r="B287" s="196" t="str">
        <f>'3 priedo 1 lentele'!B287</f>
        <v>R026609-270000-0033</v>
      </c>
      <c r="C287" s="19" t="str">
        <f>'3 priedo 1 lentele'!C287</f>
        <v>UAB ŠEIMOS MEDICINOS CENTRO „VIVAT VITA“ teikiamų paslaugų efektyvumo didinimas</v>
      </c>
      <c r="D287" s="101" t="s">
        <v>1646</v>
      </c>
      <c r="E287" s="101" t="s">
        <v>1647</v>
      </c>
      <c r="F287" s="9">
        <v>1</v>
      </c>
      <c r="G287" s="102" t="s">
        <v>1648</v>
      </c>
      <c r="H287" s="101" t="s">
        <v>1649</v>
      </c>
      <c r="I287" s="9">
        <v>1691</v>
      </c>
      <c r="J287" s="21"/>
      <c r="K287" s="21"/>
      <c r="L287" s="20"/>
      <c r="M287" s="21"/>
      <c r="N287" s="21"/>
      <c r="O287" s="21"/>
      <c r="P287" s="21"/>
      <c r="Q287" s="21"/>
      <c r="R287" s="21"/>
      <c r="S287" s="21"/>
      <c r="T287" s="21"/>
      <c r="U287" s="21"/>
    </row>
    <row r="288" spans="1:21" ht="48" x14ac:dyDescent="0.3">
      <c r="A288" s="125" t="str">
        <f>'3 priedo 1 lentele'!A288</f>
        <v>2.4.2.1.34</v>
      </c>
      <c r="B288" s="196" t="str">
        <f>'3 priedo 1 lentele'!B288</f>
        <v>R026609-270000-0034</v>
      </c>
      <c r="C288" s="19" t="str">
        <f>'3 priedo 1 lentele'!C288</f>
        <v>UAB „Eikime kartu“ teikiamų paslaugų efektyvumo didinimas</v>
      </c>
      <c r="D288" s="101" t="s">
        <v>1646</v>
      </c>
      <c r="E288" s="101" t="s">
        <v>1647</v>
      </c>
      <c r="F288" s="9">
        <v>1</v>
      </c>
      <c r="G288" s="102" t="s">
        <v>1648</v>
      </c>
      <c r="H288" s="101" t="s">
        <v>1649</v>
      </c>
      <c r="I288" s="9">
        <v>1557</v>
      </c>
      <c r="J288" s="21"/>
      <c r="K288" s="21"/>
      <c r="L288" s="20"/>
      <c r="M288" s="21"/>
      <c r="N288" s="21"/>
      <c r="O288" s="21"/>
      <c r="P288" s="21"/>
      <c r="Q288" s="21"/>
      <c r="R288" s="21"/>
      <c r="S288" s="21"/>
      <c r="T288" s="21"/>
      <c r="U288" s="21"/>
    </row>
    <row r="289" spans="1:21" ht="48" x14ac:dyDescent="0.3">
      <c r="A289" s="125" t="str">
        <f>'3 priedo 1 lentele'!A289</f>
        <v>2.4.2.1.35</v>
      </c>
      <c r="B289" s="196" t="str">
        <f>'3 priedo 1 lentele'!B289</f>
        <v>R026609-270000-0035</v>
      </c>
      <c r="C289" s="19" t="str">
        <f>'3 priedo 1 lentele'!C289</f>
        <v>UAB Panemunės šeimos sveikatos centro teikiamų paslaugų efektyvumo didinimas</v>
      </c>
      <c r="D289" s="101" t="s">
        <v>1646</v>
      </c>
      <c r="E289" s="101" t="s">
        <v>1647</v>
      </c>
      <c r="F289" s="9">
        <v>1</v>
      </c>
      <c r="G289" s="102" t="s">
        <v>1648</v>
      </c>
      <c r="H289" s="101" t="s">
        <v>1649</v>
      </c>
      <c r="I289" s="216">
        <v>1677</v>
      </c>
      <c r="J289" s="21"/>
      <c r="K289" s="21"/>
      <c r="L289" s="20"/>
      <c r="M289" s="21"/>
      <c r="N289" s="21"/>
      <c r="O289" s="21"/>
      <c r="P289" s="21"/>
      <c r="Q289" s="21"/>
      <c r="R289" s="21"/>
      <c r="S289" s="21"/>
      <c r="T289" s="21"/>
      <c r="U289" s="21"/>
    </row>
    <row r="290" spans="1:21" ht="48" x14ac:dyDescent="0.3">
      <c r="A290" s="125" t="str">
        <f>'3 priedo 1 lentele'!A290</f>
        <v>2.4.2.1.36</v>
      </c>
      <c r="B290" s="196" t="str">
        <f>'3 priedo 1 lentele'!B290</f>
        <v>R026609-270000-0036</v>
      </c>
      <c r="C290" s="19" t="str">
        <f>'3 priedo 1 lentele'!C290</f>
        <v>UAB „Marių klinika“ teikiamų paslaugų efektyvumo didinimas</v>
      </c>
      <c r="D290" s="101" t="s">
        <v>1646</v>
      </c>
      <c r="E290" s="101" t="s">
        <v>1647</v>
      </c>
      <c r="F290" s="9">
        <v>1</v>
      </c>
      <c r="G290" s="102" t="s">
        <v>1648</v>
      </c>
      <c r="H290" s="101" t="s">
        <v>1649</v>
      </c>
      <c r="I290" s="9">
        <v>1771</v>
      </c>
      <c r="J290" s="21"/>
      <c r="K290" s="21"/>
      <c r="L290" s="20"/>
      <c r="M290" s="21"/>
      <c r="N290" s="21"/>
      <c r="O290" s="21"/>
      <c r="P290" s="21"/>
      <c r="Q290" s="21"/>
      <c r="R290" s="21"/>
      <c r="S290" s="21"/>
      <c r="T290" s="21"/>
      <c r="U290" s="21"/>
    </row>
    <row r="291" spans="1:21" ht="48" x14ac:dyDescent="0.3">
      <c r="A291" s="125" t="str">
        <f>'3 priedo 1 lentele'!A291</f>
        <v>2.4.2.1.37</v>
      </c>
      <c r="B291" s="196" t="str">
        <f>'3 priedo 1 lentele'!B291</f>
        <v>R026609-270000-0038</v>
      </c>
      <c r="C291" s="19" t="str">
        <f>'3 priedo 1 lentele'!C291</f>
        <v>UAB Romainių šeimos klinikos Kauno mieste veiklos efektyvumo didinimas</v>
      </c>
      <c r="D291" s="101" t="s">
        <v>1646</v>
      </c>
      <c r="E291" s="101" t="s">
        <v>1647</v>
      </c>
      <c r="F291" s="9">
        <v>1</v>
      </c>
      <c r="G291" s="102" t="s">
        <v>1648</v>
      </c>
      <c r="H291" s="101" t="s">
        <v>1649</v>
      </c>
      <c r="I291" s="9">
        <v>2151</v>
      </c>
      <c r="J291" s="21"/>
      <c r="K291" s="21"/>
      <c r="L291" s="20"/>
      <c r="M291" s="21"/>
      <c r="N291" s="21"/>
      <c r="O291" s="21"/>
      <c r="P291" s="21"/>
      <c r="Q291" s="21"/>
      <c r="R291" s="21"/>
      <c r="S291" s="21"/>
      <c r="T291" s="21"/>
      <c r="U291" s="21"/>
    </row>
    <row r="292" spans="1:21" ht="48" x14ac:dyDescent="0.3">
      <c r="A292" s="125" t="str">
        <f>'3 priedo 1 lentele'!A292</f>
        <v>2.4.2.1.38</v>
      </c>
      <c r="B292" s="196" t="str">
        <f>'3 priedo 1 lentele'!B292</f>
        <v>R026609-270000-0039</v>
      </c>
      <c r="C292" s="19" t="str">
        <f>'3 priedo 1 lentele'!C292</f>
        <v>V. Rožukienės Ąžuolyno šeimos sveikatos centro teikiamų paslaugų efektyvumo didinimas</v>
      </c>
      <c r="D292" s="101" t="s">
        <v>1646</v>
      </c>
      <c r="E292" s="101" t="s">
        <v>1647</v>
      </c>
      <c r="F292" s="9">
        <v>1</v>
      </c>
      <c r="G292" s="102" t="s">
        <v>1648</v>
      </c>
      <c r="H292" s="101" t="s">
        <v>1649</v>
      </c>
      <c r="I292" s="9">
        <v>953</v>
      </c>
      <c r="J292" s="21"/>
      <c r="K292" s="21"/>
      <c r="L292" s="20"/>
      <c r="M292" s="21"/>
      <c r="N292" s="21"/>
      <c r="O292" s="21"/>
      <c r="P292" s="21"/>
      <c r="Q292" s="21"/>
      <c r="R292" s="21"/>
      <c r="S292" s="21"/>
      <c r="T292" s="21"/>
      <c r="U292" s="21"/>
    </row>
    <row r="293" spans="1:21" ht="48" x14ac:dyDescent="0.3">
      <c r="A293" s="125" t="str">
        <f>'3 priedo 1 lentele'!A293</f>
        <v>2.4.2.1.39</v>
      </c>
      <c r="B293" s="196" t="str">
        <f>'3 priedo 1 lentele'!B293</f>
        <v>R026609-270000-0040</v>
      </c>
      <c r="C293" s="19" t="str">
        <f>'3 priedo 1 lentele'!C293</f>
        <v>Pirminės asmens sveikatos priežiūros veiklos efektyvumo didinimas UAB „Rasos klinika“</v>
      </c>
      <c r="D293" s="101" t="s">
        <v>1646</v>
      </c>
      <c r="E293" s="101" t="s">
        <v>1647</v>
      </c>
      <c r="F293" s="9">
        <v>1</v>
      </c>
      <c r="G293" s="102" t="s">
        <v>1648</v>
      </c>
      <c r="H293" s="101" t="s">
        <v>1649</v>
      </c>
      <c r="I293" s="9">
        <v>725</v>
      </c>
      <c r="J293" s="21"/>
      <c r="K293" s="21"/>
      <c r="L293" s="20"/>
      <c r="M293" s="21"/>
      <c r="N293" s="21"/>
      <c r="O293" s="21"/>
      <c r="P293" s="21"/>
      <c r="Q293" s="21"/>
      <c r="R293" s="21"/>
      <c r="S293" s="21"/>
      <c r="T293" s="21"/>
      <c r="U293" s="21"/>
    </row>
    <row r="294" spans="1:21" ht="48" x14ac:dyDescent="0.3">
      <c r="A294" s="125" t="str">
        <f>'3 priedo 1 lentele'!A294</f>
        <v>2.4.2.1.40</v>
      </c>
      <c r="B294" s="196" t="str">
        <f>'3 priedo 1 lentele'!B294</f>
        <v>R026609-270000-0041</v>
      </c>
      <c r="C294" s="19" t="str">
        <f>'3 priedo 1 lentele'!C294</f>
        <v>V. Šimkaus šeimos medicinos centro teikiamų paslaugų efektyvumo didinimas</v>
      </c>
      <c r="D294" s="101" t="s">
        <v>1646</v>
      </c>
      <c r="E294" s="101" t="s">
        <v>1647</v>
      </c>
      <c r="F294" s="9">
        <v>1</v>
      </c>
      <c r="G294" s="102" t="s">
        <v>1648</v>
      </c>
      <c r="H294" s="101" t="s">
        <v>1649</v>
      </c>
      <c r="I294" s="9">
        <v>403</v>
      </c>
      <c r="J294" s="21"/>
      <c r="K294" s="21"/>
      <c r="L294" s="20"/>
      <c r="M294" s="21"/>
      <c r="N294" s="21"/>
      <c r="O294" s="21"/>
      <c r="P294" s="21"/>
      <c r="Q294" s="21"/>
      <c r="R294" s="21"/>
      <c r="S294" s="21"/>
      <c r="T294" s="21"/>
      <c r="U294" s="21"/>
    </row>
    <row r="295" spans="1:21" ht="48" x14ac:dyDescent="0.3">
      <c r="A295" s="125" t="str">
        <f>'3 priedo 1 lentele'!A295</f>
        <v>2.4.2.1.41</v>
      </c>
      <c r="B295" s="196" t="str">
        <f>'3 priedo 1 lentele'!B295</f>
        <v>R026609-270000-0042</v>
      </c>
      <c r="C295" s="19" t="str">
        <f>'3 priedo 1 lentele'!C295</f>
        <v>Pirminės asmens sveikatos priežiūros veiklos efektyvumo didinimas  D.Vaikšnienės šeimos klinikoje</v>
      </c>
      <c r="D295" s="101" t="s">
        <v>1646</v>
      </c>
      <c r="E295" s="101" t="s">
        <v>1647</v>
      </c>
      <c r="F295" s="9">
        <v>1</v>
      </c>
      <c r="G295" s="102" t="s">
        <v>1648</v>
      </c>
      <c r="H295" s="101" t="s">
        <v>1649</v>
      </c>
      <c r="I295" s="9">
        <v>367</v>
      </c>
      <c r="J295" s="21"/>
      <c r="K295" s="21"/>
      <c r="L295" s="20"/>
      <c r="M295" s="21"/>
      <c r="N295" s="21"/>
      <c r="O295" s="21"/>
      <c r="P295" s="21"/>
      <c r="Q295" s="21"/>
      <c r="R295" s="21"/>
      <c r="S295" s="21"/>
      <c r="T295" s="21"/>
      <c r="U295" s="21"/>
    </row>
    <row r="296" spans="1:21" ht="48" x14ac:dyDescent="0.3">
      <c r="A296" s="125" t="str">
        <f>'3 priedo 1 lentele'!A296</f>
        <v>2.4.2.1.42</v>
      </c>
      <c r="B296" s="196" t="str">
        <f>'3 priedo 1 lentele'!B296</f>
        <v>R026609-270000-0043</v>
      </c>
      <c r="C296" s="19" t="str">
        <f>'3 priedo 1 lentele'!C296</f>
        <v xml:space="preserve">Priklausomybės nuo opioidų pakaitinio gydymo kabinetų įrengimas UAB Baltijos psichikos sveikatos centre </v>
      </c>
      <c r="D296" s="101" t="s">
        <v>1646</v>
      </c>
      <c r="E296" s="101" t="s">
        <v>1647</v>
      </c>
      <c r="F296" s="9">
        <v>1</v>
      </c>
      <c r="G296" s="102" t="s">
        <v>1648</v>
      </c>
      <c r="H296" s="101" t="s">
        <v>1649</v>
      </c>
      <c r="I296" s="9">
        <v>0</v>
      </c>
      <c r="J296" s="21"/>
      <c r="K296" s="21"/>
      <c r="L296" s="20"/>
      <c r="M296" s="21"/>
      <c r="N296" s="21"/>
      <c r="O296" s="21"/>
      <c r="P296" s="21"/>
      <c r="Q296" s="21"/>
      <c r="R296" s="21"/>
      <c r="S296" s="21"/>
      <c r="T296" s="21"/>
      <c r="U296" s="21"/>
    </row>
    <row r="297" spans="1:21" ht="48" x14ac:dyDescent="0.3">
      <c r="A297" s="125" t="str">
        <f>'3 priedo 1 lentele'!A297</f>
        <v>2.4.2.1.43</v>
      </c>
      <c r="B297" s="196" t="str">
        <f>'3 priedo 1 lentele'!B297</f>
        <v>R026609-270000-0044</v>
      </c>
      <c r="C297" s="19" t="str">
        <f>'3 priedo 1 lentele'!C297</f>
        <v>Pirminės asmens sveikatos priežiūros veiklos efektyvumo didinimas Kauno klinikose</v>
      </c>
      <c r="D297" s="101" t="s">
        <v>1646</v>
      </c>
      <c r="E297" s="101" t="s">
        <v>1647</v>
      </c>
      <c r="F297" s="9">
        <v>1</v>
      </c>
      <c r="G297" s="102" t="s">
        <v>1648</v>
      </c>
      <c r="H297" s="101" t="s">
        <v>1649</v>
      </c>
      <c r="I297" s="9">
        <v>6682</v>
      </c>
      <c r="J297" s="21"/>
      <c r="K297" s="21"/>
      <c r="L297" s="20"/>
      <c r="M297" s="21"/>
      <c r="N297" s="21"/>
      <c r="O297" s="21"/>
      <c r="P297" s="21"/>
      <c r="Q297" s="21"/>
      <c r="R297" s="21"/>
      <c r="S297" s="21"/>
      <c r="T297" s="21"/>
      <c r="U297" s="21"/>
    </row>
    <row r="298" spans="1:21" ht="22.8" x14ac:dyDescent="0.3">
      <c r="A298" s="173" t="str">
        <f>'3 priedo 1 lentele'!A298</f>
        <v>2.4.2.2.</v>
      </c>
      <c r="B298" s="181">
        <f>'3 priedo 1 lentele'!B298</f>
        <v>0</v>
      </c>
      <c r="C298" s="173" t="str">
        <f>'3 priedo 1 lentele'!C298</f>
        <v xml:space="preserve">Priemonė: E- sveikatos paslaugų plėtra </v>
      </c>
      <c r="D298" s="193"/>
      <c r="E298" s="193"/>
      <c r="F298" s="194"/>
      <c r="G298" s="194"/>
      <c r="H298" s="193"/>
      <c r="I298" s="194"/>
      <c r="J298" s="193"/>
      <c r="K298" s="193"/>
      <c r="L298" s="194"/>
      <c r="M298" s="193"/>
      <c r="N298" s="193"/>
      <c r="O298" s="193"/>
      <c r="P298" s="193"/>
      <c r="Q298" s="193"/>
      <c r="R298" s="193"/>
      <c r="S298" s="193"/>
      <c r="T298" s="193"/>
      <c r="U298" s="193"/>
    </row>
    <row r="299" spans="1:21" ht="34.200000000000003" x14ac:dyDescent="0.3">
      <c r="A299" s="173" t="str">
        <f>'3 priedo 1 lentele'!A299</f>
        <v>2.4.2.3.</v>
      </c>
      <c r="B299" s="181">
        <f>'3 priedo 1 lentele'!B299</f>
        <v>0</v>
      </c>
      <c r="C299" s="173" t="str">
        <f>'3 priedo 1 lentele'!C299</f>
        <v>Priemonė: Ligų prevencijos, sveikatos priežiūros programų plėtra</v>
      </c>
      <c r="D299" s="193"/>
      <c r="E299" s="193"/>
      <c r="F299" s="194"/>
      <c r="G299" s="194"/>
      <c r="H299" s="193"/>
      <c r="I299" s="194"/>
      <c r="J299" s="193"/>
      <c r="K299" s="193"/>
      <c r="L299" s="194"/>
      <c r="M299" s="193"/>
      <c r="N299" s="193"/>
      <c r="O299" s="193"/>
      <c r="P299" s="193"/>
      <c r="Q299" s="193"/>
      <c r="R299" s="193"/>
      <c r="S299" s="193"/>
      <c r="T299" s="193"/>
      <c r="U299" s="193"/>
    </row>
    <row r="300" spans="1:21" ht="84" x14ac:dyDescent="0.3">
      <c r="A300" s="125" t="str">
        <f>'3 priedo 1 lentele'!A300</f>
        <v>2.4.2.3.1</v>
      </c>
      <c r="B300" s="196" t="str">
        <f>'3 priedo 1 lentele'!B300</f>
        <v>R026615-470000-0001</v>
      </c>
      <c r="C300" s="19" t="str">
        <f>'3 priedo 1 lentele'!C300</f>
        <v>Ambulatorinių sveikatos priežiūros paslaugų prieinamumo tuberkulioze sergantiems asmenims gerinimas Prienų rajone</v>
      </c>
      <c r="D300" s="101" t="s">
        <v>1650</v>
      </c>
      <c r="E300" s="101" t="s">
        <v>1651</v>
      </c>
      <c r="F300" s="20">
        <v>3</v>
      </c>
      <c r="G300" s="20"/>
      <c r="H300" s="21"/>
      <c r="I300" s="20"/>
      <c r="J300" s="21"/>
      <c r="K300" s="21"/>
      <c r="L300" s="20"/>
      <c r="M300" s="21"/>
      <c r="N300" s="21"/>
      <c r="O300" s="21"/>
      <c r="P300" s="21"/>
      <c r="Q300" s="21"/>
      <c r="R300" s="21"/>
      <c r="S300" s="21"/>
      <c r="T300" s="21"/>
      <c r="U300" s="21"/>
    </row>
    <row r="301" spans="1:21" ht="84" x14ac:dyDescent="0.3">
      <c r="A301" s="125" t="str">
        <f>'3 priedo 1 lentele'!A301</f>
        <v>2.4.2.3.2</v>
      </c>
      <c r="B301" s="196" t="str">
        <f>'3 priedo 1 lentele'!B301</f>
        <v>R026615-470000-0002</v>
      </c>
      <c r="C301" s="19" t="str">
        <f>'3 priedo 1 lentele'!C301</f>
        <v>Priemonių, gerinančių ambulatorinių sveikatos priežiūros paslaugų prieinamumą tuberkulioze sergantiems asmenims, įgyvendinimas Kaišiadorių rajone</v>
      </c>
      <c r="D301" s="101" t="s">
        <v>1650</v>
      </c>
      <c r="E301" s="101" t="s">
        <v>1651</v>
      </c>
      <c r="F301" s="20">
        <v>17</v>
      </c>
      <c r="G301" s="20"/>
      <c r="H301" s="21"/>
      <c r="I301" s="20"/>
      <c r="J301" s="21"/>
      <c r="K301" s="21"/>
      <c r="L301" s="20"/>
      <c r="M301" s="21"/>
      <c r="N301" s="21"/>
      <c r="O301" s="21"/>
      <c r="P301" s="21"/>
      <c r="Q301" s="21"/>
      <c r="R301" s="21"/>
      <c r="S301" s="21"/>
      <c r="T301" s="21"/>
      <c r="U301" s="21"/>
    </row>
    <row r="302" spans="1:21" ht="84" x14ac:dyDescent="0.3">
      <c r="A302" s="125" t="str">
        <f>'3 priedo 1 lentele'!A302</f>
        <v>2.4.2.3.3</v>
      </c>
      <c r="B302" s="196" t="str">
        <f>'3 priedo 1 lentele'!B302</f>
        <v>R026615-470000-0003</v>
      </c>
      <c r="C302" s="19" t="str">
        <f>'3 priedo 1 lentele'!C302</f>
        <v>Paslaugų prieinamumo gerinimas tuberkulioze sergantiems asmenims Raseinių rajone</v>
      </c>
      <c r="D302" s="101" t="s">
        <v>1650</v>
      </c>
      <c r="E302" s="101" t="s">
        <v>1651</v>
      </c>
      <c r="F302" s="20">
        <v>21</v>
      </c>
      <c r="G302" s="20"/>
      <c r="H302" s="21"/>
      <c r="I302" s="20"/>
      <c r="J302" s="21"/>
      <c r="K302" s="21"/>
      <c r="L302" s="20"/>
      <c r="M302" s="21"/>
      <c r="N302" s="21"/>
      <c r="O302" s="21"/>
      <c r="P302" s="21"/>
      <c r="Q302" s="21"/>
      <c r="R302" s="21"/>
      <c r="S302" s="21"/>
      <c r="T302" s="21"/>
      <c r="U302" s="21"/>
    </row>
    <row r="303" spans="1:21" ht="84" x14ac:dyDescent="0.3">
      <c r="A303" s="125" t="str">
        <f>'3 priedo 1 lentele'!A303</f>
        <v>2.4.2.3.4</v>
      </c>
      <c r="B303" s="196" t="str">
        <f>'3 priedo 1 lentele'!B303</f>
        <v>R026615-470000-0004</v>
      </c>
      <c r="C303" s="19" t="str">
        <f>'3 priedo 1 lentele'!C303</f>
        <v>Ambulatorinių sveikatos priežiūros paslaugų prieinamumo gerinimas Jonavos rajone tuberkulioze sergantiems asmenims</v>
      </c>
      <c r="D303" s="101" t="s">
        <v>1650</v>
      </c>
      <c r="E303" s="101" t="s">
        <v>1651</v>
      </c>
      <c r="F303" s="20">
        <v>57</v>
      </c>
      <c r="G303" s="20"/>
      <c r="H303" s="21"/>
      <c r="I303" s="20"/>
      <c r="J303" s="21"/>
      <c r="K303" s="21"/>
      <c r="L303" s="20"/>
      <c r="M303" s="21"/>
      <c r="N303" s="21"/>
      <c r="O303" s="21"/>
      <c r="P303" s="21"/>
      <c r="Q303" s="21"/>
      <c r="R303" s="21"/>
      <c r="S303" s="21"/>
      <c r="T303" s="21"/>
      <c r="U303" s="21"/>
    </row>
    <row r="304" spans="1:21" ht="84" x14ac:dyDescent="0.3">
      <c r="A304" s="125" t="str">
        <f>'3 priedo 1 lentele'!A304</f>
        <v>2.4.2.3.5</v>
      </c>
      <c r="B304" s="196" t="str">
        <f>'3 priedo 1 lentele'!B304</f>
        <v>R026615-470000-0005</v>
      </c>
      <c r="C304" s="19" t="str">
        <f>'3 priedo 1 lentele'!C304</f>
        <v>Priemonių, gerinančių ambulatorinių sveikatos priežiūros paslaugų prieinamumą tuberkulioze sergantiems asmenims, įgyvendinimas Kauno mieste</v>
      </c>
      <c r="D304" s="101" t="s">
        <v>1650</v>
      </c>
      <c r="E304" s="101" t="s">
        <v>1651</v>
      </c>
      <c r="F304" s="20">
        <v>49</v>
      </c>
      <c r="G304" s="20"/>
      <c r="H304" s="21"/>
      <c r="I304" s="20"/>
      <c r="J304" s="21"/>
      <c r="K304" s="21"/>
      <c r="L304" s="20"/>
      <c r="M304" s="21"/>
      <c r="N304" s="21"/>
      <c r="O304" s="21"/>
      <c r="P304" s="21"/>
      <c r="Q304" s="21"/>
      <c r="R304" s="21"/>
      <c r="S304" s="21"/>
      <c r="T304" s="21"/>
      <c r="U304" s="21"/>
    </row>
    <row r="305" spans="1:21" ht="84" x14ac:dyDescent="0.3">
      <c r="A305" s="125" t="str">
        <f>'3 priedo 1 lentele'!A305</f>
        <v>2.4.2.3.6</v>
      </c>
      <c r="B305" s="196" t="str">
        <f>'3 priedo 1 lentele'!B305</f>
        <v>R026615-470000-0006</v>
      </c>
      <c r="C305" s="19" t="str">
        <f>'3 priedo 1 lentele'!C305</f>
        <v>Tiesiogiai stebimo gydymo kurso tuberkulioze sergančių Kauno rajono gyventojų tęstinio gydymo užtikrinimas</v>
      </c>
      <c r="D305" s="101" t="s">
        <v>1650</v>
      </c>
      <c r="E305" s="101" t="s">
        <v>1651</v>
      </c>
      <c r="F305" s="20">
        <v>11</v>
      </c>
      <c r="G305" s="20"/>
      <c r="H305" s="21"/>
      <c r="I305" s="20"/>
      <c r="J305" s="21"/>
      <c r="K305" s="21"/>
      <c r="L305" s="20"/>
      <c r="M305" s="21"/>
      <c r="N305" s="21"/>
      <c r="O305" s="21"/>
      <c r="P305" s="21"/>
      <c r="Q305" s="21"/>
      <c r="R305" s="21"/>
      <c r="S305" s="21"/>
      <c r="T305" s="21"/>
      <c r="U305" s="21"/>
    </row>
    <row r="306" spans="1:21" ht="84" x14ac:dyDescent="0.3">
      <c r="A306" s="125" t="str">
        <f>'3 priedo 1 lentele'!A306</f>
        <v>2.4.2.3.7</v>
      </c>
      <c r="B306" s="196" t="str">
        <f>'3 priedo 1 lentele'!B306</f>
        <v>R026615-470000-0007</v>
      </c>
      <c r="C306" s="19" t="str">
        <f>'3 priedo 1 lentele'!C306</f>
        <v>Priemonių, gerinančių ambulatorinių sveikatos priežiūros paslaugų prieinamumą tuberkulioze sergantiems asmenims, įgyvendinimas Kėdainių r.</v>
      </c>
      <c r="D306" s="101" t="s">
        <v>1650</v>
      </c>
      <c r="E306" s="101" t="s">
        <v>1651</v>
      </c>
      <c r="F306" s="20">
        <v>57</v>
      </c>
      <c r="G306" s="20"/>
      <c r="H306" s="21"/>
      <c r="I306" s="20"/>
      <c r="J306" s="21"/>
      <c r="K306" s="21"/>
      <c r="L306" s="20"/>
      <c r="M306" s="21"/>
      <c r="N306" s="21"/>
      <c r="O306" s="21"/>
      <c r="P306" s="21"/>
      <c r="Q306" s="21"/>
      <c r="R306" s="21"/>
      <c r="S306" s="21"/>
      <c r="T306" s="21"/>
      <c r="U306" s="21"/>
    </row>
    <row r="307" spans="1:21" ht="57" x14ac:dyDescent="0.3">
      <c r="A307" s="152" t="str">
        <f>'3 priedo 1 lentele'!A307</f>
        <v>2.5</v>
      </c>
      <c r="B307" s="158">
        <f>'3 priedo 1 lentele'!B307</f>
        <v>0</v>
      </c>
      <c r="C307" s="152" t="str">
        <f>'3 priedo 1 lentele'!C307</f>
        <v>Tikslas: Plėtoti socialinę infrastruktūrą ir bendruomenines iniciatyvas, skirtas gyventojų gyvenimo kokybės ir gyvenamosios aplinkos gerinimui</v>
      </c>
      <c r="D307" s="56"/>
      <c r="E307" s="56"/>
      <c r="F307" s="55"/>
      <c r="G307" s="55"/>
      <c r="H307" s="56"/>
      <c r="I307" s="55"/>
      <c r="J307" s="56"/>
      <c r="K307" s="56"/>
      <c r="L307" s="55"/>
      <c r="M307" s="56"/>
      <c r="N307" s="56"/>
      <c r="O307" s="56"/>
      <c r="P307" s="56"/>
      <c r="Q307" s="56"/>
      <c r="R307" s="56"/>
      <c r="S307" s="56"/>
      <c r="T307" s="56"/>
      <c r="U307" s="56"/>
    </row>
    <row r="308" spans="1:21" ht="45.6" x14ac:dyDescent="0.3">
      <c r="A308" s="142" t="str">
        <f>'3 priedo 1 lentele'!A308</f>
        <v>2.5.1</v>
      </c>
      <c r="B308" s="143">
        <f>'3 priedo 1 lentele'!B308</f>
        <v>0</v>
      </c>
      <c r="C308" s="142" t="str">
        <f>'3 priedo 1 lentele'!C308</f>
        <v>Uždavinys: Atnaujinti ir plėtoti gyvenamąją, kultūros ir sporto infrastruktūrą, gerinti paslaugų kokybę</v>
      </c>
      <c r="D308" s="59"/>
      <c r="E308" s="59"/>
      <c r="F308" s="58"/>
      <c r="G308" s="58"/>
      <c r="H308" s="59"/>
      <c r="I308" s="58"/>
      <c r="J308" s="59"/>
      <c r="K308" s="59"/>
      <c r="L308" s="58"/>
      <c r="M308" s="59"/>
      <c r="N308" s="59"/>
      <c r="O308" s="59"/>
      <c r="P308" s="59"/>
      <c r="Q308" s="59"/>
      <c r="R308" s="59"/>
      <c r="S308" s="59"/>
      <c r="T308" s="59"/>
      <c r="U308" s="59"/>
    </row>
    <row r="309" spans="1:21" ht="34.200000000000003" x14ac:dyDescent="0.3">
      <c r="A309" s="173" t="str">
        <f>'3 priedo 1 lentele'!A309</f>
        <v>2.5.1.1.</v>
      </c>
      <c r="B309" s="181">
        <f>'3 priedo 1 lentele'!B309</f>
        <v>0</v>
      </c>
      <c r="C309" s="173" t="str">
        <f>'3 priedo 1 lentele'!C309</f>
        <v>Priemonė: Viešosios kultūros infrastruktūros modernizavimas ir plėtra</v>
      </c>
      <c r="D309" s="193"/>
      <c r="E309" s="193"/>
      <c r="F309" s="194"/>
      <c r="G309" s="194"/>
      <c r="H309" s="193"/>
      <c r="I309" s="194"/>
      <c r="J309" s="193"/>
      <c r="K309" s="193"/>
      <c r="L309" s="194"/>
      <c r="M309" s="193"/>
      <c r="N309" s="193"/>
      <c r="O309" s="193"/>
      <c r="P309" s="193"/>
      <c r="Q309" s="193"/>
      <c r="R309" s="193"/>
      <c r="S309" s="193"/>
      <c r="T309" s="193"/>
      <c r="U309" s="193"/>
    </row>
    <row r="310" spans="1:21" ht="48" x14ac:dyDescent="0.3">
      <c r="A310" s="19" t="str">
        <f>'3 priedo 1 lentele'!A310</f>
        <v>2.5.1.1.1</v>
      </c>
      <c r="B310" s="110" t="str">
        <f>'3 priedo 1 lentele'!B310</f>
        <v>R023000-023300-0002</v>
      </c>
      <c r="C310" s="19" t="str">
        <f>'3 priedo 1 lentele'!C310</f>
        <v>Pastato, esančio Bažnyčios g. 3, Domeikavoje, Kauno r.,  rekonstravimas,  pritaikant jį Domeikavos kultūros centro veiklai</v>
      </c>
      <c r="D310" s="101" t="s">
        <v>1540</v>
      </c>
      <c r="E310" s="101" t="s">
        <v>1541</v>
      </c>
      <c r="F310" s="9">
        <v>1</v>
      </c>
      <c r="G310" s="20"/>
      <c r="H310" s="21"/>
      <c r="I310" s="20"/>
      <c r="J310" s="21"/>
      <c r="K310" s="21"/>
      <c r="L310" s="20"/>
      <c r="M310" s="21"/>
      <c r="N310" s="21"/>
      <c r="O310" s="21"/>
      <c r="P310" s="21"/>
      <c r="Q310" s="21"/>
      <c r="R310" s="21"/>
      <c r="S310" s="21"/>
      <c r="T310" s="21"/>
      <c r="U310" s="21"/>
    </row>
    <row r="311" spans="1:21" ht="36" x14ac:dyDescent="0.3">
      <c r="A311" s="19" t="str">
        <f>'3 priedo 1 lentele'!A311</f>
        <v>2.5.1.1.2</v>
      </c>
      <c r="B311" s="110" t="str">
        <f>'3 priedo 1 lentele'!B311</f>
        <v>R023000-020000-0001</v>
      </c>
      <c r="C311" s="16" t="str">
        <f>'3 priedo 1 lentele'!C311</f>
        <v xml:space="preserve">Raseinių rajono kultūros centro Raseiniuose, Vytauto Didžiojo g. 10, rekonstravimas </v>
      </c>
      <c r="D311" s="19" t="s">
        <v>1540</v>
      </c>
      <c r="E311" s="19" t="s">
        <v>1541</v>
      </c>
      <c r="F311" s="20">
        <v>1</v>
      </c>
      <c r="G311" s="20"/>
      <c r="H311" s="21"/>
      <c r="I311" s="20"/>
      <c r="J311" s="21"/>
      <c r="K311" s="21"/>
      <c r="L311" s="20"/>
      <c r="M311" s="21"/>
      <c r="N311" s="21"/>
      <c r="O311" s="21"/>
      <c r="P311" s="21"/>
      <c r="Q311" s="21"/>
      <c r="R311" s="21"/>
      <c r="S311" s="21"/>
      <c r="T311" s="21"/>
      <c r="U311" s="21"/>
    </row>
    <row r="312" spans="1:21" ht="24" x14ac:dyDescent="0.3">
      <c r="A312" s="19" t="str">
        <f>'3 priedo 1 lentele'!A312</f>
        <v>2.5.1.1.3</v>
      </c>
      <c r="B312" s="110" t="str">
        <f>'3 priedo 1 lentele'!B312</f>
        <v>R023304-330000-0002</v>
      </c>
      <c r="C312" s="19" t="str">
        <f>'3 priedo 1 lentele'!C312</f>
        <v>Kauno apskrities viešosios bibliotekos modernizavimas</v>
      </c>
      <c r="D312" s="21" t="s">
        <v>1540</v>
      </c>
      <c r="E312" s="19" t="s">
        <v>1652</v>
      </c>
      <c r="F312" s="20">
        <v>1</v>
      </c>
      <c r="G312" s="20"/>
      <c r="H312" s="21"/>
      <c r="I312" s="20"/>
      <c r="J312" s="21"/>
      <c r="K312" s="21"/>
      <c r="L312" s="20"/>
      <c r="M312" s="21"/>
      <c r="N312" s="21"/>
      <c r="O312" s="21"/>
      <c r="P312" s="21"/>
      <c r="Q312" s="21"/>
      <c r="R312" s="21"/>
      <c r="S312" s="21"/>
      <c r="T312" s="21"/>
      <c r="U312" s="21"/>
    </row>
    <row r="313" spans="1:21" ht="24" x14ac:dyDescent="0.3">
      <c r="A313" s="19" t="str">
        <f>'3 priedo 1 lentele'!A313</f>
        <v>2.5.1.1.4</v>
      </c>
      <c r="B313" s="110" t="str">
        <f>'3 priedo 1 lentele'!B313</f>
        <v>R023304-330000-0003</v>
      </c>
      <c r="C313" s="19" t="str">
        <f>'3 priedo 1 lentele'!C313</f>
        <v>Kauno valstybinio lėlių teatro pastato atnaujinimas</v>
      </c>
      <c r="D313" s="21" t="s">
        <v>1540</v>
      </c>
      <c r="E313" s="19" t="s">
        <v>1652</v>
      </c>
      <c r="F313" s="20">
        <v>1</v>
      </c>
      <c r="G313" s="20"/>
      <c r="H313" s="21"/>
      <c r="I313" s="20"/>
      <c r="J313" s="21"/>
      <c r="K313" s="21"/>
      <c r="L313" s="20"/>
      <c r="M313" s="21"/>
      <c r="N313" s="21"/>
      <c r="O313" s="21"/>
      <c r="P313" s="21"/>
      <c r="Q313" s="21"/>
      <c r="R313" s="21"/>
      <c r="S313" s="21"/>
      <c r="T313" s="21"/>
      <c r="U313" s="21"/>
    </row>
    <row r="314" spans="1:21" ht="24" x14ac:dyDescent="0.3">
      <c r="A314" s="19" t="str">
        <f>'3 priedo 1 lentele'!A314</f>
        <v>2.5.1.1.5</v>
      </c>
      <c r="B314" s="110" t="str">
        <f>'3 priedo 1 lentele'!B314</f>
        <v>R023304-330000-0004</v>
      </c>
      <c r="C314" s="19" t="str">
        <f>'3 priedo 1 lentele'!C314</f>
        <v>Kauno valstybinio muzikinio teatro modernizavimas</v>
      </c>
      <c r="D314" s="21" t="s">
        <v>1540</v>
      </c>
      <c r="E314" s="19" t="s">
        <v>1652</v>
      </c>
      <c r="F314" s="20">
        <v>1</v>
      </c>
      <c r="G314" s="20"/>
      <c r="H314" s="21"/>
      <c r="I314" s="20"/>
      <c r="J314" s="21"/>
      <c r="K314" s="21"/>
      <c r="L314" s="20"/>
      <c r="M314" s="21"/>
      <c r="N314" s="21"/>
      <c r="O314" s="21"/>
      <c r="P314" s="21"/>
      <c r="Q314" s="21"/>
      <c r="R314" s="21"/>
      <c r="S314" s="21"/>
      <c r="T314" s="21"/>
      <c r="U314" s="21"/>
    </row>
    <row r="315" spans="1:21" ht="24" x14ac:dyDescent="0.3">
      <c r="A315" s="19" t="str">
        <f>'3 priedo 1 lentele'!A315</f>
        <v>2.5.1.1.6</v>
      </c>
      <c r="B315" s="110" t="str">
        <f>'3 priedo 1 lentele'!B315</f>
        <v>R023304-330000-0005</v>
      </c>
      <c r="C315" s="19" t="str">
        <f>'3 priedo 1 lentele'!C315</f>
        <v>Kauno IX forto muziejaus modernizavimas</v>
      </c>
      <c r="D315" s="21" t="s">
        <v>1540</v>
      </c>
      <c r="E315" s="19" t="s">
        <v>1652</v>
      </c>
      <c r="F315" s="20">
        <v>1</v>
      </c>
      <c r="G315" s="20"/>
      <c r="H315" s="21"/>
      <c r="I315" s="20"/>
      <c r="J315" s="21"/>
      <c r="K315" s="21"/>
      <c r="L315" s="20"/>
      <c r="M315" s="21"/>
      <c r="N315" s="21"/>
      <c r="O315" s="21"/>
      <c r="P315" s="21"/>
      <c r="Q315" s="21"/>
      <c r="R315" s="21"/>
      <c r="S315" s="21"/>
      <c r="T315" s="21"/>
      <c r="U315" s="21"/>
    </row>
    <row r="316" spans="1:21" ht="36" x14ac:dyDescent="0.3">
      <c r="A316" s="19" t="str">
        <f>'3 priedo 1 lentele'!A316</f>
        <v>2.5.1.1.7</v>
      </c>
      <c r="B316" s="110" t="str">
        <f>'3 priedo 1 lentele'!B316</f>
        <v>R023304-330000-0006</v>
      </c>
      <c r="C316" s="19" t="str">
        <f>'3 priedo 1 lentele'!C316</f>
        <v>Lietuvos aviacijos muziejaus pastato Veiverių g. 132, Kaunas modernizavimas</v>
      </c>
      <c r="D316" s="21" t="s">
        <v>1540</v>
      </c>
      <c r="E316" s="19" t="s">
        <v>1652</v>
      </c>
      <c r="F316" s="20">
        <v>0</v>
      </c>
      <c r="G316" s="20"/>
      <c r="H316" s="21"/>
      <c r="I316" s="20"/>
      <c r="J316" s="21"/>
      <c r="K316" s="21"/>
      <c r="L316" s="20"/>
      <c r="M316" s="21"/>
      <c r="N316" s="21"/>
      <c r="O316" s="21"/>
      <c r="P316" s="21"/>
      <c r="Q316" s="21"/>
      <c r="R316" s="21"/>
      <c r="S316" s="21"/>
      <c r="T316" s="21"/>
      <c r="U316" s="21"/>
    </row>
    <row r="317" spans="1:21" ht="68.400000000000006" x14ac:dyDescent="0.3">
      <c r="A317" s="173" t="str">
        <f>'3 priedo 1 lentele'!A317</f>
        <v>2.5.1.2.</v>
      </c>
      <c r="B317" s="181">
        <f>'3 priedo 1 lentele'!B317</f>
        <v>0</v>
      </c>
      <c r="C317" s="173" t="str">
        <f>'3 priedo 1 lentele'!C317</f>
        <v>Priemonė: Renginių, populiarinančių kūno kultūrą, sportą (tame tarpe – ir neįgaliųjų) ir sveiką gyvenseną organizavimas ir skatinimas Kauno regione</v>
      </c>
      <c r="D317" s="193"/>
      <c r="E317" s="193"/>
      <c r="F317" s="194"/>
      <c r="G317" s="194"/>
      <c r="H317" s="193"/>
      <c r="I317" s="194"/>
      <c r="J317" s="193"/>
      <c r="K317" s="193"/>
      <c r="L317" s="194"/>
      <c r="M317" s="193"/>
      <c r="N317" s="193"/>
      <c r="O317" s="193"/>
      <c r="P317" s="193"/>
      <c r="Q317" s="193"/>
      <c r="R317" s="193"/>
      <c r="S317" s="193"/>
      <c r="T317" s="193"/>
      <c r="U317" s="193"/>
    </row>
    <row r="318" spans="1:21" ht="34.200000000000003" x14ac:dyDescent="0.3">
      <c r="A318" s="173" t="str">
        <f>'3 priedo 1 lentele'!A318</f>
        <v>2.5.1.3.</v>
      </c>
      <c r="B318" s="181">
        <f>'3 priedo 1 lentele'!B318</f>
        <v>0</v>
      </c>
      <c r="C318" s="173" t="str">
        <f>'3 priedo 1 lentele'!C318</f>
        <v>Priemonė: Inžinerinių tinklų įrengimas Kauno regiono savivaldybėse</v>
      </c>
      <c r="D318" s="193"/>
      <c r="E318" s="193"/>
      <c r="F318" s="194"/>
      <c r="G318" s="194"/>
      <c r="H318" s="193"/>
      <c r="I318" s="194"/>
      <c r="J318" s="193"/>
      <c r="K318" s="193"/>
      <c r="L318" s="194"/>
      <c r="M318" s="193"/>
      <c r="N318" s="193"/>
      <c r="O318" s="193"/>
      <c r="P318" s="193"/>
      <c r="Q318" s="193"/>
      <c r="R318" s="193"/>
      <c r="S318" s="193"/>
      <c r="T318" s="193"/>
      <c r="U318" s="193"/>
    </row>
    <row r="319" spans="1:21" ht="60" x14ac:dyDescent="0.3">
      <c r="A319" s="125" t="str">
        <f>'3 priedo 1 lentele'!A319</f>
        <v>2.5.1.3.1</v>
      </c>
      <c r="B319" s="110" t="str">
        <f>'3 priedo 1 lentele'!B319</f>
        <v>R020007-080000-0001</v>
      </c>
      <c r="C319" s="19" t="str">
        <f>'3 priedo 1 lentele'!C319</f>
        <v>Paviršinių (lietaus) nuotekų infrastruktūros plėtra, rekonstrukcija ir inventorizacija Jonavos mieste</v>
      </c>
      <c r="D319" s="19" t="s">
        <v>1653</v>
      </c>
      <c r="E319" s="19" t="s">
        <v>1654</v>
      </c>
      <c r="F319" s="20">
        <v>293.89999999999998</v>
      </c>
      <c r="G319" s="20" t="s">
        <v>1655</v>
      </c>
      <c r="H319" s="19" t="s">
        <v>1656</v>
      </c>
      <c r="I319" s="20">
        <v>87.09</v>
      </c>
      <c r="J319" s="21"/>
      <c r="K319" s="21"/>
      <c r="L319" s="20"/>
      <c r="M319" s="21"/>
      <c r="N319" s="21"/>
      <c r="O319" s="21"/>
      <c r="P319" s="21"/>
      <c r="Q319" s="21"/>
      <c r="R319" s="21"/>
      <c r="S319" s="21"/>
      <c r="T319" s="21"/>
      <c r="U319" s="21"/>
    </row>
    <row r="320" spans="1:21" ht="60" x14ac:dyDescent="0.3">
      <c r="A320" s="125" t="str">
        <f>'3 priedo 1 lentele'!A320</f>
        <v>2.5.1.3.2</v>
      </c>
      <c r="B320" s="110" t="str">
        <f>'3 priedo 1 lentele'!B320</f>
        <v>R020007-080000-0002</v>
      </c>
      <c r="C320" s="19" t="str">
        <f>'3 priedo 1 lentele'!C320</f>
        <v>Kėdainių miesto paviršinių nuotekų tinklų rekonstrukcija ir plėtra</v>
      </c>
      <c r="D320" s="19" t="s">
        <v>1653</v>
      </c>
      <c r="E320" s="19" t="s">
        <v>1654</v>
      </c>
      <c r="F320" s="20">
        <v>250.4</v>
      </c>
      <c r="G320" s="20" t="s">
        <v>1655</v>
      </c>
      <c r="H320" s="19" t="s">
        <v>1656</v>
      </c>
      <c r="I320" s="20">
        <v>21.31</v>
      </c>
      <c r="J320" s="21"/>
      <c r="K320" s="21"/>
      <c r="L320" s="20"/>
      <c r="M320" s="21"/>
      <c r="N320" s="21"/>
      <c r="O320" s="21"/>
      <c r="P320" s="21"/>
      <c r="Q320" s="21"/>
      <c r="R320" s="21"/>
      <c r="S320" s="21"/>
      <c r="T320" s="21"/>
      <c r="U320" s="21"/>
    </row>
    <row r="321" spans="1:21" ht="34.200000000000003" x14ac:dyDescent="0.3">
      <c r="A321" s="173" t="str">
        <f>'3 priedo 1 lentele'!A321</f>
        <v>2.5.1.4.</v>
      </c>
      <c r="B321" s="181">
        <f>'3 priedo 1 lentele'!B321</f>
        <v>0</v>
      </c>
      <c r="C321" s="173" t="str">
        <f>'3 priedo 1 lentele'!C321</f>
        <v>Priemonė: Visuomeninės infrastuktūros kompleksinis atnaujinimas ir plėtra</v>
      </c>
      <c r="D321" s="193"/>
      <c r="E321" s="193"/>
      <c r="F321" s="194"/>
      <c r="G321" s="194"/>
      <c r="H321" s="193"/>
      <c r="I321" s="194"/>
      <c r="J321" s="193"/>
      <c r="K321" s="193"/>
      <c r="L321" s="194"/>
      <c r="M321" s="193"/>
      <c r="N321" s="193"/>
      <c r="O321" s="193"/>
      <c r="P321" s="193"/>
      <c r="Q321" s="193"/>
      <c r="R321" s="193"/>
      <c r="S321" s="193"/>
      <c r="T321" s="193"/>
      <c r="U321" s="193"/>
    </row>
    <row r="322" spans="1:21" ht="48" x14ac:dyDescent="0.3">
      <c r="A322" s="125" t="str">
        <f>'3 priedo 1 lentele'!A322</f>
        <v>2.5.1.4.1</v>
      </c>
      <c r="B322" s="110" t="str">
        <f>'3 priedo 1 lentele'!B322</f>
        <v>R029908-290000-0001</v>
      </c>
      <c r="C322" s="19" t="str">
        <f>'3 priedo 1 lentele'!C322</f>
        <v>Ruklos miestelio kompleksinis atnaujinimas</v>
      </c>
      <c r="D322" s="19" t="s">
        <v>1657</v>
      </c>
      <c r="E322" s="19" t="s">
        <v>1658</v>
      </c>
      <c r="F322" s="20">
        <v>37617.26</v>
      </c>
      <c r="G322" s="20"/>
      <c r="H322" s="21"/>
      <c r="I322" s="20"/>
      <c r="J322" s="21"/>
      <c r="K322" s="21"/>
      <c r="L322" s="20"/>
      <c r="M322" s="21"/>
      <c r="N322" s="21"/>
      <c r="O322" s="21"/>
      <c r="P322" s="21"/>
      <c r="Q322" s="21"/>
      <c r="R322" s="21"/>
      <c r="S322" s="21"/>
      <c r="T322" s="21"/>
      <c r="U322" s="21"/>
    </row>
    <row r="323" spans="1:21" ht="128.25" customHeight="1" x14ac:dyDescent="0.3">
      <c r="A323" s="125" t="str">
        <f>'3 priedo 1 lentele'!A323</f>
        <v>2.5.1.4.2</v>
      </c>
      <c r="B323" s="110" t="str">
        <f>'3 priedo 1 lentele'!B323</f>
        <v>R029908-342900-0002</v>
      </c>
      <c r="C323" s="16" t="str">
        <f>'3 priedo 1 lentele'!C323</f>
        <v>Viduklės miestelio bendruomeninės infrastruktūros gerinimas</v>
      </c>
      <c r="D323" s="19" t="s">
        <v>1657</v>
      </c>
      <c r="E323" s="19" t="s">
        <v>1658</v>
      </c>
      <c r="F323" s="20">
        <v>13625.62</v>
      </c>
      <c r="G323" s="20" t="s">
        <v>1659</v>
      </c>
      <c r="H323" s="19" t="s">
        <v>1660</v>
      </c>
      <c r="I323" s="20">
        <v>459.86</v>
      </c>
      <c r="J323" s="21"/>
      <c r="K323" s="21"/>
      <c r="L323" s="20"/>
      <c r="M323" s="21"/>
      <c r="N323" s="21"/>
      <c r="O323" s="21"/>
      <c r="P323" s="21"/>
      <c r="Q323" s="21"/>
      <c r="R323" s="21"/>
      <c r="S323" s="21"/>
      <c r="T323" s="21"/>
      <c r="U323" s="21"/>
    </row>
    <row r="324" spans="1:21" ht="48" x14ac:dyDescent="0.3">
      <c r="A324" s="125" t="str">
        <f>'3 priedo 1 lentele'!A324</f>
        <v>2.5.1.4.3</v>
      </c>
      <c r="B324" s="110" t="str">
        <f>'3 priedo 1 lentele'!B324</f>
        <v>R029908-290000-0003</v>
      </c>
      <c r="C324" s="16" t="str">
        <f>'3 priedo 1 lentele'!C324</f>
        <v>Ariogalos miesto bendruomeninės infrastruktūros gerinimas</v>
      </c>
      <c r="D324" s="19" t="s">
        <v>1657</v>
      </c>
      <c r="E324" s="19" t="s">
        <v>1658</v>
      </c>
      <c r="F324" s="20">
        <v>97124</v>
      </c>
      <c r="G324" s="20"/>
      <c r="H324" s="21"/>
      <c r="I324" s="20"/>
      <c r="J324" s="21"/>
      <c r="K324" s="21"/>
      <c r="L324" s="20"/>
      <c r="M324" s="21"/>
      <c r="N324" s="21"/>
      <c r="O324" s="21"/>
      <c r="P324" s="21"/>
      <c r="Q324" s="21"/>
      <c r="R324" s="21"/>
      <c r="S324" s="21"/>
      <c r="T324" s="21"/>
      <c r="U324" s="21"/>
    </row>
    <row r="325" spans="1:21" ht="60" x14ac:dyDescent="0.3">
      <c r="A325" s="125" t="str">
        <f>'3 priedo 1 lentele'!A325</f>
        <v>2.5.1.4.4</v>
      </c>
      <c r="B325" s="110" t="str">
        <f>'3 priedo 1 lentele'!B325</f>
        <v>R020007-080000-0003</v>
      </c>
      <c r="C325" s="125" t="str">
        <f>'3 priedo 1 lentele'!C325</f>
        <v>Paviršinių nuotekų tinklų rekonstrukcija ir plėtra Kaune</v>
      </c>
      <c r="D325" s="136" t="s">
        <v>1653</v>
      </c>
      <c r="E325" s="125" t="s">
        <v>1661</v>
      </c>
      <c r="F325" s="20">
        <v>1059.97</v>
      </c>
      <c r="G325" s="20"/>
      <c r="H325" s="21"/>
      <c r="I325" s="20"/>
      <c r="J325" s="21"/>
      <c r="K325" s="21"/>
      <c r="L325" s="20"/>
      <c r="M325" s="21"/>
      <c r="N325" s="21"/>
      <c r="O325" s="21"/>
      <c r="P325" s="21"/>
      <c r="Q325" s="21"/>
      <c r="R325" s="21"/>
      <c r="S325" s="21"/>
      <c r="T325" s="21"/>
      <c r="U325" s="21"/>
    </row>
    <row r="326" spans="1:21" ht="50.4" x14ac:dyDescent="0.3">
      <c r="A326" s="125" t="str">
        <f>'3 priedo 1 lentele'!A326</f>
        <v>2.5.1.4.5</v>
      </c>
      <c r="B326" s="110" t="str">
        <f>'3 priedo 1 lentele'!B326</f>
        <v>R029908-301232-0004</v>
      </c>
      <c r="C326" s="19" t="str">
        <f>'3 priedo 1 lentele'!C326</f>
        <v>Kauno rajono Ežerėlio miesto atnaujinimas</v>
      </c>
      <c r="D326" s="101" t="s">
        <v>1657</v>
      </c>
      <c r="E326" s="101" t="s">
        <v>1662</v>
      </c>
      <c r="F326" s="20">
        <v>25727.73</v>
      </c>
      <c r="G326" s="102"/>
      <c r="H326" s="101"/>
      <c r="I326" s="9"/>
      <c r="J326" s="21"/>
      <c r="K326" s="21"/>
      <c r="L326" s="20"/>
      <c r="M326" s="21"/>
      <c r="N326" s="21"/>
      <c r="O326" s="21"/>
      <c r="P326" s="21"/>
      <c r="Q326" s="21"/>
      <c r="R326" s="21"/>
      <c r="S326" s="21"/>
      <c r="T326" s="21"/>
      <c r="U326" s="21"/>
    </row>
    <row r="327" spans="1:21" ht="50.4" x14ac:dyDescent="0.3">
      <c r="A327" s="125" t="str">
        <f>'3 priedo 1 lentele'!A327</f>
        <v>2.5.1.4.6</v>
      </c>
      <c r="B327" s="110" t="str">
        <f>'3 priedo 1 lentele'!B327</f>
        <v>R029908-301232-0005</v>
      </c>
      <c r="C327" s="125" t="str">
        <f>'3 priedo 1 lentele'!C327</f>
        <v>Kauno rajono Vilkijos miesto atnaujinimas</v>
      </c>
      <c r="D327" s="141" t="s">
        <v>1657</v>
      </c>
      <c r="E327" s="141" t="s">
        <v>1663</v>
      </c>
      <c r="F327" s="20">
        <v>17737.78</v>
      </c>
      <c r="G327" s="9"/>
      <c r="H327" s="19"/>
      <c r="I327" s="9"/>
      <c r="J327" s="21"/>
      <c r="K327" s="21"/>
      <c r="L327" s="20"/>
      <c r="M327" s="21"/>
      <c r="N327" s="21"/>
      <c r="O327" s="21"/>
      <c r="P327" s="21"/>
      <c r="Q327" s="21"/>
      <c r="R327" s="21"/>
      <c r="S327" s="21"/>
      <c r="T327" s="21"/>
      <c r="U327" s="21"/>
    </row>
    <row r="328" spans="1:21" ht="50.4" x14ac:dyDescent="0.3">
      <c r="A328" s="125" t="str">
        <f>'3 priedo 1 lentele'!A328</f>
        <v>2.5.1.4.7</v>
      </c>
      <c r="B328" s="110" t="str">
        <f>'3 priedo 1 lentele'!B328</f>
        <v>R029908-290000-0006</v>
      </c>
      <c r="C328" s="19" t="str">
        <f>'3 priedo 1 lentele'!C328</f>
        <v>Gudienos kaimo gyvenamosios vietovės atnaujinimas</v>
      </c>
      <c r="D328" s="101" t="s">
        <v>1657</v>
      </c>
      <c r="E328" s="101" t="s">
        <v>1662</v>
      </c>
      <c r="F328" s="20">
        <v>41266.720000000001</v>
      </c>
      <c r="G328" s="9"/>
      <c r="H328" s="19"/>
      <c r="I328" s="9"/>
      <c r="J328" s="21"/>
      <c r="K328" s="21"/>
      <c r="L328" s="20"/>
      <c r="M328" s="21"/>
      <c r="N328" s="21"/>
      <c r="O328" s="21"/>
      <c r="P328" s="21"/>
      <c r="Q328" s="21"/>
      <c r="R328" s="21"/>
      <c r="S328" s="21"/>
      <c r="T328" s="21"/>
      <c r="U328" s="21"/>
    </row>
    <row r="329" spans="1:21" ht="50.4" x14ac:dyDescent="0.3">
      <c r="A329" s="125" t="str">
        <f>'3 priedo 1 lentele'!A329</f>
        <v>2.5.1.4.8</v>
      </c>
      <c r="B329" s="110" t="str">
        <f>'3 priedo 1 lentele'!B329</f>
        <v>R029908-290000-0007</v>
      </c>
      <c r="C329" s="19" t="str">
        <f>'3 priedo 1 lentele'!C329</f>
        <v>Rumšiškių miestelio bendruomeninės ir viešosios infrastruktūros gerinimas</v>
      </c>
      <c r="D329" s="101" t="s">
        <v>1657</v>
      </c>
      <c r="E329" s="101" t="s">
        <v>1662</v>
      </c>
      <c r="F329" s="20">
        <v>3938</v>
      </c>
      <c r="G329" s="9"/>
      <c r="H329" s="19"/>
      <c r="I329" s="9"/>
      <c r="J329" s="21"/>
      <c r="K329" s="21"/>
      <c r="L329" s="20"/>
      <c r="M329" s="21"/>
      <c r="N329" s="21"/>
      <c r="O329" s="21"/>
      <c r="P329" s="21"/>
      <c r="Q329" s="21"/>
      <c r="R329" s="21"/>
      <c r="S329" s="21"/>
      <c r="T329" s="21"/>
      <c r="U329" s="21"/>
    </row>
    <row r="330" spans="1:21" ht="50.4" x14ac:dyDescent="0.3">
      <c r="A330" s="125" t="str">
        <f>'3 priedo 1 lentele'!A330</f>
        <v>2.5.1.4.9</v>
      </c>
      <c r="B330" s="110" t="str">
        <f>'3 priedo 1 lentele'!B330</f>
        <v>R029908-070000-0008</v>
      </c>
      <c r="C330" s="19" t="str">
        <f>'3 priedo 1 lentele'!C330</f>
        <v>Jiezno miesto viešųjų erdvių sutvarkymas</v>
      </c>
      <c r="D330" s="101" t="s">
        <v>1657</v>
      </c>
      <c r="E330" s="101" t="s">
        <v>1662</v>
      </c>
      <c r="F330" s="20">
        <v>84857.18</v>
      </c>
      <c r="G330" s="9"/>
      <c r="H330" s="19"/>
      <c r="I330" s="9"/>
      <c r="J330" s="21"/>
      <c r="K330" s="21"/>
      <c r="L330" s="20"/>
      <c r="M330" s="21"/>
      <c r="N330" s="21"/>
      <c r="O330" s="21"/>
      <c r="P330" s="21"/>
      <c r="Q330" s="21"/>
      <c r="R330" s="21"/>
      <c r="S330" s="21"/>
      <c r="T330" s="21"/>
      <c r="U330" s="21"/>
    </row>
    <row r="331" spans="1:21" ht="45.6" x14ac:dyDescent="0.3">
      <c r="A331" s="163" t="str">
        <f>'3 priedo 1 lentele'!A331</f>
        <v>2.5.2</v>
      </c>
      <c r="B331" s="143">
        <f>'3 priedo 1 lentele'!B331</f>
        <v>0</v>
      </c>
      <c r="C331" s="163" t="str">
        <f>'3 priedo 1 lentele'!C331</f>
        <v>Uždavinys: Remti bendruomenines iniciatyvas ir prevencines bei edukacines programas</v>
      </c>
      <c r="D331" s="59"/>
      <c r="E331" s="59"/>
      <c r="F331" s="58"/>
      <c r="G331" s="58"/>
      <c r="H331" s="59"/>
      <c r="I331" s="58"/>
      <c r="J331" s="59"/>
      <c r="K331" s="59"/>
      <c r="L331" s="58"/>
      <c r="M331" s="59"/>
      <c r="N331" s="59"/>
      <c r="O331" s="59"/>
      <c r="P331" s="59"/>
      <c r="Q331" s="59"/>
      <c r="R331" s="59"/>
      <c r="S331" s="59"/>
      <c r="T331" s="59"/>
      <c r="U331" s="59"/>
    </row>
    <row r="332" spans="1:21" ht="22.8" x14ac:dyDescent="0.3">
      <c r="A332" s="173" t="str">
        <f>'3 priedo 1 lentele'!A332</f>
        <v>2.5.2.1.</v>
      </c>
      <c r="B332" s="181">
        <f>'3 priedo 1 lentele'!B332</f>
        <v>0</v>
      </c>
      <c r="C332" s="173" t="str">
        <f>'3 priedo 1 lentele'!C332</f>
        <v xml:space="preserve">Priemonė: Bendruomenių namų kūrimas  ir statyba </v>
      </c>
      <c r="D332" s="193"/>
      <c r="E332" s="193"/>
      <c r="F332" s="194"/>
      <c r="G332" s="194"/>
      <c r="H332" s="193"/>
      <c r="I332" s="194"/>
      <c r="J332" s="193"/>
      <c r="K332" s="193"/>
      <c r="L332" s="194"/>
      <c r="M332" s="193"/>
      <c r="N332" s="193"/>
      <c r="O332" s="193"/>
      <c r="P332" s="193"/>
      <c r="Q332" s="193"/>
      <c r="R332" s="193"/>
      <c r="S332" s="193"/>
      <c r="T332" s="193"/>
      <c r="U332" s="193"/>
    </row>
    <row r="333" spans="1:21" ht="57" x14ac:dyDescent="0.3">
      <c r="A333" s="173" t="str">
        <f>'3 priedo 1 lentele'!A333</f>
        <v>2.5.2.2.</v>
      </c>
      <c r="B333" s="181">
        <f>'3 priedo 1 lentele'!B333</f>
        <v>0</v>
      </c>
      <c r="C333" s="173" t="str">
        <f>'3 priedo 1 lentele'!C333</f>
        <v xml:space="preserve">Priemonė: Naujų inovatyvių vietos gyventojų bendruomenės iniciatyvų, nukreiptų į gyvenimo aplinkos ir kokybės gerinimą, skatinimas </v>
      </c>
      <c r="D333" s="193"/>
      <c r="E333" s="193"/>
      <c r="F333" s="194"/>
      <c r="G333" s="194"/>
      <c r="H333" s="193"/>
      <c r="I333" s="194"/>
      <c r="J333" s="193"/>
      <c r="K333" s="193"/>
      <c r="L333" s="194"/>
      <c r="M333" s="193"/>
      <c r="N333" s="193"/>
      <c r="O333" s="193"/>
      <c r="P333" s="193"/>
      <c r="Q333" s="193"/>
      <c r="R333" s="193"/>
      <c r="S333" s="193"/>
      <c r="T333" s="193"/>
      <c r="U333" s="193"/>
    </row>
    <row r="334" spans="1:21" ht="34.200000000000003" x14ac:dyDescent="0.3">
      <c r="A334" s="160" t="str">
        <f>'3 priedo 1 lentele'!A334</f>
        <v>2.6</v>
      </c>
      <c r="B334" s="158">
        <f>'3 priedo 1 lentele'!B334</f>
        <v>0</v>
      </c>
      <c r="C334" s="152" t="str">
        <f>'3 priedo 1 lentele'!C334</f>
        <v>Tikslas: Visapusiškai vystyti ir modernizuoti kaimo vietoves ir verslą kaime</v>
      </c>
      <c r="D334" s="56"/>
      <c r="E334" s="56"/>
      <c r="F334" s="55"/>
      <c r="G334" s="55"/>
      <c r="H334" s="56"/>
      <c r="I334" s="55"/>
      <c r="J334" s="56"/>
      <c r="K334" s="56"/>
      <c r="L334" s="55"/>
      <c r="M334" s="56"/>
      <c r="N334" s="56"/>
      <c r="O334" s="56"/>
      <c r="P334" s="56"/>
      <c r="Q334" s="56"/>
      <c r="R334" s="56"/>
      <c r="S334" s="56"/>
      <c r="T334" s="56"/>
      <c r="U334" s="56"/>
    </row>
    <row r="335" spans="1:21" ht="34.200000000000003" x14ac:dyDescent="0.3">
      <c r="A335" s="163" t="str">
        <f>'3 priedo 1 lentele'!A335</f>
        <v>2.6.1</v>
      </c>
      <c r="B335" s="143">
        <f>'3 priedo 1 lentele'!B335</f>
        <v>0</v>
      </c>
      <c r="C335" s="163" t="str">
        <f>'3 priedo 1 lentele'!C335</f>
        <v xml:space="preserve">Uždavinys: Stiprinti kaimo bendruomenes bei gerinti bendruomeninę infrastruktūrą. </v>
      </c>
      <c r="D335" s="59"/>
      <c r="E335" s="59"/>
      <c r="F335" s="58"/>
      <c r="G335" s="58"/>
      <c r="H335" s="59"/>
      <c r="I335" s="58"/>
      <c r="J335" s="59"/>
      <c r="K335" s="59"/>
      <c r="L335" s="58"/>
      <c r="M335" s="59"/>
      <c r="N335" s="59"/>
      <c r="O335" s="59"/>
      <c r="P335" s="59"/>
      <c r="Q335" s="59"/>
      <c r="R335" s="59"/>
      <c r="S335" s="59"/>
      <c r="T335" s="59"/>
      <c r="U335" s="59"/>
    </row>
    <row r="336" spans="1:21" ht="34.200000000000003" x14ac:dyDescent="0.3">
      <c r="A336" s="173" t="str">
        <f>'3 priedo 1 lentele'!A336</f>
        <v>2.6.1.1.</v>
      </c>
      <c r="B336" s="181">
        <f>'3 priedo 1 lentele'!B336</f>
        <v>0</v>
      </c>
      <c r="C336" s="173" t="str">
        <f>'3 priedo 1 lentele'!C336</f>
        <v>Priemonė: Kaimo bendruomenių aktyvumo skatinimas ir telkimas plėtojant vietos partnerystę</v>
      </c>
      <c r="D336" s="193"/>
      <c r="E336" s="193"/>
      <c r="F336" s="194"/>
      <c r="G336" s="194"/>
      <c r="H336" s="193"/>
      <c r="I336" s="194"/>
      <c r="J336" s="193"/>
      <c r="K336" s="193"/>
      <c r="L336" s="194"/>
      <c r="M336" s="193"/>
      <c r="N336" s="193"/>
      <c r="O336" s="193"/>
      <c r="P336" s="193"/>
      <c r="Q336" s="193"/>
      <c r="R336" s="193"/>
      <c r="S336" s="193"/>
      <c r="T336" s="193"/>
      <c r="U336" s="193"/>
    </row>
    <row r="337" spans="1:21" ht="22.8" x14ac:dyDescent="0.3">
      <c r="A337" s="173" t="str">
        <f>'3 priedo 1 lentele'!A337</f>
        <v>2.6.1.2.</v>
      </c>
      <c r="B337" s="181">
        <f>'3 priedo 1 lentele'!B337</f>
        <v>0</v>
      </c>
      <c r="C337" s="173" t="str">
        <f>'3 priedo 1 lentele'!C337</f>
        <v>Priemonė: Kaimo infrastruktūros gerinimas ir plėtra</v>
      </c>
      <c r="D337" s="193"/>
      <c r="E337" s="193"/>
      <c r="F337" s="194"/>
      <c r="G337" s="194"/>
      <c r="H337" s="193"/>
      <c r="I337" s="194"/>
      <c r="J337" s="193"/>
      <c r="K337" s="193"/>
      <c r="L337" s="194"/>
      <c r="M337" s="193"/>
      <c r="N337" s="193"/>
      <c r="O337" s="193"/>
      <c r="P337" s="193"/>
      <c r="Q337" s="193"/>
      <c r="R337" s="193"/>
      <c r="S337" s="193"/>
      <c r="T337" s="193"/>
      <c r="U337" s="193"/>
    </row>
    <row r="338" spans="1:21" ht="48" x14ac:dyDescent="0.3">
      <c r="A338" s="19" t="str">
        <f>'3 priedo 1 lentele'!A338</f>
        <v>2.6.1.2.1</v>
      </c>
      <c r="B338" s="110" t="str">
        <f>'3 priedo 1 lentele'!B338</f>
        <v>R02ZM07-330000-0002</v>
      </c>
      <c r="C338" s="38" t="str">
        <f>'3 priedo 1 lentele'!C338</f>
        <v>Bukonių kultūros centro pastato atnaujinimas ir pritaikymas bendruomenės poreikiams</v>
      </c>
      <c r="D338" s="19" t="s">
        <v>1600</v>
      </c>
      <c r="E338" s="19" t="s">
        <v>1601</v>
      </c>
      <c r="F338" s="20">
        <v>1</v>
      </c>
      <c r="G338" s="20" t="s">
        <v>1602</v>
      </c>
      <c r="H338" s="19" t="s">
        <v>1603</v>
      </c>
      <c r="I338" s="20">
        <v>553</v>
      </c>
      <c r="J338" s="21" t="s">
        <v>1604</v>
      </c>
      <c r="K338" s="19" t="s">
        <v>1605</v>
      </c>
      <c r="L338" s="20">
        <v>1</v>
      </c>
      <c r="M338" s="21"/>
      <c r="N338" s="21"/>
      <c r="O338" s="21"/>
      <c r="P338" s="21"/>
      <c r="Q338" s="21"/>
      <c r="R338" s="21"/>
      <c r="S338" s="21"/>
      <c r="T338" s="21"/>
      <c r="U338" s="21"/>
    </row>
    <row r="339" spans="1:21" ht="48" x14ac:dyDescent="0.3">
      <c r="A339" s="19" t="str">
        <f>'3 priedo 1 lentele'!A339</f>
        <v>2.6.1.2.2</v>
      </c>
      <c r="B339" s="110" t="str">
        <f>'3 priedo 1 lentele'!B339</f>
        <v>R02ZM07-500000-0003</v>
      </c>
      <c r="C339" s="38" t="str">
        <f>'3 priedo 1 lentele'!C339</f>
        <v>Užusalių pagrindinės mokyklos atnaujinimas ir pritaikymas bendruomenės poreikiams</v>
      </c>
      <c r="D339" s="19" t="s">
        <v>1600</v>
      </c>
      <c r="E339" s="19" t="s">
        <v>1601</v>
      </c>
      <c r="F339" s="20">
        <v>1</v>
      </c>
      <c r="G339" s="20" t="s">
        <v>1602</v>
      </c>
      <c r="H339" s="19" t="s">
        <v>1603</v>
      </c>
      <c r="I339" s="20">
        <v>584</v>
      </c>
      <c r="J339" s="21" t="s">
        <v>1604</v>
      </c>
      <c r="K339" s="19" t="s">
        <v>1605</v>
      </c>
      <c r="L339" s="20">
        <v>1</v>
      </c>
      <c r="M339" s="21"/>
      <c r="N339" s="21"/>
      <c r="O339" s="21"/>
      <c r="P339" s="21"/>
      <c r="Q339" s="21"/>
      <c r="R339" s="21"/>
      <c r="S339" s="21"/>
      <c r="T339" s="21"/>
      <c r="U339" s="21"/>
    </row>
    <row r="340" spans="1:21" ht="48" x14ac:dyDescent="0.3">
      <c r="A340" s="19" t="str">
        <f>'3 priedo 1 lentele'!A340</f>
        <v>2.6.1.2.3</v>
      </c>
      <c r="B340" s="110" t="str">
        <f>'3 priedo 1 lentele'!B340</f>
        <v>R02ZM07-290000-0004</v>
      </c>
      <c r="C340" s="42" t="str">
        <f>'3 priedo 1 lentele'!C340</f>
        <v>Berteškių kaimo bendruomenės namų aplinkos sutvarkymas ir pritaikymas gyventojų poreikiams</v>
      </c>
      <c r="D340" s="19" t="s">
        <v>1600</v>
      </c>
      <c r="E340" s="19" t="s">
        <v>1601</v>
      </c>
      <c r="F340" s="20">
        <v>1</v>
      </c>
      <c r="G340" s="20" t="s">
        <v>1602</v>
      </c>
      <c r="H340" s="19" t="s">
        <v>1603</v>
      </c>
      <c r="I340" s="20">
        <v>177</v>
      </c>
      <c r="J340" s="21" t="s">
        <v>1604</v>
      </c>
      <c r="K340" s="19" t="s">
        <v>1605</v>
      </c>
      <c r="L340" s="20">
        <v>1</v>
      </c>
      <c r="M340" s="21"/>
      <c r="N340" s="21"/>
      <c r="O340" s="21"/>
      <c r="P340" s="21"/>
      <c r="Q340" s="21"/>
      <c r="R340" s="21"/>
      <c r="S340" s="21"/>
      <c r="T340" s="21"/>
      <c r="U340" s="21"/>
    </row>
    <row r="341" spans="1:21" ht="48" x14ac:dyDescent="0.3">
      <c r="A341" s="19" t="str">
        <f>'3 priedo 1 lentele'!A341</f>
        <v>2.6.1.2.4</v>
      </c>
      <c r="B341" s="110" t="str">
        <f>'3 priedo 1 lentele'!B341</f>
        <v>R02ZM07-500000-0005</v>
      </c>
      <c r="C341" s="42" t="str">
        <f>'3 priedo 1 lentele'!C341</f>
        <v>Raseinių rajono Mituvos upelio baseino ir kitų melioracijos griovių bei juose esančių statinių rekonstravimas</v>
      </c>
      <c r="D341" s="19" t="s">
        <v>32</v>
      </c>
      <c r="E341" s="19" t="s">
        <v>1664</v>
      </c>
      <c r="F341" s="20">
        <v>1</v>
      </c>
      <c r="G341" s="20"/>
      <c r="H341" s="21"/>
      <c r="I341" s="20"/>
      <c r="J341" s="21"/>
      <c r="K341" s="21"/>
      <c r="L341" s="20"/>
      <c r="M341" s="21"/>
      <c r="N341" s="21"/>
      <c r="O341" s="21"/>
      <c r="P341" s="21"/>
      <c r="Q341" s="21"/>
      <c r="R341" s="21"/>
      <c r="S341" s="21"/>
      <c r="T341" s="21"/>
      <c r="U341" s="21"/>
    </row>
    <row r="342" spans="1:21" ht="48" x14ac:dyDescent="0.3">
      <c r="A342" s="19" t="str">
        <f>'3 priedo 1 lentele'!A342</f>
        <v>2.6.1.2.5</v>
      </c>
      <c r="B342" s="110" t="str">
        <f>'3 priedo 1 lentele'!B342</f>
        <v>R02ZM07-290000-0006</v>
      </c>
      <c r="C342" s="42" t="str">
        <f>'3 priedo 1 lentele'!C342</f>
        <v>Katauskių kaimo viešosios erdvės sutvarkymas ir pritaikymas gyventojų poreikiams</v>
      </c>
      <c r="D342" s="19" t="s">
        <v>1602</v>
      </c>
      <c r="E342" s="19" t="s">
        <v>1603</v>
      </c>
      <c r="F342" s="20">
        <v>240</v>
      </c>
      <c r="G342" s="20" t="s">
        <v>1604</v>
      </c>
      <c r="H342" s="19" t="s">
        <v>1605</v>
      </c>
      <c r="I342" s="20">
        <v>1</v>
      </c>
      <c r="J342" s="21"/>
      <c r="K342" s="63"/>
      <c r="L342" s="64"/>
      <c r="M342" s="21"/>
      <c r="N342" s="21"/>
      <c r="O342" s="21"/>
      <c r="P342" s="21"/>
      <c r="Q342" s="21"/>
      <c r="R342" s="21"/>
      <c r="S342" s="21"/>
      <c r="T342" s="21"/>
      <c r="U342" s="21"/>
    </row>
    <row r="343" spans="1:21" ht="24" x14ac:dyDescent="0.3">
      <c r="A343" s="19" t="str">
        <f>'3 priedo 1 lentele'!A343</f>
        <v>2.6.1.2.6</v>
      </c>
      <c r="B343" s="110" t="str">
        <f>'3 priedo 1 lentele'!B343</f>
        <v>R02ZM07-020000-0007</v>
      </c>
      <c r="C343" s="42" t="str">
        <f>'3 priedo 1 lentele'!C343</f>
        <v>Kalnujų seniūnijos administracinio pastato sutvarkymas</v>
      </c>
      <c r="D343" s="19" t="s">
        <v>32</v>
      </c>
      <c r="E343" s="19" t="s">
        <v>1664</v>
      </c>
      <c r="F343" s="20">
        <v>1</v>
      </c>
      <c r="G343" s="20"/>
      <c r="H343" s="21"/>
      <c r="I343" s="20"/>
      <c r="J343" s="21"/>
      <c r="K343" s="21"/>
      <c r="L343" s="20"/>
      <c r="M343" s="21"/>
      <c r="N343" s="21"/>
      <c r="O343" s="21"/>
      <c r="P343" s="21"/>
      <c r="Q343" s="21"/>
      <c r="R343" s="21"/>
      <c r="S343" s="21"/>
      <c r="T343" s="21"/>
      <c r="U343" s="21"/>
    </row>
    <row r="344" spans="1:21" ht="48" x14ac:dyDescent="0.3">
      <c r="A344" s="19" t="str">
        <f>'3 priedo 1 lentele'!A344</f>
        <v>2.6.1.2.7</v>
      </c>
      <c r="B344" s="110" t="str">
        <f>'3 priedo 1 lentele'!B344</f>
        <v>R02ZM07-340000-0008</v>
      </c>
      <c r="C344" s="42" t="str">
        <f>'3 priedo 1 lentele'!C344</f>
        <v>Raseinių rajono kultūros centro Betygalos kultūros namų infrastruktūros pritaikymas visuomenės poreikiams</v>
      </c>
      <c r="D344" s="19" t="s">
        <v>32</v>
      </c>
      <c r="E344" s="19" t="s">
        <v>1664</v>
      </c>
      <c r="F344" s="20">
        <v>1</v>
      </c>
      <c r="G344" s="20"/>
      <c r="H344" s="21"/>
      <c r="I344" s="20"/>
      <c r="J344" s="21"/>
      <c r="K344" s="21"/>
      <c r="L344" s="20"/>
      <c r="M344" s="21"/>
      <c r="N344" s="21"/>
      <c r="O344" s="21"/>
      <c r="P344" s="21"/>
      <c r="Q344" s="21"/>
      <c r="R344" s="21"/>
      <c r="S344" s="21"/>
      <c r="T344" s="21"/>
      <c r="U344" s="21"/>
    </row>
    <row r="345" spans="1:21" ht="24" x14ac:dyDescent="0.3">
      <c r="A345" s="19" t="str">
        <f>'3 priedo 1 lentele'!A345</f>
        <v>2.6.1.2.8</v>
      </c>
      <c r="B345" s="110" t="str">
        <f>'3 priedo 1 lentele'!B345</f>
        <v>R02ZM07-500000-0009</v>
      </c>
      <c r="C345" s="42" t="str">
        <f>'3 priedo 1 lentele'!C345</f>
        <v>Požečių gyvenvietės drenažo rekonstravimas</v>
      </c>
      <c r="D345" s="19" t="s">
        <v>32</v>
      </c>
      <c r="E345" s="19" t="s">
        <v>1664</v>
      </c>
      <c r="F345" s="20">
        <v>1</v>
      </c>
      <c r="G345" s="20"/>
      <c r="H345" s="21"/>
      <c r="I345" s="20"/>
      <c r="J345" s="21"/>
      <c r="K345" s="21"/>
      <c r="L345" s="20"/>
      <c r="M345" s="21"/>
      <c r="N345" s="21"/>
      <c r="O345" s="21"/>
      <c r="P345" s="21"/>
      <c r="Q345" s="21"/>
      <c r="R345" s="21"/>
      <c r="S345" s="21"/>
      <c r="T345" s="21"/>
      <c r="U345" s="21"/>
    </row>
    <row r="346" spans="1:21" ht="24" x14ac:dyDescent="0.3">
      <c r="A346" s="19" t="str">
        <f>'3 priedo 1 lentele'!A346</f>
        <v>2.6.1.2.9</v>
      </c>
      <c r="B346" s="110" t="str">
        <f>'3 priedo 1 lentele'!B346</f>
        <v>R02ZM07-500000-0010</v>
      </c>
      <c r="C346" s="42" t="str">
        <f>'3 priedo 1 lentele'!C346</f>
        <v>Verėduvos gyvenvietės drenažo sistemos įrengimas</v>
      </c>
      <c r="D346" s="19" t="s">
        <v>32</v>
      </c>
      <c r="E346" s="19" t="s">
        <v>1664</v>
      </c>
      <c r="F346" s="20">
        <v>1</v>
      </c>
      <c r="G346" s="20"/>
      <c r="H346" s="21"/>
      <c r="I346" s="20"/>
      <c r="J346" s="21"/>
      <c r="K346" s="21"/>
      <c r="L346" s="20"/>
      <c r="M346" s="21"/>
      <c r="N346" s="21"/>
      <c r="O346" s="21"/>
      <c r="P346" s="21"/>
      <c r="Q346" s="21"/>
      <c r="R346" s="21"/>
      <c r="S346" s="21"/>
      <c r="T346" s="21"/>
      <c r="U346" s="21"/>
    </row>
    <row r="347" spans="1:21" ht="48" x14ac:dyDescent="0.3">
      <c r="A347" s="125" t="str">
        <f>'3 priedo 1 lentele'!A347</f>
        <v>2.6.1.2.10</v>
      </c>
      <c r="B347" s="110" t="str">
        <f>'3 priedo 1 lentele'!B347</f>
        <v>R029908-342900-0009</v>
      </c>
      <c r="C347" s="42" t="str">
        <f>'3 priedo 1 lentele'!C347</f>
        <v>Kompleksiškas Pelėdnagių kaimo viešųjų erdvių sutvarkymas</v>
      </c>
      <c r="D347" s="19" t="s">
        <v>1657</v>
      </c>
      <c r="E347" s="19" t="s">
        <v>1665</v>
      </c>
      <c r="F347" s="20">
        <v>44706.38</v>
      </c>
      <c r="G347" s="20" t="s">
        <v>1659</v>
      </c>
      <c r="H347" s="19" t="s">
        <v>1660</v>
      </c>
      <c r="I347" s="20">
        <v>0</v>
      </c>
      <c r="J347" s="21"/>
      <c r="K347" s="21"/>
      <c r="L347" s="20"/>
      <c r="M347" s="21"/>
      <c r="N347" s="21"/>
      <c r="O347" s="21"/>
      <c r="P347" s="21"/>
      <c r="Q347" s="21"/>
      <c r="R347" s="21"/>
      <c r="S347" s="21"/>
      <c r="T347" s="21"/>
      <c r="U347" s="21"/>
    </row>
    <row r="348" spans="1:21" ht="48" x14ac:dyDescent="0.3">
      <c r="A348" s="125" t="str">
        <f>'3 priedo 1 lentele'!A348</f>
        <v>2.6.1.2.11</v>
      </c>
      <c r="B348" s="110" t="str">
        <f>'3 priedo 1 lentele'!B348</f>
        <v>R02ZM07-290000-0011</v>
      </c>
      <c r="C348" s="42" t="str">
        <f>'3 priedo 1 lentele'!C348</f>
        <v>Poilsio zonos prie Sujainių tvenkinio sutvarkymas</v>
      </c>
      <c r="D348" s="19" t="s">
        <v>1600</v>
      </c>
      <c r="E348" s="19" t="s">
        <v>1601</v>
      </c>
      <c r="F348" s="20">
        <v>2</v>
      </c>
      <c r="G348" s="20" t="s">
        <v>1602</v>
      </c>
      <c r="H348" s="19" t="s">
        <v>1603</v>
      </c>
      <c r="I348" s="20">
        <v>543</v>
      </c>
      <c r="J348" s="21" t="s">
        <v>1604</v>
      </c>
      <c r="K348" s="19" t="s">
        <v>1605</v>
      </c>
      <c r="L348" s="20">
        <v>1</v>
      </c>
      <c r="M348" s="21"/>
      <c r="N348" s="21"/>
      <c r="O348" s="21"/>
      <c r="P348" s="21"/>
      <c r="Q348" s="21"/>
      <c r="R348" s="21"/>
      <c r="S348" s="21"/>
      <c r="T348" s="21"/>
      <c r="U348" s="21"/>
    </row>
    <row r="349" spans="1:21" ht="48" x14ac:dyDescent="0.3">
      <c r="A349" s="125" t="str">
        <f>'3 priedo 1 lentele'!A349</f>
        <v>2.6.1.2.12</v>
      </c>
      <c r="B349" s="110" t="str">
        <f>'3 priedo 1 lentele'!B349</f>
        <v>R02ZM07-290000-0012</v>
      </c>
      <c r="C349" s="16" t="str">
        <f>'3 priedo 1 lentele'!C349</f>
        <v>Betygalos miestelio viešosios infrastruktūros sutvarkymas</v>
      </c>
      <c r="D349" s="19" t="s">
        <v>1602</v>
      </c>
      <c r="E349" s="19" t="s">
        <v>1603</v>
      </c>
      <c r="F349" s="20">
        <v>488</v>
      </c>
      <c r="G349" s="20" t="s">
        <v>1604</v>
      </c>
      <c r="H349" s="19" t="s">
        <v>1605</v>
      </c>
      <c r="I349" s="20">
        <v>1</v>
      </c>
      <c r="J349" s="21"/>
      <c r="K349" s="21"/>
      <c r="L349" s="20"/>
      <c r="M349" s="21"/>
      <c r="N349" s="21"/>
      <c r="O349" s="21"/>
      <c r="P349" s="21"/>
      <c r="Q349" s="21"/>
      <c r="R349" s="21"/>
      <c r="S349" s="21"/>
      <c r="T349" s="21"/>
      <c r="U349" s="21"/>
    </row>
    <row r="350" spans="1:21" ht="48" x14ac:dyDescent="0.3">
      <c r="A350" s="125" t="str">
        <f>'3 priedo 1 lentele'!A350</f>
        <v>2.6.1.2.13</v>
      </c>
      <c r="B350" s="110" t="str">
        <f>'3 priedo 1 lentele'!B350</f>
        <v>R02ZM07-500000-0013</v>
      </c>
      <c r="C350" s="42" t="str">
        <f>'3 priedo 1 lentele'!C350</f>
        <v>Berteškių kaimo vandens kokybės gerinimas</v>
      </c>
      <c r="D350" s="19" t="s">
        <v>1600</v>
      </c>
      <c r="E350" s="19" t="s">
        <v>1601</v>
      </c>
      <c r="F350" s="20">
        <v>1</v>
      </c>
      <c r="G350" s="20" t="s">
        <v>1602</v>
      </c>
      <c r="H350" s="19" t="s">
        <v>1603</v>
      </c>
      <c r="I350" s="20">
        <v>177</v>
      </c>
      <c r="J350" s="21" t="s">
        <v>1604</v>
      </c>
      <c r="K350" s="19" t="s">
        <v>1605</v>
      </c>
      <c r="L350" s="20">
        <v>1</v>
      </c>
      <c r="M350" s="21"/>
      <c r="N350" s="21"/>
      <c r="O350" s="21"/>
      <c r="P350" s="21"/>
      <c r="Q350" s="21"/>
      <c r="R350" s="21"/>
      <c r="S350" s="21"/>
      <c r="T350" s="21"/>
      <c r="U350" s="21"/>
    </row>
    <row r="351" spans="1:21" ht="48" x14ac:dyDescent="0.3">
      <c r="A351" s="125" t="str">
        <f>'3 priedo 1 lentele'!A351</f>
        <v>2.6.1.2.14</v>
      </c>
      <c r="B351" s="110" t="str">
        <f>'3 priedo 1 lentele'!B351</f>
        <v>R02ZM07-290000-0014</v>
      </c>
      <c r="C351" s="42" t="str">
        <f>'3 priedo 1 lentele'!C351</f>
        <v>Girkalnio miestelio tvenkinio išvalymas ir poilsio zonos įrengimas</v>
      </c>
      <c r="D351" s="19" t="s">
        <v>1600</v>
      </c>
      <c r="E351" s="19" t="s">
        <v>1601</v>
      </c>
      <c r="F351" s="20">
        <v>1</v>
      </c>
      <c r="G351" s="20" t="s">
        <v>1602</v>
      </c>
      <c r="H351" s="19" t="s">
        <v>1603</v>
      </c>
      <c r="I351" s="20">
        <v>877</v>
      </c>
      <c r="J351" s="21" t="s">
        <v>1604</v>
      </c>
      <c r="K351" s="19" t="s">
        <v>1605</v>
      </c>
      <c r="L351" s="20">
        <v>1</v>
      </c>
      <c r="M351" s="21"/>
      <c r="N351" s="21"/>
      <c r="O351" s="21"/>
      <c r="P351" s="21"/>
      <c r="Q351" s="21"/>
      <c r="R351" s="21"/>
      <c r="S351" s="21"/>
      <c r="T351" s="21"/>
      <c r="U351" s="21"/>
    </row>
    <row r="352" spans="1:21" ht="48" x14ac:dyDescent="0.3">
      <c r="A352" s="125" t="str">
        <f>'3 priedo 1 lentele'!A352</f>
        <v>2.6.1.2.15</v>
      </c>
      <c r="B352" s="110" t="str">
        <f>'3 priedo 1 lentele'!B352</f>
        <v>R02ZM07-290000-0015</v>
      </c>
      <c r="C352" s="42" t="str">
        <f>'3 priedo 1 lentele'!C352</f>
        <v>Viešosios erdvės Užkalnių kaime sutvarkymas ir pritaikymas gyventojų poilsiui ir sportui</v>
      </c>
      <c r="D352" s="19" t="s">
        <v>1600</v>
      </c>
      <c r="E352" s="19" t="s">
        <v>1601</v>
      </c>
      <c r="F352" s="20">
        <v>1</v>
      </c>
      <c r="G352" s="20" t="s">
        <v>1602</v>
      </c>
      <c r="H352" s="19" t="s">
        <v>1603</v>
      </c>
      <c r="I352" s="20">
        <v>263</v>
      </c>
      <c r="J352" s="21" t="s">
        <v>1604</v>
      </c>
      <c r="K352" s="19" t="s">
        <v>1605</v>
      </c>
      <c r="L352" s="20">
        <v>1</v>
      </c>
      <c r="M352" s="21"/>
      <c r="N352" s="21"/>
      <c r="O352" s="21"/>
      <c r="P352" s="21"/>
      <c r="Q352" s="21"/>
      <c r="R352" s="21"/>
      <c r="S352" s="21"/>
      <c r="T352" s="21"/>
      <c r="U352" s="21"/>
    </row>
    <row r="353" spans="1:21" ht="48" x14ac:dyDescent="0.3">
      <c r="A353" s="125" t="str">
        <f>'3 priedo 1 lentele'!A353</f>
        <v>2.6.1.2.16</v>
      </c>
      <c r="B353" s="110" t="str">
        <f>'3 priedo 1 lentele'!B353</f>
        <v>R02ZM07-290000-0016</v>
      </c>
      <c r="C353" s="42" t="str">
        <f>'3 priedo 1 lentele'!C353</f>
        <v>Kalnųjų miestelio viešosios erdvės atnaujinimas ir pritaikymas visuomenės poreikiams</v>
      </c>
      <c r="D353" s="19" t="s">
        <v>1600</v>
      </c>
      <c r="E353" s="19" t="s">
        <v>1601</v>
      </c>
      <c r="F353" s="20">
        <v>1</v>
      </c>
      <c r="G353" s="20" t="s">
        <v>1602</v>
      </c>
      <c r="H353" s="19" t="s">
        <v>1603</v>
      </c>
      <c r="I353" s="20">
        <v>402</v>
      </c>
      <c r="J353" s="21" t="s">
        <v>1604</v>
      </c>
      <c r="K353" s="19" t="s">
        <v>1605</v>
      </c>
      <c r="L353" s="20">
        <v>1</v>
      </c>
      <c r="M353" s="21"/>
      <c r="N353" s="21"/>
      <c r="O353" s="21"/>
      <c r="P353" s="21"/>
      <c r="Q353" s="21"/>
      <c r="R353" s="21"/>
      <c r="S353" s="21"/>
      <c r="T353" s="21"/>
      <c r="U353" s="21"/>
    </row>
    <row r="354" spans="1:21" ht="48" x14ac:dyDescent="0.3">
      <c r="A354" s="125" t="str">
        <f>'3 priedo 1 lentele'!A354</f>
        <v>2.6.1.2.17</v>
      </c>
      <c r="B354" s="110" t="str">
        <f>'3 priedo 1 lentele'!B354</f>
        <v>R02ZM07-290000-0017</v>
      </c>
      <c r="C354" s="42" t="str">
        <f>'3 priedo 1 lentele'!C354</f>
        <v>Viešosios poilsio zonos įrengimas Norgėlų kaime</v>
      </c>
      <c r="D354" s="19" t="s">
        <v>1602</v>
      </c>
      <c r="E354" s="19" t="s">
        <v>1603</v>
      </c>
      <c r="F354" s="20">
        <v>653</v>
      </c>
      <c r="G354" s="20" t="s">
        <v>1604</v>
      </c>
      <c r="H354" s="19" t="s">
        <v>1605</v>
      </c>
      <c r="I354" s="20">
        <v>1</v>
      </c>
      <c r="J354" s="21"/>
      <c r="K354" s="21"/>
      <c r="L354" s="20"/>
      <c r="M354" s="21"/>
      <c r="N354" s="21"/>
      <c r="O354" s="21"/>
      <c r="P354" s="21"/>
      <c r="Q354" s="21"/>
      <c r="R354" s="21"/>
      <c r="S354" s="21"/>
      <c r="T354" s="21"/>
      <c r="U354" s="21"/>
    </row>
    <row r="355" spans="1:21" ht="48" x14ac:dyDescent="0.3">
      <c r="A355" s="125" t="str">
        <f>'3 priedo 1 lentele'!A355</f>
        <v>2.6.1.2.18</v>
      </c>
      <c r="B355" s="110" t="str">
        <f>'3 priedo 1 lentele'!B355</f>
        <v>R02ZM07-290000-0018</v>
      </c>
      <c r="C355" s="38" t="str">
        <f>'3 priedo 1 lentele'!C355</f>
        <v>Poilsio zonos įrengimas prie Žaiginio tvenkinio</v>
      </c>
      <c r="D355" s="19" t="s">
        <v>1600</v>
      </c>
      <c r="E355" s="19" t="s">
        <v>1601</v>
      </c>
      <c r="F355" s="20">
        <v>1</v>
      </c>
      <c r="G355" s="20" t="s">
        <v>1602</v>
      </c>
      <c r="H355" s="19" t="s">
        <v>1603</v>
      </c>
      <c r="I355" s="20">
        <v>335</v>
      </c>
      <c r="J355" s="21" t="s">
        <v>1604</v>
      </c>
      <c r="K355" s="19" t="s">
        <v>1605</v>
      </c>
      <c r="L355" s="20">
        <v>1</v>
      </c>
      <c r="M355" s="21"/>
      <c r="N355" s="21"/>
      <c r="O355" s="21"/>
      <c r="P355" s="21"/>
      <c r="Q355" s="21"/>
      <c r="R355" s="21"/>
      <c r="S355" s="21"/>
      <c r="T355" s="21"/>
      <c r="U355" s="21"/>
    </row>
    <row r="356" spans="1:21" ht="48" x14ac:dyDescent="0.3">
      <c r="A356" s="125" t="str">
        <f>'3 priedo 1 lentele'!A356</f>
        <v>2.6.1.2.19</v>
      </c>
      <c r="B356" s="110" t="str">
        <f>'3 priedo 1 lentele'!B356</f>
        <v>R02ZM07-290000-0019</v>
      </c>
      <c r="C356" s="38" t="str">
        <f>'3 priedo 1 lentele'!C356</f>
        <v>Gėluvos kaimo viešosios erdvės sutvarkymas ir pritaikymas gyventojų poreikiams</v>
      </c>
      <c r="D356" s="19" t="s">
        <v>1600</v>
      </c>
      <c r="E356" s="19" t="s">
        <v>1601</v>
      </c>
      <c r="F356" s="20">
        <v>1</v>
      </c>
      <c r="G356" s="20" t="s">
        <v>1602</v>
      </c>
      <c r="H356" s="19" t="s">
        <v>1603</v>
      </c>
      <c r="I356" s="20">
        <v>410</v>
      </c>
      <c r="J356" s="21" t="s">
        <v>1604</v>
      </c>
      <c r="K356" s="19" t="s">
        <v>1605</v>
      </c>
      <c r="L356" s="20">
        <v>1</v>
      </c>
      <c r="M356" s="21"/>
      <c r="N356" s="21"/>
      <c r="O356" s="21"/>
      <c r="P356" s="21"/>
      <c r="Q356" s="21"/>
      <c r="R356" s="21"/>
      <c r="S356" s="21"/>
      <c r="T356" s="21"/>
      <c r="U356" s="21"/>
    </row>
    <row r="357" spans="1:21" ht="48" x14ac:dyDescent="0.3">
      <c r="A357" s="125" t="str">
        <f>'3 priedo 1 lentele'!A357</f>
        <v>2.6.1.2.20</v>
      </c>
      <c r="B357" s="110" t="str">
        <f>'3 priedo 1 lentele'!B357</f>
        <v>R02ZM07-290000-0020</v>
      </c>
      <c r="C357" s="38" t="str">
        <f>'3 priedo 1 lentele'!C357</f>
        <v>Butkiškės kaimo viešosios erdvės sutvarkymas ir pritaikymas gyventojų poreikiams</v>
      </c>
      <c r="D357" s="19" t="s">
        <v>1600</v>
      </c>
      <c r="E357" s="19" t="s">
        <v>1601</v>
      </c>
      <c r="F357" s="20">
        <v>1</v>
      </c>
      <c r="G357" s="20" t="s">
        <v>1602</v>
      </c>
      <c r="H357" s="19" t="s">
        <v>1603</v>
      </c>
      <c r="I357" s="20">
        <v>392</v>
      </c>
      <c r="J357" s="21" t="s">
        <v>1604</v>
      </c>
      <c r="K357" s="19" t="s">
        <v>1605</v>
      </c>
      <c r="L357" s="20">
        <v>1</v>
      </c>
      <c r="M357" s="21"/>
      <c r="N357" s="21"/>
      <c r="O357" s="21"/>
      <c r="P357" s="21"/>
      <c r="Q357" s="21"/>
      <c r="R357" s="21"/>
      <c r="S357" s="21"/>
      <c r="T357" s="21"/>
      <c r="U357" s="21"/>
    </row>
    <row r="358" spans="1:21" ht="48" x14ac:dyDescent="0.3">
      <c r="A358" s="125" t="str">
        <f>'3 priedo 1 lentele'!A358</f>
        <v>2.6.1.2.21</v>
      </c>
      <c r="B358" s="110" t="str">
        <f>'3 priedo 1 lentele'!B358</f>
        <v>R02ZM07-290000-0021</v>
      </c>
      <c r="C358" s="38" t="str">
        <f>'3 priedo 1 lentele'!C358</f>
        <v>Kaulakių kaimo viešosios infrastruktūros sutvarkymas ir pritaikymas gyventojų poreikiams</v>
      </c>
      <c r="D358" s="19" t="s">
        <v>1600</v>
      </c>
      <c r="E358" s="19" t="s">
        <v>1601</v>
      </c>
      <c r="F358" s="20">
        <v>1</v>
      </c>
      <c r="G358" s="20" t="s">
        <v>1602</v>
      </c>
      <c r="H358" s="19" t="s">
        <v>1603</v>
      </c>
      <c r="I358" s="20">
        <v>406</v>
      </c>
      <c r="J358" s="21" t="s">
        <v>1604</v>
      </c>
      <c r="K358" s="19" t="s">
        <v>1605</v>
      </c>
      <c r="L358" s="20">
        <v>1</v>
      </c>
      <c r="M358" s="21"/>
      <c r="N358" s="21"/>
      <c r="O358" s="21"/>
      <c r="P358" s="21"/>
      <c r="Q358" s="21"/>
      <c r="R358" s="21"/>
      <c r="S358" s="21"/>
      <c r="T358" s="21"/>
      <c r="U358" s="21"/>
    </row>
    <row r="359" spans="1:21" ht="48" x14ac:dyDescent="0.3">
      <c r="A359" s="125" t="str">
        <f>'3 priedo 1 lentele'!A359</f>
        <v>2.6.1.2.22</v>
      </c>
      <c r="B359" s="110" t="str">
        <f>'3 priedo 1 lentele'!B359</f>
        <v>R02ZM07-330000-0022</v>
      </c>
      <c r="C359" s="38" t="str">
        <f>'3 priedo 1 lentele'!C359</f>
        <v>Stakliškių kultūros ir laisvalaikio centro kapitalinis remontas</v>
      </c>
      <c r="D359" s="19" t="s">
        <v>1600</v>
      </c>
      <c r="E359" s="19" t="s">
        <v>1601</v>
      </c>
      <c r="F359" s="20">
        <v>1</v>
      </c>
      <c r="G359" s="20" t="s">
        <v>1602</v>
      </c>
      <c r="H359" s="19" t="s">
        <v>1603</v>
      </c>
      <c r="I359" s="20">
        <v>747</v>
      </c>
      <c r="J359" s="21" t="s">
        <v>1604</v>
      </c>
      <c r="K359" s="19" t="s">
        <v>1605</v>
      </c>
      <c r="L359" s="20">
        <v>4</v>
      </c>
      <c r="M359" s="21"/>
      <c r="N359" s="21"/>
      <c r="O359" s="21"/>
      <c r="P359" s="21"/>
      <c r="Q359" s="21"/>
      <c r="R359" s="21"/>
      <c r="S359" s="21"/>
      <c r="T359" s="21"/>
      <c r="U359" s="21"/>
    </row>
    <row r="360" spans="1:21" ht="48" x14ac:dyDescent="0.3">
      <c r="A360" s="125" t="str">
        <f>'3 priedo 1 lentele'!A360</f>
        <v>2.6.1.2.23</v>
      </c>
      <c r="B360" s="110" t="str">
        <f>'3 priedo 1 lentele'!B360</f>
        <v>R02ZM07-330000-0023</v>
      </c>
      <c r="C360" s="38" t="str">
        <f>'3 priedo 1 lentele'!C360</f>
        <v>Veiverių kultūros ir laisvalaikio centro Skriaudžiuose kapitalinis remontas</v>
      </c>
      <c r="D360" s="19" t="s">
        <v>1600</v>
      </c>
      <c r="E360" s="19" t="s">
        <v>1601</v>
      </c>
      <c r="F360" s="20">
        <v>1</v>
      </c>
      <c r="G360" s="20" t="s">
        <v>1602</v>
      </c>
      <c r="H360" s="19" t="s">
        <v>1603</v>
      </c>
      <c r="I360" s="20">
        <v>637</v>
      </c>
      <c r="J360" s="21" t="s">
        <v>1604</v>
      </c>
      <c r="K360" s="19" t="s">
        <v>1605</v>
      </c>
      <c r="L360" s="20">
        <v>4</v>
      </c>
      <c r="M360" s="21"/>
      <c r="N360" s="21"/>
      <c r="O360" s="21"/>
      <c r="P360" s="21"/>
      <c r="Q360" s="21"/>
      <c r="R360" s="21"/>
      <c r="S360" s="21"/>
      <c r="T360" s="21"/>
      <c r="U360" s="21"/>
    </row>
    <row r="361" spans="1:21" ht="48" x14ac:dyDescent="0.3">
      <c r="A361" s="125" t="str">
        <f>'3 priedo 1 lentele'!A361</f>
        <v>2.6.1.2.24</v>
      </c>
      <c r="B361" s="110" t="str">
        <f>'3 priedo 1 lentele'!B361</f>
        <v>R02ZM07-500000-0024</v>
      </c>
      <c r="C361" s="38" t="str">
        <f>'3 priedo 1 lentele'!C361</f>
        <v>Geriamojo vandens tiekimo sistemos Vėžionių kaime įrengimas</v>
      </c>
      <c r="D361" s="19" t="s">
        <v>1602</v>
      </c>
      <c r="E361" s="19" t="s">
        <v>1603</v>
      </c>
      <c r="F361" s="20">
        <v>48</v>
      </c>
      <c r="G361" s="20" t="s">
        <v>1604</v>
      </c>
      <c r="H361" s="19" t="s">
        <v>1605</v>
      </c>
      <c r="I361" s="20">
        <v>4</v>
      </c>
      <c r="J361" s="21"/>
      <c r="K361" s="21"/>
      <c r="L361" s="20"/>
      <c r="M361" s="21"/>
      <c r="N361" s="21"/>
      <c r="O361" s="21"/>
      <c r="P361" s="21"/>
      <c r="Q361" s="21"/>
      <c r="R361" s="21"/>
      <c r="S361" s="21"/>
      <c r="T361" s="21"/>
      <c r="U361" s="21"/>
    </row>
    <row r="362" spans="1:21" ht="48" x14ac:dyDescent="0.3">
      <c r="A362" s="125" t="str">
        <f>'3 priedo 1 lentele'!A362</f>
        <v>2.6.1.2.25</v>
      </c>
      <c r="B362" s="110" t="str">
        <f>'3 priedo 1 lentele'!B362</f>
        <v>R02ZM07-500000-0025</v>
      </c>
      <c r="C362" s="38" t="str">
        <f>'3 priedo 1 lentele'!C362</f>
        <v>Prienų r. Stakliškių gimnazijos ikimokyklinio ugdymo skyriaus modernizavimas</v>
      </c>
      <c r="D362" s="21" t="s">
        <v>1602</v>
      </c>
      <c r="E362" s="19" t="s">
        <v>1603</v>
      </c>
      <c r="F362" s="20">
        <v>747</v>
      </c>
      <c r="G362" s="20" t="s">
        <v>1604</v>
      </c>
      <c r="H362" s="19" t="s">
        <v>1605</v>
      </c>
      <c r="I362" s="20">
        <v>4</v>
      </c>
      <c r="J362" s="21"/>
      <c r="K362" s="21"/>
      <c r="L362" s="20"/>
      <c r="M362" s="21"/>
      <c r="N362" s="21"/>
      <c r="O362" s="21"/>
      <c r="P362" s="21"/>
      <c r="Q362" s="21"/>
      <c r="R362" s="21"/>
      <c r="S362" s="21"/>
      <c r="T362" s="21"/>
      <c r="U362" s="21"/>
    </row>
    <row r="363" spans="1:21" ht="48" x14ac:dyDescent="0.3">
      <c r="A363" s="125" t="str">
        <f>'3 priedo 1 lentele'!A363</f>
        <v>2.6.1.2.26</v>
      </c>
      <c r="B363" s="110" t="str">
        <f>'3 priedo 1 lentele'!B363</f>
        <v>R02ZM07-290000-0026</v>
      </c>
      <c r="C363" s="38" t="str">
        <f>'3 priedo 1 lentele'!C363</f>
        <v>Šiluvos miestelio viešosios infrastruktūros sutvarkymas</v>
      </c>
      <c r="D363" s="19" t="s">
        <v>1600</v>
      </c>
      <c r="E363" s="19" t="s">
        <v>1601</v>
      </c>
      <c r="F363" s="20">
        <v>2</v>
      </c>
      <c r="G363" s="20" t="s">
        <v>1602</v>
      </c>
      <c r="H363" s="19" t="s">
        <v>1603</v>
      </c>
      <c r="I363" s="20">
        <v>635</v>
      </c>
      <c r="J363" s="21" t="s">
        <v>1604</v>
      </c>
      <c r="K363" s="19" t="s">
        <v>1605</v>
      </c>
      <c r="L363" s="20">
        <v>1</v>
      </c>
      <c r="M363" s="21"/>
      <c r="N363" s="21"/>
      <c r="O363" s="21"/>
      <c r="P363" s="21"/>
      <c r="Q363" s="21"/>
      <c r="R363" s="21"/>
      <c r="S363" s="21"/>
      <c r="T363" s="21"/>
      <c r="U363" s="21"/>
    </row>
    <row r="364" spans="1:21" ht="48" x14ac:dyDescent="0.3">
      <c r="A364" s="125" t="str">
        <f>'3 priedo 1 lentele'!A364</f>
        <v>2.6.1.2.27</v>
      </c>
      <c r="B364" s="110" t="str">
        <f>'3 priedo 1 lentele'!B364</f>
        <v>R029908-340000-0010</v>
      </c>
      <c r="C364" s="38" t="str">
        <f>'3 priedo 1 lentele'!C364</f>
        <v>Kompleksiškas Vilainių kaimo viešųjų erdvių sutvarkymas</v>
      </c>
      <c r="D364" s="19" t="s">
        <v>1657</v>
      </c>
      <c r="E364" s="19" t="s">
        <v>1665</v>
      </c>
      <c r="F364" s="20">
        <v>77618</v>
      </c>
      <c r="G364" s="20" t="s">
        <v>1659</v>
      </c>
      <c r="H364" s="19" t="s">
        <v>1660</v>
      </c>
      <c r="I364" s="20">
        <v>15</v>
      </c>
      <c r="J364" s="21"/>
      <c r="K364" s="21"/>
      <c r="L364" s="20"/>
      <c r="M364" s="21"/>
      <c r="N364" s="21"/>
      <c r="O364" s="21"/>
      <c r="P364" s="21"/>
      <c r="Q364" s="21"/>
      <c r="R364" s="21"/>
      <c r="S364" s="21"/>
      <c r="T364" s="21"/>
      <c r="U364" s="21"/>
    </row>
    <row r="365" spans="1:21" ht="152.25" customHeight="1" x14ac:dyDescent="0.3">
      <c r="A365" s="125" t="str">
        <f>'3 priedo 1 lentele'!A365</f>
        <v>2.6.1.2.28</v>
      </c>
      <c r="B365" s="110" t="str">
        <f>'3 priedo 1 lentele'!B365</f>
        <v>R02ZM07-120000-0027</v>
      </c>
      <c r="C365" s="38" t="str">
        <f>'3 priedo 1 lentele'!C365</f>
        <v>Vietinės reikšmės kelio BR-27 rekonstravimas</v>
      </c>
      <c r="D365" s="19" t="s">
        <v>1600</v>
      </c>
      <c r="E365" s="19" t="s">
        <v>1601</v>
      </c>
      <c r="F365" s="20">
        <v>1</v>
      </c>
      <c r="G365" s="20" t="s">
        <v>1602</v>
      </c>
      <c r="H365" s="19" t="s">
        <v>1603</v>
      </c>
      <c r="I365" s="20">
        <v>140</v>
      </c>
      <c r="J365" s="21" t="s">
        <v>1604</v>
      </c>
      <c r="K365" s="19" t="s">
        <v>1605</v>
      </c>
      <c r="L365" s="20">
        <v>1</v>
      </c>
      <c r="M365" s="21"/>
      <c r="N365" s="21"/>
      <c r="O365" s="21"/>
      <c r="P365" s="21"/>
      <c r="Q365" s="21"/>
      <c r="R365" s="21"/>
      <c r="S365" s="21"/>
      <c r="T365" s="21"/>
      <c r="U365" s="21"/>
    </row>
    <row r="366" spans="1:21" ht="152.25" customHeight="1" x14ac:dyDescent="0.3">
      <c r="A366" s="125" t="str">
        <f>'3 priedo 1 lentele'!A366</f>
        <v>2.6.1.2.29</v>
      </c>
      <c r="B366" s="110" t="str">
        <f>'3 priedo 1 lentele'!B366</f>
        <v>R02ZM07-070000-0028</v>
      </c>
      <c r="C366" s="38" t="str">
        <f>'3 priedo 1 lentele'!C366</f>
        <v>Vandens tiekimo infrastruktūros plėtra Birštono savivaldybės kaimiškose teritorijose</v>
      </c>
      <c r="D366" s="19" t="s">
        <v>1600</v>
      </c>
      <c r="E366" s="19" t="s">
        <v>1601</v>
      </c>
      <c r="F366" s="20">
        <v>2</v>
      </c>
      <c r="G366" s="20" t="s">
        <v>1602</v>
      </c>
      <c r="H366" s="19" t="s">
        <v>1603</v>
      </c>
      <c r="I366" s="20">
        <v>122</v>
      </c>
      <c r="J366" s="21" t="s">
        <v>1604</v>
      </c>
      <c r="K366" s="19" t="s">
        <v>1605</v>
      </c>
      <c r="L366" s="20">
        <v>1</v>
      </c>
      <c r="M366" s="21"/>
      <c r="N366" s="21"/>
      <c r="O366" s="21"/>
      <c r="P366" s="21"/>
      <c r="Q366" s="21"/>
      <c r="R366" s="21"/>
      <c r="S366" s="21"/>
      <c r="T366" s="21"/>
      <c r="U366" s="21"/>
    </row>
    <row r="367" spans="1:21" ht="152.25" customHeight="1" x14ac:dyDescent="0.3">
      <c r="A367" s="125" t="str">
        <f>'3 priedo 1 lentele'!A367</f>
        <v>2.6.1.2.30</v>
      </c>
      <c r="B367" s="110" t="str">
        <f>'3 priedo 1 lentele'!B367</f>
        <v>R02ZM07-290000-0029</v>
      </c>
      <c r="C367" s="38" t="str">
        <f>'3 priedo 1 lentele'!C367</f>
        <v>Apšvietimo inžinerinių tinklų atnaujinimas arba plėtra Kėdainių rajono Dotnuvos seniūnijoje</v>
      </c>
      <c r="D367" s="19" t="s">
        <v>1600</v>
      </c>
      <c r="E367" s="19" t="s">
        <v>1601</v>
      </c>
      <c r="F367" s="20">
        <v>2</v>
      </c>
      <c r="G367" s="20" t="s">
        <v>1602</v>
      </c>
      <c r="H367" s="19" t="s">
        <v>1603</v>
      </c>
      <c r="I367" s="20">
        <v>857</v>
      </c>
      <c r="J367" s="21" t="s">
        <v>1604</v>
      </c>
      <c r="K367" s="19" t="s">
        <v>1605</v>
      </c>
      <c r="L367" s="20">
        <v>1</v>
      </c>
      <c r="M367" s="21"/>
      <c r="N367" s="21"/>
      <c r="O367" s="21"/>
      <c r="P367" s="21"/>
      <c r="Q367" s="21"/>
      <c r="R367" s="21"/>
      <c r="S367" s="21"/>
      <c r="T367" s="21"/>
      <c r="U367" s="21"/>
    </row>
    <row r="368" spans="1:21" ht="152.25" customHeight="1" x14ac:dyDescent="0.3">
      <c r="A368" s="125" t="str">
        <f>'3 priedo 1 lentele'!A368</f>
        <v>2.6.1.2.31</v>
      </c>
      <c r="B368" s="110" t="str">
        <f>'3 priedo 1 lentele'!B368</f>
        <v>R02ZM07-290000-0030</v>
      </c>
      <c r="C368" s="38" t="str">
        <f>'3 priedo 1 lentele'!C368</f>
        <v>Apšvietimo inžinerinių tinklų atnaujinimas arba plėtra Kėdainių rajono Pelėdnagių seniūnijoje</v>
      </c>
      <c r="D368" s="19" t="s">
        <v>1600</v>
      </c>
      <c r="E368" s="19" t="s">
        <v>1601</v>
      </c>
      <c r="F368" s="20">
        <v>1</v>
      </c>
      <c r="G368" s="20" t="s">
        <v>1602</v>
      </c>
      <c r="H368" s="19" t="s">
        <v>1603</v>
      </c>
      <c r="I368" s="20">
        <v>747</v>
      </c>
      <c r="J368" s="21" t="s">
        <v>1604</v>
      </c>
      <c r="K368" s="19" t="s">
        <v>1605</v>
      </c>
      <c r="L368" s="20">
        <v>1</v>
      </c>
      <c r="M368" s="21"/>
      <c r="N368" s="21"/>
      <c r="O368" s="21"/>
      <c r="P368" s="21"/>
      <c r="Q368" s="21"/>
      <c r="R368" s="21"/>
      <c r="S368" s="21"/>
      <c r="T368" s="21"/>
      <c r="U368" s="21"/>
    </row>
    <row r="369" spans="1:21" ht="152.25" customHeight="1" x14ac:dyDescent="0.3">
      <c r="A369" s="125" t="str">
        <f>'3 priedo 1 lentele'!A369</f>
        <v>2.6.1.2.32</v>
      </c>
      <c r="B369" s="110" t="str">
        <f>'3 priedo 1 lentele'!B369</f>
        <v>R02ZM07-290000-0031</v>
      </c>
      <c r="C369" s="38" t="str">
        <f>'3 priedo 1 lentele'!C369</f>
        <v>Apšvietimo inžinerinių tinklų atnaujinimas arba plėtra Kėdainių rajono Truskavos ir Josvainių seniūnijose</v>
      </c>
      <c r="D369" s="19" t="s">
        <v>1600</v>
      </c>
      <c r="E369" s="19" t="s">
        <v>1601</v>
      </c>
      <c r="F369" s="20">
        <v>7</v>
      </c>
      <c r="G369" s="20" t="s">
        <v>1602</v>
      </c>
      <c r="H369" s="19" t="s">
        <v>1603</v>
      </c>
      <c r="I369" s="20">
        <v>882</v>
      </c>
      <c r="J369" s="21" t="s">
        <v>1604</v>
      </c>
      <c r="K369" s="19" t="s">
        <v>1605</v>
      </c>
      <c r="L369" s="20">
        <v>1</v>
      </c>
      <c r="M369" s="21"/>
      <c r="N369" s="21"/>
      <c r="O369" s="21"/>
      <c r="P369" s="21"/>
      <c r="Q369" s="21"/>
      <c r="R369" s="21"/>
      <c r="S369" s="21"/>
      <c r="T369" s="21"/>
      <c r="U369" s="21"/>
    </row>
    <row r="370" spans="1:21" ht="152.25" customHeight="1" x14ac:dyDescent="0.3">
      <c r="A370" s="125" t="str">
        <f>'3 priedo 1 lentele'!A370</f>
        <v>2.6.1.2.33</v>
      </c>
      <c r="B370" s="110" t="str">
        <f>'3 priedo 1 lentele'!B370</f>
        <v>R02ZM07-290000-0032</v>
      </c>
      <c r="C370" s="38" t="str">
        <f>'3 priedo 1 lentele'!C370</f>
        <v>Apšvietimo inžinerinių tinklų atnaujinimas arba plėtra Kėdainių rajono Pernaravos, Gudžiūnų, Vilainių, Krakių ir Surviliškio seniūnijose</v>
      </c>
      <c r="D370" s="19" t="s">
        <v>1600</v>
      </c>
      <c r="E370" s="19" t="s">
        <v>1601</v>
      </c>
      <c r="F370" s="20">
        <v>14</v>
      </c>
      <c r="G370" s="20" t="s">
        <v>1602</v>
      </c>
      <c r="H370" s="19" t="s">
        <v>1603</v>
      </c>
      <c r="I370" s="20">
        <v>859</v>
      </c>
      <c r="J370" s="21" t="s">
        <v>1604</v>
      </c>
      <c r="K370" s="19" t="s">
        <v>1605</v>
      </c>
      <c r="L370" s="20">
        <v>1</v>
      </c>
      <c r="M370" s="21"/>
      <c r="N370" s="21"/>
      <c r="O370" s="21"/>
      <c r="P370" s="21"/>
      <c r="Q370" s="21"/>
      <c r="R370" s="21"/>
      <c r="S370" s="21"/>
      <c r="T370" s="21"/>
      <c r="U370" s="21"/>
    </row>
    <row r="371" spans="1:21" ht="152.25" customHeight="1" x14ac:dyDescent="0.3">
      <c r="A371" s="125" t="str">
        <f>'3 priedo 1 lentele'!A371</f>
        <v>2.6.1.2.34</v>
      </c>
      <c r="B371" s="110" t="str">
        <f>'3 priedo 1 lentele'!B371</f>
        <v>R02ZM07-290000-0033</v>
      </c>
      <c r="C371" s="38" t="str">
        <f>'3 priedo 1 lentele'!C371</f>
        <v>Apšvietimo inžinerinių tinklų atnaujinimas arba plėtra Šėtos seniūnijoje</v>
      </c>
      <c r="D371" s="19" t="s">
        <v>1600</v>
      </c>
      <c r="E371" s="19" t="s">
        <v>1601</v>
      </c>
      <c r="F371" s="20">
        <v>5</v>
      </c>
      <c r="G371" s="20" t="s">
        <v>1602</v>
      </c>
      <c r="H371" s="19" t="s">
        <v>1603</v>
      </c>
      <c r="I371" s="20">
        <v>823</v>
      </c>
      <c r="J371" s="21" t="s">
        <v>1604</v>
      </c>
      <c r="K371" s="19" t="s">
        <v>1605</v>
      </c>
      <c r="L371" s="20">
        <v>1</v>
      </c>
      <c r="M371" s="21"/>
      <c r="N371" s="21"/>
      <c r="O371" s="21"/>
      <c r="P371" s="21"/>
      <c r="Q371" s="21"/>
      <c r="R371" s="21"/>
      <c r="S371" s="21"/>
      <c r="T371" s="21"/>
      <c r="U371" s="21"/>
    </row>
    <row r="372" spans="1:21" ht="152.25" customHeight="1" x14ac:dyDescent="0.3">
      <c r="A372" s="125" t="str">
        <f>'3 priedo 1 lentele'!A372</f>
        <v>2.6.1.2.35</v>
      </c>
      <c r="B372" s="110" t="str">
        <f>'3 priedo 1 lentele'!B372</f>
        <v>R02ZM07-290000-0034</v>
      </c>
      <c r="C372" s="38" t="str">
        <f>'3 priedo 1 lentele'!C372</f>
        <v>Atvirų viešųjų erdvių sutvarkymas arba sukūrimas Kėdainių rajono Surviliškio seniūnijoje, pritaikant jas kaimo bendruomenės poreikiams bei laisvalaikiui</v>
      </c>
      <c r="D372" s="19" t="s">
        <v>1600</v>
      </c>
      <c r="E372" s="19" t="s">
        <v>1601</v>
      </c>
      <c r="F372" s="20">
        <v>2</v>
      </c>
      <c r="G372" s="20" t="s">
        <v>1602</v>
      </c>
      <c r="H372" s="19" t="s">
        <v>1603</v>
      </c>
      <c r="I372" s="20">
        <v>644</v>
      </c>
      <c r="J372" s="21" t="s">
        <v>1604</v>
      </c>
      <c r="K372" s="19" t="s">
        <v>1605</v>
      </c>
      <c r="L372" s="20">
        <v>1</v>
      </c>
      <c r="M372" s="21"/>
      <c r="N372" s="21"/>
      <c r="O372" s="21"/>
      <c r="P372" s="21"/>
      <c r="Q372" s="21"/>
      <c r="R372" s="21"/>
      <c r="S372" s="21"/>
      <c r="T372" s="21"/>
      <c r="U372" s="21"/>
    </row>
    <row r="373" spans="1:21" ht="152.25" customHeight="1" x14ac:dyDescent="0.3">
      <c r="A373" s="125" t="str">
        <f>'3 priedo 1 lentele'!A373</f>
        <v>2.6.1.2.36</v>
      </c>
      <c r="B373" s="110" t="str">
        <f>'3 priedo 1 lentele'!B373</f>
        <v>R02ZM07-290000-0035</v>
      </c>
      <c r="C373" s="38" t="str">
        <f>'3 priedo 1 lentele'!C373</f>
        <v>Atvirų viešųjų erdvių sutvarkymas arba sukūrimas Kėdainių rajono Šėtos miestelyje, pritaikant jas kaimo bendruomenės poreikiams bei laisvalaikiui</v>
      </c>
      <c r="D373" s="19" t="s">
        <v>1600</v>
      </c>
      <c r="E373" s="19" t="s">
        <v>1601</v>
      </c>
      <c r="F373" s="20">
        <v>1</v>
      </c>
      <c r="G373" s="20" t="s">
        <v>1602</v>
      </c>
      <c r="H373" s="19" t="s">
        <v>1603</v>
      </c>
      <c r="I373" s="20">
        <v>935</v>
      </c>
      <c r="J373" s="21" t="s">
        <v>1604</v>
      </c>
      <c r="K373" s="19" t="s">
        <v>1605</v>
      </c>
      <c r="L373" s="20">
        <v>1</v>
      </c>
      <c r="M373" s="21"/>
      <c r="N373" s="21"/>
      <c r="O373" s="21"/>
      <c r="P373" s="21"/>
      <c r="Q373" s="21"/>
      <c r="R373" s="21"/>
      <c r="S373" s="21"/>
      <c r="T373" s="21"/>
      <c r="U373" s="21"/>
    </row>
    <row r="374" spans="1:21" ht="152.25" customHeight="1" x14ac:dyDescent="0.3">
      <c r="A374" s="125" t="str">
        <f>'3 priedo 1 lentele'!A374</f>
        <v>2.6.1.2.38</v>
      </c>
      <c r="B374" s="110" t="str">
        <f>'3 priedo 1 lentele'!B374</f>
        <v>R02ZM07-290000-0037</v>
      </c>
      <c r="C374" s="38" t="str">
        <f>'3 priedo 1 lentele'!C374</f>
        <v>Atvirų viešųjų erdvių sutvarkymas arba sukūrimas Kėdainių rajono Dotnuvos seniūnijoje, pritaikant jas kaimo bendruomenės poreikiams bei laisvalaikiui</v>
      </c>
      <c r="D374" s="19" t="s">
        <v>1600</v>
      </c>
      <c r="E374" s="19" t="s">
        <v>1601</v>
      </c>
      <c r="F374" s="20">
        <v>2</v>
      </c>
      <c r="G374" s="20" t="s">
        <v>1602</v>
      </c>
      <c r="H374" s="19" t="s">
        <v>1603</v>
      </c>
      <c r="I374" s="20">
        <v>795</v>
      </c>
      <c r="J374" s="21" t="s">
        <v>1604</v>
      </c>
      <c r="K374" s="19" t="s">
        <v>1605</v>
      </c>
      <c r="L374" s="20">
        <v>1</v>
      </c>
      <c r="M374" s="21"/>
      <c r="N374" s="21"/>
      <c r="O374" s="21"/>
      <c r="P374" s="21"/>
      <c r="Q374" s="21"/>
      <c r="R374" s="21"/>
      <c r="S374" s="21"/>
      <c r="T374" s="21"/>
      <c r="U374" s="21"/>
    </row>
    <row r="375" spans="1:21" ht="152.25" customHeight="1" x14ac:dyDescent="0.3">
      <c r="A375" s="125" t="str">
        <f>'3 priedo 1 lentele'!A375</f>
        <v>2.6.1.2.39</v>
      </c>
      <c r="B375" s="110" t="str">
        <f>'3 priedo 1 lentele'!B375</f>
        <v>R02ZM07-290000-0038</v>
      </c>
      <c r="C375" s="38" t="str">
        <f>'3 priedo 1 lentele'!C375</f>
        <v>Atvirų viešųjų erdvių sutvarkymas arba sukūrimas Kėdainių rajono Josvainių ir Krakių seniūnijose, pritaikant jas kaimo bendruomenės poreikiams bei laisvalaikiui</v>
      </c>
      <c r="D375" s="19" t="s">
        <v>1600</v>
      </c>
      <c r="E375" s="19" t="s">
        <v>1601</v>
      </c>
      <c r="F375" s="20">
        <v>3</v>
      </c>
      <c r="G375" s="20" t="s">
        <v>1602</v>
      </c>
      <c r="H375" s="19" t="s">
        <v>1603</v>
      </c>
      <c r="I375" s="20">
        <v>728</v>
      </c>
      <c r="J375" s="21" t="s">
        <v>1604</v>
      </c>
      <c r="K375" s="19" t="s">
        <v>1605</v>
      </c>
      <c r="L375" s="20">
        <v>1</v>
      </c>
      <c r="M375" s="21"/>
      <c r="N375" s="21"/>
      <c r="O375" s="21"/>
      <c r="P375" s="21"/>
      <c r="Q375" s="21"/>
      <c r="R375" s="21"/>
      <c r="S375" s="21"/>
      <c r="T375" s="21"/>
      <c r="U375" s="21"/>
    </row>
    <row r="376" spans="1:21" ht="152.25" customHeight="1" x14ac:dyDescent="0.3">
      <c r="A376" s="125" t="str">
        <f>'3 priedo 1 lentele'!A376</f>
        <v>2.6.1.2.40</v>
      </c>
      <c r="B376" s="110" t="str">
        <f>'3 priedo 1 lentele'!B376</f>
        <v>R02ZM07-290000-0039</v>
      </c>
      <c r="C376" s="38" t="str">
        <f>'3 priedo 1 lentele'!C376</f>
        <v>Atvirų viešųjų erdvių sutvarkymas arba sukūrimas Kėdainių rajono Pernaravos, Pelėdnagių, Vilainių ir Truskavos seniūnijose, pritaikant jas kaimo bendruomenės poreikiams bei laisvalaikiui</v>
      </c>
      <c r="D376" s="19" t="s">
        <v>1600</v>
      </c>
      <c r="E376" s="19" t="s">
        <v>1601</v>
      </c>
      <c r="F376" s="20">
        <v>5</v>
      </c>
      <c r="G376" s="20" t="s">
        <v>1602</v>
      </c>
      <c r="H376" s="19" t="s">
        <v>1603</v>
      </c>
      <c r="I376" s="20">
        <v>926</v>
      </c>
      <c r="J376" s="21" t="s">
        <v>1604</v>
      </c>
      <c r="K376" s="19" t="s">
        <v>1605</v>
      </c>
      <c r="L376" s="20">
        <v>1</v>
      </c>
      <c r="M376" s="21"/>
      <c r="N376" s="21"/>
      <c r="O376" s="21"/>
      <c r="P376" s="21"/>
      <c r="Q376" s="21"/>
      <c r="R376" s="21"/>
      <c r="S376" s="21"/>
      <c r="T376" s="21"/>
      <c r="U376" s="21"/>
    </row>
    <row r="377" spans="1:21" ht="152.25" customHeight="1" x14ac:dyDescent="0.3">
      <c r="A377" s="125" t="str">
        <f>'3 priedo 1 lentele'!A377</f>
        <v>2.6.1.2.41</v>
      </c>
      <c r="B377" s="110" t="str">
        <f>'3 priedo 1 lentele'!B377</f>
        <v>R02ZM07-330000-0040</v>
      </c>
      <c r="C377" s="38" t="str">
        <f>'3 priedo 1 lentele'!C377</f>
        <v>Kėdainių rajono Krakių miestelio kultūros centro kapitalinis remontas, pritaikant jį kaimo bendruomenės poreikiams</v>
      </c>
      <c r="D377" s="19" t="s">
        <v>1600</v>
      </c>
      <c r="E377" s="19" t="s">
        <v>1601</v>
      </c>
      <c r="F377" s="20">
        <v>1</v>
      </c>
      <c r="G377" s="20" t="s">
        <v>1602</v>
      </c>
      <c r="H377" s="19" t="s">
        <v>1603</v>
      </c>
      <c r="I377" s="20">
        <v>841</v>
      </c>
      <c r="J377" s="21" t="s">
        <v>1604</v>
      </c>
      <c r="K377" s="19" t="s">
        <v>1605</v>
      </c>
      <c r="L377" s="20">
        <v>1</v>
      </c>
      <c r="M377" s="21"/>
      <c r="N377" s="21"/>
      <c r="O377" s="21"/>
      <c r="P377" s="21"/>
      <c r="Q377" s="21"/>
      <c r="R377" s="21"/>
      <c r="S377" s="21"/>
      <c r="T377" s="21"/>
      <c r="U377" s="21"/>
    </row>
    <row r="378" spans="1:21" ht="152.25" customHeight="1" x14ac:dyDescent="0.3">
      <c r="A378" s="125" t="str">
        <f>'3 priedo 1 lentele'!A378</f>
        <v>2.6.1.2.42</v>
      </c>
      <c r="B378" s="110" t="str">
        <f>'3 priedo 1 lentele'!B378</f>
        <v>R02ZM07-320000-0041</v>
      </c>
      <c r="C378" s="38" t="str">
        <f>'3 priedo 1 lentele'!C378</f>
        <v>Kėdainių rajono Dotnuvos seniūnijos Akademijos miestelio visuomeninės paskirties pastato atnaujinimas (modernizavimas), pritaikant jį kaimo bendruomenės poreikiams</v>
      </c>
      <c r="D378" s="19" t="s">
        <v>1600</v>
      </c>
      <c r="E378" s="19" t="s">
        <v>1601</v>
      </c>
      <c r="F378" s="20">
        <v>1</v>
      </c>
      <c r="G378" s="20" t="s">
        <v>1602</v>
      </c>
      <c r="H378" s="19" t="s">
        <v>1603</v>
      </c>
      <c r="I378" s="20">
        <v>752</v>
      </c>
      <c r="J378" s="21" t="s">
        <v>1604</v>
      </c>
      <c r="K378" s="19" t="s">
        <v>1605</v>
      </c>
      <c r="L378" s="20">
        <v>1</v>
      </c>
      <c r="M378" s="21"/>
      <c r="N378" s="21"/>
      <c r="O378" s="21"/>
      <c r="P378" s="21"/>
      <c r="Q378" s="21"/>
      <c r="R378" s="21"/>
      <c r="S378" s="21"/>
      <c r="T378" s="21"/>
      <c r="U378" s="21"/>
    </row>
    <row r="379" spans="1:21" ht="152.25" customHeight="1" x14ac:dyDescent="0.3">
      <c r="A379" s="125" t="str">
        <f>'3 priedo 1 lentele'!A379</f>
        <v>2.6.1.2.43</v>
      </c>
      <c r="B379" s="110" t="str">
        <f>'3 priedo 1 lentele'!B379</f>
        <v>R02ZM07-330000-0042</v>
      </c>
      <c r="C379" s="38" t="str">
        <f>'3 priedo 1 lentele'!C379</f>
        <v>Kėdainių rajono Truskavos seniūnijos pastato išplėtimas, pritaikant jį kaimo bendruomenės poreikiams bei kultūrinei veiklai</v>
      </c>
      <c r="D379" s="19" t="s">
        <v>1600</v>
      </c>
      <c r="E379" s="19" t="s">
        <v>1601</v>
      </c>
      <c r="F379" s="20">
        <v>1</v>
      </c>
      <c r="G379" s="20" t="s">
        <v>1602</v>
      </c>
      <c r="H379" s="19" t="s">
        <v>1603</v>
      </c>
      <c r="I379" s="20">
        <v>279</v>
      </c>
      <c r="J379" s="21" t="s">
        <v>1604</v>
      </c>
      <c r="K379" s="19" t="s">
        <v>1605</v>
      </c>
      <c r="L379" s="20">
        <v>1</v>
      </c>
      <c r="M379" s="21"/>
      <c r="N379" s="21"/>
      <c r="O379" s="21"/>
      <c r="P379" s="21"/>
      <c r="Q379" s="21"/>
      <c r="R379" s="21"/>
      <c r="S379" s="21"/>
      <c r="T379" s="21"/>
      <c r="U379" s="21"/>
    </row>
    <row r="380" spans="1:21" ht="152.25" customHeight="1" x14ac:dyDescent="0.3">
      <c r="A380" s="125" t="str">
        <f>'3 priedo 1 lentele'!A380</f>
        <v>2.6.1.2.44</v>
      </c>
      <c r="B380" s="110" t="str">
        <f>'3 priedo 1 lentele'!B380</f>
        <v>R02ZM07-330000-0043</v>
      </c>
      <c r="C380" s="38" t="str">
        <f>'3 priedo 1 lentele'!C380</f>
        <v>Kėdainių rajono Krakių seniūnijos Ažytėnų kaimo visuomeninės paskirties pastato atnaujinimas (modernizavimas), pritaikant jį kaimo bendruomenės poreikiams</v>
      </c>
      <c r="D380" s="19" t="s">
        <v>1600</v>
      </c>
      <c r="E380" s="19" t="s">
        <v>1601</v>
      </c>
      <c r="F380" s="20">
        <v>1</v>
      </c>
      <c r="G380" s="20" t="s">
        <v>1602</v>
      </c>
      <c r="H380" s="19" t="s">
        <v>1603</v>
      </c>
      <c r="I380" s="20">
        <v>239</v>
      </c>
      <c r="J380" s="21" t="s">
        <v>1604</v>
      </c>
      <c r="K380" s="19" t="s">
        <v>1605</v>
      </c>
      <c r="L380" s="20">
        <v>1</v>
      </c>
      <c r="M380" s="21"/>
      <c r="N380" s="21"/>
      <c r="O380" s="21"/>
      <c r="P380" s="21"/>
      <c r="Q380" s="21"/>
      <c r="R380" s="21"/>
      <c r="S380" s="21"/>
      <c r="T380" s="21"/>
      <c r="U380" s="21"/>
    </row>
    <row r="381" spans="1:21" ht="152.25" customHeight="1" x14ac:dyDescent="0.3">
      <c r="A381" s="125" t="str">
        <f>'3 priedo 1 lentele'!A381</f>
        <v>2.6.1.2.45</v>
      </c>
      <c r="B381" s="110" t="str">
        <f>'3 priedo 1 lentele'!B381</f>
        <v>R02ZM07-500000-0044</v>
      </c>
      <c r="C381" s="38" t="str">
        <f>'3 priedo 1 lentele'!C381</f>
        <v>Geriamojo vandens geležies šalinimo sistemų nauja statyba ir (arba) rekonstrukcija, artezinio gręžinio įrengimas Kasčiukiškių kaime</v>
      </c>
      <c r="D381" s="19" t="s">
        <v>1600</v>
      </c>
      <c r="E381" s="19" t="s">
        <v>1601</v>
      </c>
      <c r="F381" s="20">
        <v>1</v>
      </c>
      <c r="G381" s="20" t="s">
        <v>1602</v>
      </c>
      <c r="H381" s="19" t="s">
        <v>1603</v>
      </c>
      <c r="I381" s="20">
        <v>157</v>
      </c>
      <c r="J381" s="21" t="s">
        <v>1604</v>
      </c>
      <c r="K381" s="19" t="s">
        <v>1605</v>
      </c>
      <c r="L381" s="20">
        <v>1</v>
      </c>
      <c r="M381" s="21"/>
      <c r="N381" s="21"/>
      <c r="O381" s="21"/>
      <c r="P381" s="21"/>
      <c r="Q381" s="21"/>
      <c r="R381" s="21"/>
      <c r="S381" s="21"/>
      <c r="T381" s="21"/>
      <c r="U381" s="21"/>
    </row>
    <row r="382" spans="1:21" ht="152.25" customHeight="1" x14ac:dyDescent="0.3">
      <c r="A382" s="125" t="str">
        <f>'3 priedo 1 lentele'!A382</f>
        <v>2.6.1.2.46</v>
      </c>
      <c r="B382" s="110" t="str">
        <f>'3 priedo 1 lentele'!B382</f>
        <v>R02ZM07-500000-0045</v>
      </c>
      <c r="C382" s="38" t="str">
        <f>'3 priedo 1 lentele'!C382</f>
        <v>Geriamojo vandens geležies šalinimo sistemų nauja statyba ir (arba) rekonstrukcija, artezinio gręžinio įrengimas Neprėkštos kaime</v>
      </c>
      <c r="D382" s="19" t="s">
        <v>1600</v>
      </c>
      <c r="E382" s="19" t="s">
        <v>1601</v>
      </c>
      <c r="F382" s="20">
        <v>1</v>
      </c>
      <c r="G382" s="20" t="s">
        <v>1602</v>
      </c>
      <c r="H382" s="19" t="s">
        <v>1603</v>
      </c>
      <c r="I382" s="20">
        <v>156</v>
      </c>
      <c r="J382" s="21" t="s">
        <v>1604</v>
      </c>
      <c r="K382" s="19" t="s">
        <v>1605</v>
      </c>
      <c r="L382" s="20">
        <v>1</v>
      </c>
      <c r="M382" s="21"/>
      <c r="N382" s="21"/>
      <c r="O382" s="21"/>
      <c r="P382" s="21"/>
      <c r="Q382" s="21"/>
      <c r="R382" s="21"/>
      <c r="S382" s="21"/>
      <c r="T382" s="21"/>
      <c r="U382" s="21"/>
    </row>
    <row r="383" spans="1:21" ht="152.25" customHeight="1" x14ac:dyDescent="0.3">
      <c r="A383" s="125" t="str">
        <f>'3 priedo 1 lentele'!A383</f>
        <v>2.6.1.2.47</v>
      </c>
      <c r="B383" s="110" t="str">
        <f>'3 priedo 1 lentele'!B383</f>
        <v>R02ZM07-500000-0046</v>
      </c>
      <c r="C383" s="38" t="str">
        <f>'3 priedo 1 lentele'!C383</f>
        <v>Geriamojo vandens geležies šalinimo sistemų nauja statyba ir (arba) rekonstrukcija, artezinio gręžinio įrengimas Nemaitonių kaime</v>
      </c>
      <c r="D383" s="19" t="s">
        <v>1600</v>
      </c>
      <c r="E383" s="19" t="s">
        <v>1601</v>
      </c>
      <c r="F383" s="20">
        <v>1</v>
      </c>
      <c r="G383" s="20" t="s">
        <v>1602</v>
      </c>
      <c r="H383" s="19" t="s">
        <v>1603</v>
      </c>
      <c r="I383" s="20">
        <v>82</v>
      </c>
      <c r="J383" s="21" t="s">
        <v>1604</v>
      </c>
      <c r="K383" s="19" t="s">
        <v>1605</v>
      </c>
      <c r="L383" s="20">
        <v>1</v>
      </c>
      <c r="M383" s="21"/>
      <c r="N383" s="21"/>
      <c r="O383" s="21"/>
      <c r="P383" s="21"/>
      <c r="Q383" s="21"/>
      <c r="R383" s="21"/>
      <c r="S383" s="21"/>
      <c r="T383" s="21"/>
      <c r="U383" s="21"/>
    </row>
    <row r="384" spans="1:21" ht="152.25" customHeight="1" x14ac:dyDescent="0.3">
      <c r="A384" s="125" t="str">
        <f>'3 priedo 1 lentele'!A384</f>
        <v>2.6.1.2.48</v>
      </c>
      <c r="B384" s="110" t="str">
        <f>'3 priedo 1 lentele'!B384</f>
        <v>R02ZM07-500000-0047</v>
      </c>
      <c r="C384" s="38" t="str">
        <f>'3 priedo 1 lentele'!C384</f>
        <v>Geriamojo vandens geležies šalinimo sistemų nauja statyba ir (arba) rekonstrukcija, artezinio gręžinio įrengimas Vilūnų kaime</v>
      </c>
      <c r="D384" s="19" t="s">
        <v>1600</v>
      </c>
      <c r="E384" s="19" t="s">
        <v>1601</v>
      </c>
      <c r="F384" s="20">
        <v>1</v>
      </c>
      <c r="G384" s="20" t="s">
        <v>1602</v>
      </c>
      <c r="H384" s="19" t="s">
        <v>1603</v>
      </c>
      <c r="I384" s="20">
        <v>166</v>
      </c>
      <c r="J384" s="21" t="s">
        <v>1604</v>
      </c>
      <c r="K384" s="19" t="s">
        <v>1605</v>
      </c>
      <c r="L384" s="20">
        <v>1</v>
      </c>
      <c r="M384" s="21"/>
      <c r="N384" s="21"/>
      <c r="O384" s="21"/>
      <c r="P384" s="21"/>
      <c r="Q384" s="21"/>
      <c r="R384" s="21"/>
      <c r="S384" s="21"/>
      <c r="T384" s="21"/>
      <c r="U384" s="21"/>
    </row>
    <row r="385" spans="1:21" ht="152.25" customHeight="1" x14ac:dyDescent="0.3">
      <c r="A385" s="125" t="str">
        <f>'3 priedo 1 lentele'!A385</f>
        <v>2.6.1.2.49</v>
      </c>
      <c r="B385" s="110" t="str">
        <f>'3 priedo 1 lentele'!B385</f>
        <v>R02ZM07-500000-0048</v>
      </c>
      <c r="C385" s="38" t="str">
        <f>'3 priedo 1 lentele'!C385</f>
        <v>Geriamojo vandens geležies šalinimo sistemų nauja statyba ir (arba) rekonstrukcija, artezinio gręžinio įrengimas Tauckūnų kaime</v>
      </c>
      <c r="D385" s="19" t="s">
        <v>1600</v>
      </c>
      <c r="E385" s="19" t="s">
        <v>1601</v>
      </c>
      <c r="F385" s="20">
        <v>1</v>
      </c>
      <c r="G385" s="20" t="s">
        <v>1602</v>
      </c>
      <c r="H385" s="19" t="s">
        <v>1603</v>
      </c>
      <c r="I385" s="20">
        <v>156</v>
      </c>
      <c r="J385" s="21" t="s">
        <v>1604</v>
      </c>
      <c r="K385" s="19" t="s">
        <v>1605</v>
      </c>
      <c r="L385" s="20">
        <v>1</v>
      </c>
      <c r="M385" s="21"/>
      <c r="N385" s="21"/>
      <c r="O385" s="21"/>
      <c r="P385" s="21"/>
      <c r="Q385" s="21"/>
      <c r="R385" s="21"/>
      <c r="S385" s="21"/>
      <c r="T385" s="21"/>
      <c r="U385" s="21"/>
    </row>
    <row r="386" spans="1:21" ht="152.25" customHeight="1" x14ac:dyDescent="0.3">
      <c r="A386" s="125" t="str">
        <f>'3 priedo 1 lentele'!A386</f>
        <v>2.6.1.2.50</v>
      </c>
      <c r="B386" s="110" t="str">
        <f>'3 priedo 1 lentele'!B386</f>
        <v>R02ZM07-500000-0049</v>
      </c>
      <c r="C386" s="38" t="str">
        <f>'3 priedo 1 lentele'!C386</f>
        <v>Geriamojo vandens geležies šalinimo sistemų nauja statyba ir (arba) rekonstrukcija, artezinio gręžinio įrengimas Mikalaučiškių kaime</v>
      </c>
      <c r="D386" s="19" t="s">
        <v>1600</v>
      </c>
      <c r="E386" s="19" t="s">
        <v>1601</v>
      </c>
      <c r="F386" s="20">
        <v>1</v>
      </c>
      <c r="G386" s="20" t="s">
        <v>1602</v>
      </c>
      <c r="H386" s="19" t="s">
        <v>1603</v>
      </c>
      <c r="I386" s="20">
        <v>130</v>
      </c>
      <c r="J386" s="21" t="s">
        <v>1604</v>
      </c>
      <c r="K386" s="19" t="s">
        <v>1605</v>
      </c>
      <c r="L386" s="20">
        <v>1</v>
      </c>
      <c r="M386" s="21"/>
      <c r="N386" s="21"/>
      <c r="O386" s="21"/>
      <c r="P386" s="21"/>
      <c r="Q386" s="21"/>
      <c r="R386" s="21"/>
      <c r="S386" s="21"/>
      <c r="T386" s="21"/>
      <c r="U386" s="21"/>
    </row>
    <row r="387" spans="1:21" ht="152.25" customHeight="1" x14ac:dyDescent="0.3">
      <c r="A387" s="125" t="str">
        <f>'3 priedo 1 lentele'!A387</f>
        <v>2.6.1.2.51</v>
      </c>
      <c r="B387" s="110" t="str">
        <f>'3 priedo 1 lentele'!B387</f>
        <v>R02ZM07-500000-0050</v>
      </c>
      <c r="C387" s="38" t="str">
        <f>'3 priedo 1 lentele'!C387</f>
        <v>Geriamojo vandens geležies šalinimo sistemų nauja statyba ir (arba) rekonstrukcija, artezinio gręžinio įrengimas Guronių (Žaslių gel. stotis) kaime</v>
      </c>
      <c r="D387" s="19" t="s">
        <v>1600</v>
      </c>
      <c r="E387" s="19" t="s">
        <v>1601</v>
      </c>
      <c r="F387" s="20">
        <v>1</v>
      </c>
      <c r="G387" s="20" t="s">
        <v>1602</v>
      </c>
      <c r="H387" s="19" t="s">
        <v>1603</v>
      </c>
      <c r="I387" s="20">
        <v>503</v>
      </c>
      <c r="J387" s="21" t="s">
        <v>1604</v>
      </c>
      <c r="K387" s="19" t="s">
        <v>1605</v>
      </c>
      <c r="L387" s="20">
        <v>1</v>
      </c>
      <c r="M387" s="21"/>
      <c r="N387" s="21"/>
      <c r="O387" s="21"/>
      <c r="P387" s="21"/>
      <c r="Q387" s="21"/>
      <c r="R387" s="21"/>
      <c r="S387" s="21"/>
      <c r="T387" s="21"/>
      <c r="U387" s="21"/>
    </row>
    <row r="388" spans="1:21" ht="152.25" customHeight="1" x14ac:dyDescent="0.3">
      <c r="A388" s="125" t="str">
        <f>'3 priedo 1 lentele'!A388</f>
        <v>2.6.1.2.52</v>
      </c>
      <c r="B388" s="110" t="str">
        <f>'3 priedo 1 lentele'!B388</f>
        <v>R02ZM07-500000-0051</v>
      </c>
      <c r="C388" s="38" t="str">
        <f>'3 priedo 1 lentele'!C388</f>
        <v>Žaslių pagrindinės mokyklos dienos centro sporto aikštyno atnaujinimas</v>
      </c>
      <c r="D388" s="19" t="s">
        <v>1600</v>
      </c>
      <c r="E388" s="19" t="s">
        <v>1601</v>
      </c>
      <c r="F388" s="20">
        <v>1</v>
      </c>
      <c r="G388" s="20" t="s">
        <v>1602</v>
      </c>
      <c r="H388" s="19" t="s">
        <v>1603</v>
      </c>
      <c r="I388" s="20">
        <v>1121</v>
      </c>
      <c r="J388" s="21" t="s">
        <v>1604</v>
      </c>
      <c r="K388" s="19" t="s">
        <v>1605</v>
      </c>
      <c r="L388" s="20">
        <v>1</v>
      </c>
      <c r="M388" s="21"/>
      <c r="N388" s="21"/>
      <c r="O388" s="21"/>
      <c r="P388" s="21"/>
      <c r="Q388" s="21"/>
      <c r="R388" s="21"/>
      <c r="S388" s="21"/>
      <c r="T388" s="21"/>
      <c r="U388" s="21"/>
    </row>
    <row r="389" spans="1:21" ht="152.25" customHeight="1" x14ac:dyDescent="0.3">
      <c r="A389" s="125" t="str">
        <f>'3 priedo 1 lentele'!A389</f>
        <v>2.6.1.2.53</v>
      </c>
      <c r="B389" s="110" t="str">
        <f>'3 priedo 1 lentele'!B389</f>
        <v>R02ZM07-500000-0052</v>
      </c>
      <c r="C389" s="38" t="str">
        <f>'3 priedo 1 lentele'!C389</f>
        <v>Kaišiadorių r. Pravieniškių lopšelio-darželio „Ąžuoliukas“ gražios ir saugios lauko aplinkos sukūrimas</v>
      </c>
      <c r="D389" s="19" t="s">
        <v>1600</v>
      </c>
      <c r="E389" s="19" t="s">
        <v>1601</v>
      </c>
      <c r="F389" s="20">
        <v>1</v>
      </c>
      <c r="G389" s="20" t="s">
        <v>1602</v>
      </c>
      <c r="H389" s="19" t="s">
        <v>1603</v>
      </c>
      <c r="I389" s="20">
        <v>1451</v>
      </c>
      <c r="J389" s="21" t="s">
        <v>1604</v>
      </c>
      <c r="K389" s="19" t="s">
        <v>1605</v>
      </c>
      <c r="L389" s="20">
        <v>1</v>
      </c>
      <c r="M389" s="21"/>
      <c r="N389" s="21"/>
      <c r="O389" s="21"/>
      <c r="P389" s="21"/>
      <c r="Q389" s="21"/>
      <c r="R389" s="21"/>
      <c r="S389" s="21"/>
      <c r="T389" s="21"/>
      <c r="U389" s="21"/>
    </row>
    <row r="390" spans="1:21" ht="152.25" customHeight="1" x14ac:dyDescent="0.3">
      <c r="A390" s="125" t="str">
        <f>'3 priedo 1 lentele'!A390</f>
        <v>2.6.1.2.54</v>
      </c>
      <c r="B390" s="110" t="str">
        <f>'3 priedo 1 lentele'!B390</f>
        <v>R02ZM07-320000-0053</v>
      </c>
      <c r="C390" s="38" t="str">
        <f>'3 priedo 1 lentele'!C390</f>
        <v>Kauno r. Pabiržio kaimo viešosios infrastruktūros sutvarkymas ir pritaikymas aktyvaus laisvalaikio ir
kultūrinei veiklai</v>
      </c>
      <c r="D390" s="19" t="s">
        <v>1600</v>
      </c>
      <c r="E390" s="19" t="s">
        <v>1601</v>
      </c>
      <c r="F390" s="20">
        <v>7</v>
      </c>
      <c r="G390" s="20" t="s">
        <v>1602</v>
      </c>
      <c r="H390" s="19" t="s">
        <v>1603</v>
      </c>
      <c r="I390" s="20">
        <v>273</v>
      </c>
      <c r="J390" s="21" t="s">
        <v>1604</v>
      </c>
      <c r="K390" s="19" t="s">
        <v>1605</v>
      </c>
      <c r="L390" s="20">
        <v>1</v>
      </c>
      <c r="M390" s="21"/>
      <c r="N390" s="21"/>
      <c r="O390" s="21"/>
      <c r="P390" s="21"/>
      <c r="Q390" s="21"/>
      <c r="R390" s="21"/>
      <c r="S390" s="21"/>
      <c r="T390" s="21"/>
      <c r="U390" s="21"/>
    </row>
    <row r="391" spans="1:21" ht="152.25" customHeight="1" x14ac:dyDescent="0.3">
      <c r="A391" s="125" t="str">
        <f>'3 priedo 1 lentele'!A391</f>
        <v>2.6.1.2.55</v>
      </c>
      <c r="B391" s="110" t="str">
        <f>'3 priedo 1 lentele'!B391</f>
        <v>R02ZM07-410000-0054</v>
      </c>
      <c r="C391" s="38" t="str">
        <f>'3 priedo 1 lentele'!C391</f>
        <v>Kauno r. Kačerginės miestelio viešosios infrastruktūros</v>
      </c>
      <c r="D391" s="19" t="s">
        <v>1600</v>
      </c>
      <c r="E391" s="19" t="s">
        <v>1601</v>
      </c>
      <c r="F391" s="20">
        <v>1</v>
      </c>
      <c r="G391" s="20" t="s">
        <v>1602</v>
      </c>
      <c r="H391" s="19" t="s">
        <v>1603</v>
      </c>
      <c r="I391" s="20">
        <v>750</v>
      </c>
      <c r="J391" s="21" t="s">
        <v>1604</v>
      </c>
      <c r="K391" s="19" t="s">
        <v>1605</v>
      </c>
      <c r="L391" s="20">
        <v>1</v>
      </c>
      <c r="M391" s="21"/>
      <c r="N391" s="21"/>
      <c r="O391" s="21"/>
      <c r="P391" s="21"/>
      <c r="Q391" s="21"/>
      <c r="R391" s="21"/>
      <c r="S391" s="21"/>
      <c r="T391" s="21"/>
      <c r="U391" s="21"/>
    </row>
    <row r="392" spans="1:21" ht="152.25" customHeight="1" x14ac:dyDescent="0.3">
      <c r="A392" s="125" t="str">
        <f>'3 priedo 1 lentele'!A392</f>
        <v>2.6.1.2.56</v>
      </c>
      <c r="B392" s="110" t="str">
        <f>'3 priedo 1 lentele'!B392</f>
        <v>R02ZM07-232200-0055</v>
      </c>
      <c r="C392" s="38" t="str">
        <f>'3 priedo 1 lentele'!C392</f>
        <v>Kauno r. Ilgakiemio kaimo viešosios infrastruktūros sutvarkymas ir pritaikymas kaimo bendruomenės
poreikiams</v>
      </c>
      <c r="D392" s="19" t="s">
        <v>1600</v>
      </c>
      <c r="E392" s="19" t="s">
        <v>1601</v>
      </c>
      <c r="F392" s="20">
        <v>1</v>
      </c>
      <c r="G392" s="20" t="s">
        <v>1602</v>
      </c>
      <c r="H392" s="19" t="s">
        <v>1603</v>
      </c>
      <c r="I392" s="20">
        <v>750</v>
      </c>
      <c r="J392" s="21" t="s">
        <v>1604</v>
      </c>
      <c r="K392" s="19" t="s">
        <v>1605</v>
      </c>
      <c r="L392" s="20">
        <v>1</v>
      </c>
      <c r="M392" s="21"/>
      <c r="N392" s="21"/>
      <c r="O392" s="21"/>
      <c r="P392" s="21"/>
      <c r="Q392" s="21"/>
      <c r="R392" s="21"/>
      <c r="S392" s="21"/>
      <c r="T392" s="21"/>
      <c r="U392" s="21"/>
    </row>
    <row r="393" spans="1:21" ht="152.25" customHeight="1" x14ac:dyDescent="0.3">
      <c r="A393" s="125" t="str">
        <f>'3 priedo 1 lentele'!A393</f>
        <v>2.6.1.2.57</v>
      </c>
      <c r="B393" s="110" t="str">
        <f>'3 priedo 1 lentele'!B393</f>
        <v>R02ZM07-230000-0056</v>
      </c>
      <c r="C393" s="38" t="str">
        <f>'3 priedo 1 lentele'!C393</f>
        <v>Kauno r. Voškonių kaimo viešosios infrastruktūros sutvarkymas ir pritaikymas kaimo bendruomenės
poreikiams</v>
      </c>
      <c r="D393" s="19" t="s">
        <v>1600</v>
      </c>
      <c r="E393" s="19" t="s">
        <v>1601</v>
      </c>
      <c r="F393" s="20">
        <v>1</v>
      </c>
      <c r="G393" s="20" t="s">
        <v>1602</v>
      </c>
      <c r="H393" s="19" t="s">
        <v>1603</v>
      </c>
      <c r="I393" s="20">
        <v>872</v>
      </c>
      <c r="J393" s="21" t="s">
        <v>1604</v>
      </c>
      <c r="K393" s="19" t="s">
        <v>1605</v>
      </c>
      <c r="L393" s="20">
        <v>1</v>
      </c>
      <c r="M393" s="21"/>
      <c r="N393" s="21"/>
      <c r="O393" s="21"/>
      <c r="P393" s="21"/>
      <c r="Q393" s="21"/>
      <c r="R393" s="21"/>
      <c r="S393" s="21"/>
      <c r="T393" s="21"/>
      <c r="U393" s="21"/>
    </row>
    <row r="394" spans="1:21" ht="152.25" customHeight="1" x14ac:dyDescent="0.3">
      <c r="A394" s="125" t="str">
        <f>'3 priedo 1 lentele'!A394</f>
        <v>2.6.1.2.58</v>
      </c>
      <c r="B394" s="110" t="str">
        <f>'3 priedo 1 lentele'!B394</f>
        <v>R02ZM07-220000-0057</v>
      </c>
      <c r="C394" s="38" t="str">
        <f>'3 priedo 1 lentele'!C394</f>
        <v>Kauno r. Piliuonos miestelio viešosios infrastruktūros sutvarkymas ir pritaikymas aktyvaus laisvalaikio
ir kultūrinei veiklai</v>
      </c>
      <c r="D394" s="19" t="s">
        <v>1600</v>
      </c>
      <c r="E394" s="19" t="s">
        <v>1601</v>
      </c>
      <c r="F394" s="20">
        <v>1</v>
      </c>
      <c r="G394" s="20" t="s">
        <v>1602</v>
      </c>
      <c r="H394" s="19" t="s">
        <v>1603</v>
      </c>
      <c r="I394" s="20">
        <v>781</v>
      </c>
      <c r="J394" s="21" t="s">
        <v>1604</v>
      </c>
      <c r="K394" s="19" t="s">
        <v>1605</v>
      </c>
      <c r="L394" s="20">
        <v>1</v>
      </c>
      <c r="M394" s="21"/>
      <c r="N394" s="21"/>
      <c r="O394" s="21"/>
      <c r="P394" s="21"/>
      <c r="Q394" s="21"/>
      <c r="R394" s="21"/>
      <c r="S394" s="21"/>
      <c r="T394" s="21"/>
      <c r="U394" s="21"/>
    </row>
    <row r="395" spans="1:21" ht="152.25" customHeight="1" x14ac:dyDescent="0.3">
      <c r="A395" s="125" t="str">
        <f>'3 priedo 1 lentele'!A395</f>
        <v>2.6.1.2.59</v>
      </c>
      <c r="B395" s="110" t="str">
        <f>'3 priedo 1 lentele'!B395</f>
        <v>R02ZM07-440000-0058</v>
      </c>
      <c r="C395" s="38" t="str">
        <f>'3 priedo 1 lentele'!C395</f>
        <v>Kauno r. Pyplių piliakalnio ir jo prieigų sutvarkymas ir pritaikymas lankymui</v>
      </c>
      <c r="D395" s="19" t="s">
        <v>1600</v>
      </c>
      <c r="E395" s="19" t="s">
        <v>1601</v>
      </c>
      <c r="F395" s="20">
        <v>1</v>
      </c>
      <c r="G395" s="20" t="s">
        <v>1602</v>
      </c>
      <c r="H395" s="19" t="s">
        <v>1603</v>
      </c>
      <c r="I395" s="20">
        <v>254</v>
      </c>
      <c r="J395" s="21" t="s">
        <v>1604</v>
      </c>
      <c r="K395" s="19" t="s">
        <v>1605</v>
      </c>
      <c r="L395" s="20">
        <v>1</v>
      </c>
      <c r="M395" s="21"/>
      <c r="N395" s="21"/>
      <c r="O395" s="21"/>
      <c r="P395" s="21"/>
      <c r="Q395" s="21"/>
      <c r="R395" s="21"/>
      <c r="S395" s="21"/>
      <c r="T395" s="21"/>
      <c r="U395" s="21"/>
    </row>
    <row r="396" spans="1:21" ht="152.25" customHeight="1" x14ac:dyDescent="0.3">
      <c r="A396" s="125" t="str">
        <f>'3 priedo 1 lentele'!A396</f>
        <v>2.6.1.2.60</v>
      </c>
      <c r="B396" s="110" t="str">
        <f>'3 priedo 1 lentele'!B396</f>
        <v>R02ZM07-440000-0059</v>
      </c>
      <c r="C396" s="38" t="str">
        <f>'3 priedo 1 lentele'!C396</f>
        <v>Kauno r. Zapyškio senojo miesto teritorijos atgaivinimas ir pritaikymas bendruomenės poreikiams</v>
      </c>
      <c r="D396" s="19" t="s">
        <v>1600</v>
      </c>
      <c r="E396" s="19" t="s">
        <v>1601</v>
      </c>
      <c r="F396" s="20">
        <v>1</v>
      </c>
      <c r="G396" s="20" t="s">
        <v>1602</v>
      </c>
      <c r="H396" s="19" t="s">
        <v>1603</v>
      </c>
      <c r="I396" s="20">
        <v>264</v>
      </c>
      <c r="J396" s="21" t="s">
        <v>1604</v>
      </c>
      <c r="K396" s="19" t="s">
        <v>1605</v>
      </c>
      <c r="L396" s="20">
        <v>1</v>
      </c>
      <c r="M396" s="21"/>
      <c r="N396" s="21"/>
      <c r="O396" s="21"/>
      <c r="P396" s="21"/>
      <c r="Q396" s="21"/>
      <c r="R396" s="21"/>
      <c r="S396" s="21"/>
      <c r="T396" s="21"/>
      <c r="U396" s="21"/>
    </row>
    <row r="397" spans="1:21" ht="152.25" customHeight="1" x14ac:dyDescent="0.3">
      <c r="A397" s="125" t="str">
        <f>'3 priedo 1 lentele'!A397</f>
        <v>2.6.1.2.61</v>
      </c>
      <c r="B397" s="110" t="str">
        <f>'3 priedo 1 lentele'!B397</f>
        <v>R02ZM07-320000-0060</v>
      </c>
      <c r="C397" s="38" t="str">
        <f>'3 priedo 1 lentele'!C397</f>
        <v>Kauno r. Linksmakalnio kaimo viešosios infrastruktūros sutvarkymas ir pritaikymas aktyvaus laisvalaikio
ir kultūrinei veiklai</v>
      </c>
      <c r="D397" s="19" t="s">
        <v>1600</v>
      </c>
      <c r="E397" s="19" t="s">
        <v>1601</v>
      </c>
      <c r="F397" s="20">
        <v>1</v>
      </c>
      <c r="G397" s="20" t="s">
        <v>1602</v>
      </c>
      <c r="H397" s="19" t="s">
        <v>1603</v>
      </c>
      <c r="I397" s="20">
        <v>728</v>
      </c>
      <c r="J397" s="21" t="s">
        <v>1604</v>
      </c>
      <c r="K397" s="19" t="s">
        <v>1605</v>
      </c>
      <c r="L397" s="20">
        <v>1</v>
      </c>
      <c r="M397" s="21"/>
      <c r="N397" s="21"/>
      <c r="O397" s="21"/>
      <c r="P397" s="21"/>
      <c r="Q397" s="21"/>
      <c r="R397" s="21"/>
      <c r="S397" s="21"/>
      <c r="T397" s="21"/>
      <c r="U397" s="21"/>
    </row>
    <row r="398" spans="1:21" ht="152.25" customHeight="1" x14ac:dyDescent="0.3">
      <c r="A398" s="125" t="str">
        <f>'3 priedo 1 lentele'!A398</f>
        <v>2.6.1.2.62</v>
      </c>
      <c r="B398" s="125" t="str">
        <f>'3 priedo 1 lentele'!B398</f>
        <v>R02ZM07-070000-0062</v>
      </c>
      <c r="C398" s="125" t="str">
        <f>'3 priedo 1 lentele'!C398</f>
        <v>Vandentiekio tinklų bei vandens gerinimo įrenginių statyba Naujosios Ūtos kaime</v>
      </c>
      <c r="D398" s="19" t="s">
        <v>1600</v>
      </c>
      <c r="E398" s="19" t="s">
        <v>1601</v>
      </c>
      <c r="F398" s="20">
        <v>1</v>
      </c>
      <c r="G398" s="20" t="s">
        <v>1602</v>
      </c>
      <c r="H398" s="19" t="s">
        <v>1603</v>
      </c>
      <c r="I398" s="20">
        <v>190</v>
      </c>
      <c r="J398" s="21" t="s">
        <v>1604</v>
      </c>
      <c r="K398" s="19" t="s">
        <v>1605</v>
      </c>
      <c r="L398" s="20">
        <v>1</v>
      </c>
      <c r="M398" s="21"/>
      <c r="N398" s="21"/>
      <c r="O398" s="21"/>
      <c r="P398" s="21"/>
      <c r="Q398" s="21"/>
      <c r="R398" s="21"/>
      <c r="S398" s="21"/>
      <c r="T398" s="21"/>
      <c r="U398" s="21"/>
    </row>
    <row r="399" spans="1:21" ht="152.25" customHeight="1" x14ac:dyDescent="0.3">
      <c r="A399" s="125" t="str">
        <f>'3 priedo 1 lentele'!A399</f>
        <v>2.6.1.2.63</v>
      </c>
      <c r="B399" s="125" t="str">
        <f>'3 priedo 1 lentele'!B399</f>
        <v>R02ZM07-500000-0063</v>
      </c>
      <c r="C399" s="125" t="str">
        <f>'3 priedo 1 lentele'!C399</f>
        <v>Jonavos r. Kulvos Abraomo Kulviečio mokyklos futbolo aikštės įrengimas ir pritaikymas bendruomenės poreikiams</v>
      </c>
      <c r="D399" s="19" t="s">
        <v>1600</v>
      </c>
      <c r="E399" s="19" t="s">
        <v>1601</v>
      </c>
      <c r="F399" s="20">
        <v>1</v>
      </c>
      <c r="G399" s="20" t="s">
        <v>1602</v>
      </c>
      <c r="H399" s="19" t="s">
        <v>1603</v>
      </c>
      <c r="I399" s="20">
        <v>319</v>
      </c>
      <c r="J399" s="21" t="s">
        <v>1604</v>
      </c>
      <c r="K399" s="19" t="s">
        <v>1605</v>
      </c>
      <c r="L399" s="20">
        <v>1</v>
      </c>
      <c r="M399" s="21"/>
      <c r="N399" s="21"/>
      <c r="O399" s="21"/>
      <c r="P399" s="21"/>
      <c r="Q399" s="21"/>
      <c r="R399" s="21"/>
      <c r="S399" s="21"/>
      <c r="T399" s="21"/>
      <c r="U399" s="21"/>
    </row>
    <row r="400" spans="1:21" ht="152.25" customHeight="1" x14ac:dyDescent="0.3">
      <c r="A400" s="125" t="str">
        <f>'3 priedo 1 lentele'!A400</f>
        <v>2.6.1.2.64</v>
      </c>
      <c r="B400" s="125" t="str">
        <f>'3 priedo 1 lentele'!B400</f>
        <v>R02ZM07-290000-0064</v>
      </c>
      <c r="C400" s="125" t="str">
        <f>'3 priedo 1 lentele'!C400</f>
        <v>Apšvietimo linijų įrengimas Gojaus g., Oginskių g., Kruonio mstl., Kaišiadorių r. sav.</v>
      </c>
      <c r="D400" s="19" t="s">
        <v>1600</v>
      </c>
      <c r="E400" s="19" t="s">
        <v>1601</v>
      </c>
      <c r="F400" s="20">
        <v>2</v>
      </c>
      <c r="G400" s="20" t="s">
        <v>1602</v>
      </c>
      <c r="H400" s="19" t="s">
        <v>1603</v>
      </c>
      <c r="I400" s="20">
        <v>661</v>
      </c>
      <c r="J400" s="21" t="s">
        <v>1604</v>
      </c>
      <c r="K400" s="19" t="s">
        <v>1605</v>
      </c>
      <c r="L400" s="20">
        <v>1</v>
      </c>
      <c r="M400" s="21"/>
      <c r="N400" s="21"/>
      <c r="O400" s="21"/>
      <c r="P400" s="21"/>
      <c r="Q400" s="21"/>
      <c r="R400" s="21"/>
      <c r="S400" s="21"/>
      <c r="T400" s="21"/>
      <c r="U400" s="21"/>
    </row>
    <row r="401" spans="1:21" ht="152.25" customHeight="1" x14ac:dyDescent="0.3">
      <c r="A401" s="125" t="str">
        <f>'3 priedo 1 lentele'!A401</f>
        <v>2.6.1.2.65</v>
      </c>
      <c r="B401" s="125" t="str">
        <f>'3 priedo 1 lentele'!B401</f>
        <v>R02ZM07-120000-0065</v>
      </c>
      <c r="C401" s="125" t="str">
        <f>'3 priedo 1 lentele'!C401</f>
        <v>Bažnyčios g. ruožo, Palomenės k., Kaišiadorių r. sav., kapitalinis remontas</v>
      </c>
      <c r="D401" s="19" t="s">
        <v>1600</v>
      </c>
      <c r="E401" s="19" t="s">
        <v>1601</v>
      </c>
      <c r="F401" s="20">
        <v>1</v>
      </c>
      <c r="G401" s="20" t="s">
        <v>1602</v>
      </c>
      <c r="H401" s="19" t="s">
        <v>1603</v>
      </c>
      <c r="I401" s="20">
        <v>184</v>
      </c>
      <c r="J401" s="21" t="s">
        <v>1604</v>
      </c>
      <c r="K401" s="19" t="s">
        <v>1605</v>
      </c>
      <c r="L401" s="20">
        <v>1</v>
      </c>
      <c r="M401" s="21"/>
      <c r="N401" s="21"/>
      <c r="O401" s="21"/>
      <c r="P401" s="21"/>
      <c r="Q401" s="21"/>
      <c r="R401" s="21"/>
      <c r="S401" s="21"/>
      <c r="T401" s="21"/>
      <c r="U401" s="21"/>
    </row>
    <row r="402" spans="1:21" ht="152.25" customHeight="1" x14ac:dyDescent="0.3">
      <c r="A402" s="125" t="str">
        <f>'3 priedo 1 lentele'!A402</f>
        <v>2.6.1.2.66</v>
      </c>
      <c r="B402" s="125" t="str">
        <f>'3 priedo 1 lentele'!B402</f>
        <v>R02ZM07-120000-0066</v>
      </c>
      <c r="C402" s="125" t="str">
        <f>'3 priedo 1 lentele'!C402</f>
        <v>Mokyklos g. ruožo, Kasčiukiškių k., Kaišiadorių apyl. sen. Kaišiadorių r. sav., kapitalinis remontas</v>
      </c>
      <c r="D402" s="19" t="s">
        <v>1600</v>
      </c>
      <c r="E402" s="19" t="s">
        <v>1601</v>
      </c>
      <c r="F402" s="20">
        <v>1</v>
      </c>
      <c r="G402" s="20" t="s">
        <v>1602</v>
      </c>
      <c r="H402" s="19" t="s">
        <v>1603</v>
      </c>
      <c r="I402" s="20">
        <v>157</v>
      </c>
      <c r="J402" s="21" t="s">
        <v>1604</v>
      </c>
      <c r="K402" s="19" t="s">
        <v>1605</v>
      </c>
      <c r="L402" s="20">
        <v>1</v>
      </c>
      <c r="M402" s="21"/>
      <c r="N402" s="21"/>
      <c r="O402" s="21"/>
      <c r="P402" s="21"/>
      <c r="Q402" s="21"/>
      <c r="R402" s="21"/>
      <c r="S402" s="21"/>
      <c r="T402" s="21"/>
      <c r="U402" s="21"/>
    </row>
    <row r="403" spans="1:21" ht="22.8" x14ac:dyDescent="0.3">
      <c r="A403" s="173" t="str">
        <f>'3 priedo 1 lentele'!A403</f>
        <v>2.6.1.3.</v>
      </c>
      <c r="B403" s="181">
        <f>'3 priedo 1 lentele'!B403</f>
        <v>0</v>
      </c>
      <c r="C403" s="173" t="str">
        <f>'3 priedo 1 lentele'!C403</f>
        <v>Priemonė: Kultūros paveldo išsaugojimas kaimo vietovėse.</v>
      </c>
      <c r="D403" s="193"/>
      <c r="E403" s="193"/>
      <c r="F403" s="194"/>
      <c r="G403" s="194"/>
      <c r="H403" s="193"/>
      <c r="I403" s="194"/>
      <c r="J403" s="193"/>
      <c r="K403" s="193"/>
      <c r="L403" s="194"/>
      <c r="M403" s="193"/>
      <c r="N403" s="193"/>
      <c r="O403" s="193"/>
      <c r="P403" s="193"/>
      <c r="Q403" s="193"/>
      <c r="R403" s="193"/>
      <c r="S403" s="193"/>
      <c r="T403" s="193"/>
      <c r="U403" s="193"/>
    </row>
    <row r="404" spans="1:21" ht="68.400000000000006" x14ac:dyDescent="0.3">
      <c r="A404" s="163" t="str">
        <f>'3 priedo 1 lentele'!A404</f>
        <v>2.6.2</v>
      </c>
      <c r="B404" s="143">
        <f>'3 priedo 1 lentele'!B404</f>
        <v>0</v>
      </c>
      <c r="C404" s="163" t="str">
        <f>'3 priedo 1 lentele'!C404</f>
        <v xml:space="preserve">Uždavinys: Padidinti žemės ūkio produktų gamybos efektyvumą ir konkurencingumą, plėtoti ne žemės ūkio verslus ir žemės ūkiui alternatyvią ekonominę veiklą kaimo vietovėse.  </v>
      </c>
      <c r="D404" s="59"/>
      <c r="E404" s="59"/>
      <c r="F404" s="58"/>
      <c r="G404" s="58"/>
      <c r="H404" s="59"/>
      <c r="I404" s="58"/>
      <c r="J404" s="59"/>
      <c r="K404" s="59"/>
      <c r="L404" s="58"/>
      <c r="M404" s="59"/>
      <c r="N404" s="59"/>
      <c r="O404" s="59"/>
      <c r="P404" s="59"/>
      <c r="Q404" s="59"/>
      <c r="R404" s="59"/>
      <c r="S404" s="59"/>
      <c r="T404" s="59"/>
      <c r="U404" s="59"/>
    </row>
    <row r="405" spans="1:21" ht="57" x14ac:dyDescent="0.3">
      <c r="A405" s="173" t="str">
        <f>'3 priedo 1 lentele'!A405</f>
        <v>2.6.2.1.</v>
      </c>
      <c r="B405" s="181">
        <f>'3 priedo 1 lentele'!B405</f>
        <v>0</v>
      </c>
      <c r="C405" s="173" t="str">
        <f>'3 priedo 1 lentele'!C405</f>
        <v>Priemonė: Žemės ūkio gamybos struktūrų gyvybingumo didinimas, modernizavimas ir žemės ūkio gamybos ekologizavimas</v>
      </c>
      <c r="D405" s="193"/>
      <c r="E405" s="193"/>
      <c r="F405" s="194"/>
      <c r="G405" s="194"/>
      <c r="H405" s="193"/>
      <c r="I405" s="194"/>
      <c r="J405" s="193"/>
      <c r="K405" s="193"/>
      <c r="L405" s="194"/>
      <c r="M405" s="193"/>
      <c r="N405" s="193"/>
      <c r="O405" s="193"/>
      <c r="P405" s="193"/>
      <c r="Q405" s="193"/>
      <c r="R405" s="193"/>
      <c r="S405" s="193"/>
      <c r="T405" s="193"/>
      <c r="U405" s="193"/>
    </row>
    <row r="406" spans="1:21" ht="34.200000000000003" x14ac:dyDescent="0.3">
      <c r="A406" s="173" t="str">
        <f>'3 priedo 1 lentele'!A406</f>
        <v>2.6.2.2.</v>
      </c>
      <c r="B406" s="181">
        <f>'3 priedo 1 lentele'!B406</f>
        <v>0</v>
      </c>
      <c r="C406" s="173" t="str">
        <f>'3 priedo 1 lentele'!C406</f>
        <v>Priemonė: Paslaugų verslų ir kitų ne žemės ūkio verslų plėtra kaimo vietovėse</v>
      </c>
      <c r="D406" s="193"/>
      <c r="E406" s="193"/>
      <c r="F406" s="194"/>
      <c r="G406" s="194"/>
      <c r="H406" s="193"/>
      <c r="I406" s="194"/>
      <c r="J406" s="193"/>
      <c r="K406" s="193"/>
      <c r="L406" s="194"/>
      <c r="M406" s="193"/>
      <c r="N406" s="193"/>
      <c r="O406" s="193"/>
      <c r="P406" s="193"/>
      <c r="Q406" s="193"/>
      <c r="R406" s="193"/>
      <c r="S406" s="193"/>
      <c r="T406" s="193"/>
      <c r="U406" s="193"/>
    </row>
    <row r="407" spans="1:21" ht="68.400000000000006" x14ac:dyDescent="0.3">
      <c r="A407" s="173" t="str">
        <f>'3 priedo 1 lentele'!A407</f>
        <v>2.6.2.3.</v>
      </c>
      <c r="B407" s="181">
        <f>'3 priedo 1 lentele'!B407</f>
        <v>0</v>
      </c>
      <c r="C407" s="173" t="str">
        <f>'3 priedo 1 lentele'!C407</f>
        <v>Priemonė: Produkcijos iš atsinaujinančių išteklių gamybos plėtra ir panaudojimas, alternatyvios energetikos gamybos ir vartojimo skatinimas  kaimo vietovėse</v>
      </c>
      <c r="D407" s="193"/>
      <c r="E407" s="193"/>
      <c r="F407" s="194"/>
      <c r="G407" s="194"/>
      <c r="H407" s="193"/>
      <c r="I407" s="194"/>
      <c r="J407" s="193"/>
      <c r="K407" s="193"/>
      <c r="L407" s="194"/>
      <c r="M407" s="193"/>
      <c r="N407" s="193"/>
      <c r="O407" s="193"/>
      <c r="P407" s="193"/>
      <c r="Q407" s="193"/>
      <c r="R407" s="193"/>
      <c r="S407" s="193"/>
      <c r="T407" s="193"/>
      <c r="U407" s="193"/>
    </row>
    <row r="408" spans="1:21" ht="22.8" x14ac:dyDescent="0.3">
      <c r="A408" s="146" t="str">
        <f>'3 priedo 1 lentele'!A408</f>
        <v>3.</v>
      </c>
      <c r="B408" s="150">
        <f>'3 priedo 1 lentele'!B408</f>
        <v>0</v>
      </c>
      <c r="C408" s="146" t="str">
        <f>'3 priedo 1 lentele'!C408</f>
        <v>PRIORITETAS: ŽMOGAUS IR APLINKOS SANTARA</v>
      </c>
      <c r="D408" s="189"/>
      <c r="E408" s="189"/>
      <c r="F408" s="190"/>
      <c r="G408" s="190"/>
      <c r="H408" s="189"/>
      <c r="I408" s="190"/>
      <c r="J408" s="189"/>
      <c r="K408" s="189"/>
      <c r="L408" s="190"/>
      <c r="M408" s="189"/>
      <c r="N408" s="189"/>
      <c r="O408" s="189"/>
      <c r="P408" s="189"/>
      <c r="Q408" s="189"/>
      <c r="R408" s="189"/>
      <c r="S408" s="189"/>
      <c r="T408" s="189"/>
      <c r="U408" s="189"/>
    </row>
    <row r="409" spans="1:21" ht="34.200000000000003" x14ac:dyDescent="0.3">
      <c r="A409" s="152" t="str">
        <f>'3 priedo 1 lentele'!A409</f>
        <v>3.1</v>
      </c>
      <c r="B409" s="153">
        <f>'3 priedo 1 lentele'!B409</f>
        <v>0</v>
      </c>
      <c r="C409" s="152" t="str">
        <f>'3 priedo 1 lentele'!C409</f>
        <v>Tikslas: Skatinti darnų išteklių naudojimą, utikrinti ekosistemų stabilumą Kauno regione</v>
      </c>
      <c r="D409" s="56"/>
      <c r="E409" s="56"/>
      <c r="F409" s="55"/>
      <c r="G409" s="55"/>
      <c r="H409" s="56"/>
      <c r="I409" s="55"/>
      <c r="J409" s="56"/>
      <c r="K409" s="56"/>
      <c r="L409" s="55"/>
      <c r="M409" s="56"/>
      <c r="N409" s="56"/>
      <c r="O409" s="56"/>
      <c r="P409" s="56"/>
      <c r="Q409" s="56"/>
      <c r="R409" s="56"/>
      <c r="S409" s="56"/>
      <c r="T409" s="56"/>
      <c r="U409" s="56"/>
    </row>
    <row r="410" spans="1:21" ht="57" x14ac:dyDescent="0.3">
      <c r="A410" s="142" t="str">
        <f>'3 priedo 1 lentele'!A410</f>
        <v>3.1.1</v>
      </c>
      <c r="B410" s="162">
        <f>'3 priedo 1 lentele'!B410</f>
        <v>0</v>
      </c>
      <c r="C410" s="142" t="str">
        <f>'3 priedo 1 lentele'!C410</f>
        <v>Uždavinys: Įdiegti ir plėtoti šiuolaikišką regiono atliekų tvarkymo, oro taršos kontrolės ir triukšmo prevencines sistemas, skatinti aplinkosauginį švietimą</v>
      </c>
      <c r="D410" s="59"/>
      <c r="E410" s="59"/>
      <c r="F410" s="58"/>
      <c r="G410" s="58"/>
      <c r="H410" s="59"/>
      <c r="I410" s="58"/>
      <c r="J410" s="59"/>
      <c r="K410" s="59"/>
      <c r="L410" s="58"/>
      <c r="M410" s="59"/>
      <c r="N410" s="59"/>
      <c r="O410" s="59"/>
      <c r="P410" s="59"/>
      <c r="Q410" s="59"/>
      <c r="R410" s="59"/>
      <c r="S410" s="59"/>
      <c r="T410" s="59"/>
      <c r="U410" s="59"/>
    </row>
    <row r="411" spans="1:21" ht="34.200000000000003" x14ac:dyDescent="0.3">
      <c r="A411" s="173" t="str">
        <f>'3 priedo 1 lentele'!A411</f>
        <v>3.1.1.1.</v>
      </c>
      <c r="B411" s="174">
        <f>'3 priedo 1 lentele'!B411</f>
        <v>0</v>
      </c>
      <c r="C411" s="173" t="str">
        <f>'3 priedo 1 lentele'!C411</f>
        <v>Priemonė: Atliekų tvarkymo sistemos modernizavimas ir infrastruktūros tobulinimas</v>
      </c>
      <c r="D411" s="193"/>
      <c r="E411" s="193"/>
      <c r="F411" s="194"/>
      <c r="G411" s="194"/>
      <c r="H411" s="193"/>
      <c r="I411" s="194"/>
      <c r="J411" s="193"/>
      <c r="K411" s="193"/>
      <c r="L411" s="194"/>
      <c r="M411" s="193"/>
      <c r="N411" s="193"/>
      <c r="O411" s="193"/>
      <c r="P411" s="193"/>
      <c r="Q411" s="193"/>
      <c r="R411" s="193"/>
      <c r="S411" s="193"/>
      <c r="T411" s="193"/>
      <c r="U411" s="193"/>
    </row>
    <row r="412" spans="1:21" ht="36" x14ac:dyDescent="0.3">
      <c r="A412" s="23" t="str">
        <f>'3 priedo 1 lentele'!A412</f>
        <v>3.1.1.1.1</v>
      </c>
      <c r="B412" s="110" t="str">
        <f>'3 priedo 1 lentele'!B412</f>
        <v>R020008-050000-0001</v>
      </c>
      <c r="C412" s="23" t="str">
        <f>'3 priedo 1 lentele'!C412</f>
        <v>Pirminio rūšiavimo infrastruktūros plėtra Jonavos rajone ir atliekų rūšiavimo skatinimas</v>
      </c>
      <c r="D412" s="19" t="s">
        <v>1666</v>
      </c>
      <c r="E412" s="19" t="s">
        <v>1667</v>
      </c>
      <c r="F412" s="20">
        <v>2425.4699999999998</v>
      </c>
      <c r="G412" s="20"/>
      <c r="H412" s="21"/>
      <c r="I412" s="20"/>
      <c r="J412" s="21"/>
      <c r="K412" s="21"/>
      <c r="L412" s="20"/>
      <c r="M412" s="21"/>
      <c r="N412" s="21"/>
      <c r="O412" s="21"/>
      <c r="P412" s="21"/>
      <c r="Q412" s="21"/>
      <c r="R412" s="21"/>
      <c r="S412" s="21"/>
      <c r="T412" s="21"/>
      <c r="U412" s="21"/>
    </row>
    <row r="413" spans="1:21" ht="36" x14ac:dyDescent="0.3">
      <c r="A413" s="23" t="str">
        <f>'3 priedo 1 lentele'!A413</f>
        <v>3.1.1.1.2</v>
      </c>
      <c r="B413" s="110" t="str">
        <f>'3 priedo 1 lentele'!B413</f>
        <v>R020008-050000-0002</v>
      </c>
      <c r="C413" s="16" t="str">
        <f>'3 priedo 1 lentele'!C413</f>
        <v>Komunalinių atliekų tvarkymo infrastruktūros atnaujinimas ir plėtra Raseinių rajono savivaldybėje</v>
      </c>
      <c r="D413" s="19" t="s">
        <v>1666</v>
      </c>
      <c r="E413" s="19" t="s">
        <v>1667</v>
      </c>
      <c r="F413" s="9">
        <v>9241.44</v>
      </c>
      <c r="G413" s="20"/>
      <c r="H413" s="21"/>
      <c r="I413" s="20"/>
      <c r="J413" s="21"/>
      <c r="K413" s="21"/>
      <c r="L413" s="20"/>
      <c r="M413" s="21"/>
      <c r="N413" s="21"/>
      <c r="O413" s="21"/>
      <c r="P413" s="21"/>
      <c r="Q413" s="21"/>
      <c r="R413" s="21"/>
      <c r="S413" s="21"/>
      <c r="T413" s="21"/>
      <c r="U413" s="21"/>
    </row>
    <row r="414" spans="1:21" ht="36" x14ac:dyDescent="0.3">
      <c r="A414" s="23" t="str">
        <f>'3 priedo 1 lentele'!A414</f>
        <v>3.1.1.1.3</v>
      </c>
      <c r="B414" s="110" t="str">
        <f>'3 priedo 1 lentele'!B414</f>
        <v>R020008-050000-0003</v>
      </c>
      <c r="C414" s="19" t="str">
        <f>'3 priedo 1 lentele'!C414</f>
        <v>Komunalinių atliekų konteinerių aikštelių įrengimas Kauno mieste</v>
      </c>
      <c r="D414" s="21" t="s">
        <v>1666</v>
      </c>
      <c r="E414" s="19" t="s">
        <v>1667</v>
      </c>
      <c r="F414" s="32">
        <v>17210.740000000002</v>
      </c>
      <c r="G414" s="20"/>
      <c r="H414" s="21"/>
      <c r="I414" s="20"/>
      <c r="J414" s="21"/>
      <c r="K414" s="21"/>
      <c r="L414" s="20"/>
      <c r="M414" s="21"/>
      <c r="N414" s="21"/>
      <c r="O414" s="21"/>
      <c r="P414" s="21"/>
      <c r="Q414" s="21"/>
      <c r="R414" s="21"/>
      <c r="S414" s="21"/>
      <c r="T414" s="21"/>
      <c r="U414" s="21"/>
    </row>
    <row r="415" spans="1:21" ht="36" x14ac:dyDescent="0.3">
      <c r="A415" s="93" t="str">
        <f>'3 priedo 1 lentele'!A415</f>
        <v>3.1.1.1.4.</v>
      </c>
      <c r="B415" s="110" t="str">
        <f>'3 priedo 1 lentele'!B415</f>
        <v>R020008-050000-0004</v>
      </c>
      <c r="C415" s="94" t="str">
        <f>'3 priedo 1 lentele'!C415</f>
        <v>Komunalinių atliekų tvarkymo infrastruktūros plėtra Kauno rajono savivaldybėje</v>
      </c>
      <c r="D415" s="101" t="s">
        <v>1666</v>
      </c>
      <c r="E415" s="101" t="s">
        <v>1667</v>
      </c>
      <c r="F415" s="20">
        <v>4526.25</v>
      </c>
      <c r="G415" s="20"/>
      <c r="H415" s="21"/>
      <c r="I415" s="20"/>
      <c r="J415" s="21"/>
      <c r="K415" s="21"/>
      <c r="L415" s="20"/>
      <c r="M415" s="21"/>
      <c r="N415" s="21"/>
      <c r="O415" s="21"/>
      <c r="P415" s="21"/>
      <c r="Q415" s="21"/>
      <c r="R415" s="21"/>
      <c r="S415" s="21"/>
      <c r="T415" s="21"/>
      <c r="U415" s="21"/>
    </row>
    <row r="416" spans="1:21" ht="48" x14ac:dyDescent="0.3">
      <c r="A416" s="93" t="str">
        <f>'3 priedo 1 lentele'!A416</f>
        <v>3.1.1.1.5</v>
      </c>
      <c r="B416" s="110" t="str">
        <f>'3 priedo 1 lentele'!B416</f>
        <v>R020008-050000-0005</v>
      </c>
      <c r="C416" s="94" t="str">
        <f>'3 priedo 1 lentele'!C416</f>
        <v>Komunalinių atliekų tvarkymo infrastruktūros atnaujinimas ir plėtra Kauno regione (Prienų raj. ir Birštono savivaldybėse)</v>
      </c>
      <c r="D416" s="21" t="s">
        <v>1666</v>
      </c>
      <c r="E416" s="19" t="s">
        <v>1667</v>
      </c>
      <c r="F416" s="20">
        <v>2566.4</v>
      </c>
      <c r="G416" s="20"/>
      <c r="H416" s="38"/>
      <c r="I416" s="20"/>
      <c r="J416" s="21"/>
      <c r="K416" s="19"/>
      <c r="L416" s="20"/>
      <c r="M416" s="21"/>
      <c r="N416" s="21"/>
      <c r="O416" s="21"/>
      <c r="P416" s="21"/>
      <c r="Q416" s="21"/>
      <c r="R416" s="21"/>
      <c r="S416" s="21"/>
      <c r="T416" s="21"/>
      <c r="U416" s="21"/>
    </row>
    <row r="417" spans="1:21" ht="36" x14ac:dyDescent="0.3">
      <c r="A417" s="93" t="str">
        <f>'3 priedo 1 lentele'!A417</f>
        <v>3.1.1.1.6</v>
      </c>
      <c r="B417" s="110" t="str">
        <f>'3 priedo 1 lentele'!B417</f>
        <v>R020008-050000-0006</v>
      </c>
      <c r="C417" s="94" t="str">
        <f>'3 priedo 1 lentele'!C417</f>
        <v>Komunalinių atliekų tvarkymo infrastruktūros plėtra Kaišiadorių rajono savivaldybėje</v>
      </c>
      <c r="D417" s="21" t="s">
        <v>1666</v>
      </c>
      <c r="E417" s="19" t="s">
        <v>1667</v>
      </c>
      <c r="F417" s="20">
        <v>1977.15</v>
      </c>
      <c r="G417" s="20"/>
      <c r="H417" s="38"/>
      <c r="I417" s="20"/>
      <c r="J417" s="21"/>
      <c r="K417" s="19"/>
      <c r="L417" s="20"/>
      <c r="M417" s="21"/>
      <c r="N417" s="21"/>
      <c r="O417" s="21"/>
      <c r="P417" s="21"/>
      <c r="Q417" s="21"/>
      <c r="R417" s="21"/>
      <c r="S417" s="21"/>
      <c r="T417" s="21"/>
      <c r="U417" s="21"/>
    </row>
    <row r="418" spans="1:21" ht="36" x14ac:dyDescent="0.3">
      <c r="A418" s="96" t="str">
        <f>'3 priedo 1 lentele'!A418</f>
        <v xml:space="preserve">3.1.1.1.7 </v>
      </c>
      <c r="B418" s="110" t="str">
        <f>'3 priedo 1 lentele'!B418</f>
        <v>R020008-050000-0007</v>
      </c>
      <c r="C418" s="97" t="str">
        <f>'3 priedo 1 lentele'!C418</f>
        <v xml:space="preserve">Komunalinių atliekų tvarkymo infrastruktūros plėtra Kėdainių rajono savivaldybėje </v>
      </c>
      <c r="D418" s="101" t="str">
        <f>+D417</f>
        <v>P.S.329</v>
      </c>
      <c r="E418" s="101" t="str">
        <f>+E417</f>
        <v>Sukurti/pagerinti atskiro komunalinių atliekų surinkimo pajėgumai (tonos/metai)</v>
      </c>
      <c r="F418" s="20">
        <v>2934</v>
      </c>
      <c r="G418" s="20"/>
      <c r="H418" s="38"/>
      <c r="I418" s="20"/>
      <c r="J418" s="21"/>
      <c r="K418" s="19"/>
      <c r="L418" s="20"/>
      <c r="M418" s="21"/>
      <c r="N418" s="21"/>
      <c r="O418" s="21"/>
      <c r="P418" s="21"/>
      <c r="Q418" s="21"/>
      <c r="R418" s="21"/>
      <c r="S418" s="21"/>
      <c r="T418" s="21"/>
      <c r="U418" s="21"/>
    </row>
    <row r="419" spans="1:21" ht="57" x14ac:dyDescent="0.3">
      <c r="A419" s="173" t="str">
        <f>'3 priedo 1 lentele'!A419</f>
        <v>3.1.1.2.</v>
      </c>
      <c r="B419" s="174">
        <f>'3 priedo 1 lentele'!B419</f>
        <v>0</v>
      </c>
      <c r="C419" s="173" t="str">
        <f>'3 priedo 1 lentele'!C419</f>
        <v>Priemonė: Alternatyvių atliekų tvarkymo (įskaitant ir atliekų deginimą), atliekų perdirbimo ir antrinio panaudojimo metodų skatinimas ir diegimas</v>
      </c>
      <c r="D419" s="193"/>
      <c r="E419" s="193"/>
      <c r="F419" s="194"/>
      <c r="G419" s="194"/>
      <c r="H419" s="193"/>
      <c r="I419" s="194"/>
      <c r="J419" s="193"/>
      <c r="K419" s="193"/>
      <c r="L419" s="194"/>
      <c r="M419" s="193"/>
      <c r="N419" s="193"/>
      <c r="O419" s="193"/>
      <c r="P419" s="193"/>
      <c r="Q419" s="193"/>
      <c r="R419" s="193"/>
      <c r="S419" s="193"/>
      <c r="T419" s="193"/>
      <c r="U419" s="193"/>
    </row>
    <row r="420" spans="1:21" ht="22.8" x14ac:dyDescent="0.3">
      <c r="A420" s="173" t="str">
        <f>'3 priedo 1 lentele'!A420</f>
        <v>3.1.1.3.</v>
      </c>
      <c r="B420" s="174">
        <f>'3 priedo 1 lentele'!B420</f>
        <v>0</v>
      </c>
      <c r="C420" s="173" t="str">
        <f>'3 priedo 1 lentele'!C420</f>
        <v xml:space="preserve">Priemonė: Oro taršos kontrolės sistemos diegimas ir plėtra </v>
      </c>
      <c r="D420" s="193"/>
      <c r="E420" s="193"/>
      <c r="F420" s="194"/>
      <c r="G420" s="194"/>
      <c r="H420" s="193"/>
      <c r="I420" s="194"/>
      <c r="J420" s="193"/>
      <c r="K420" s="193"/>
      <c r="L420" s="194"/>
      <c r="M420" s="193"/>
      <c r="N420" s="193"/>
      <c r="O420" s="193"/>
      <c r="P420" s="193"/>
      <c r="Q420" s="193"/>
      <c r="R420" s="193"/>
      <c r="S420" s="193"/>
      <c r="T420" s="193"/>
      <c r="U420" s="193"/>
    </row>
    <row r="421" spans="1:21" ht="48" x14ac:dyDescent="0.3">
      <c r="A421" s="28" t="str">
        <f>'3 priedo 1 lentele'!A421</f>
        <v>3.1.1.3.1</v>
      </c>
      <c r="B421" s="110" t="str">
        <f>'3 priedo 1 lentele'!B421</f>
        <v>R020021-370000-0001</v>
      </c>
      <c r="C421" s="19" t="str">
        <f>'3 priedo 1 lentele'!C421</f>
        <v>Aplinkos oro kokybės gerinimas Kauno mieste</v>
      </c>
      <c r="D421" s="21" t="s">
        <v>1668</v>
      </c>
      <c r="E421" s="19" t="s">
        <v>1669</v>
      </c>
      <c r="F421" s="20">
        <v>9</v>
      </c>
      <c r="G421" s="20" t="s">
        <v>1670</v>
      </c>
      <c r="H421" s="19" t="s">
        <v>1671</v>
      </c>
      <c r="I421" s="20">
        <v>1</v>
      </c>
      <c r="J421" s="21" t="s">
        <v>1672</v>
      </c>
      <c r="K421" s="19" t="s">
        <v>1673</v>
      </c>
      <c r="L421" s="20">
        <v>1</v>
      </c>
      <c r="M421" s="21"/>
      <c r="N421" s="21"/>
      <c r="O421" s="21"/>
      <c r="P421" s="21"/>
      <c r="Q421" s="21"/>
      <c r="R421" s="21"/>
      <c r="S421" s="21"/>
      <c r="T421" s="21"/>
      <c r="U421" s="21"/>
    </row>
    <row r="422" spans="1:21" ht="57" x14ac:dyDescent="0.3">
      <c r="A422" s="173" t="str">
        <f>'3 priedo 1 lentele'!A422</f>
        <v>3.1.1.4.</v>
      </c>
      <c r="B422" s="174">
        <f>'3 priedo 1 lentele'!B422</f>
        <v>0</v>
      </c>
      <c r="C422" s="173" t="str">
        <f>'3 priedo 1 lentele'!C422</f>
        <v xml:space="preserve">Priemonė: Aplinkai ir sveikatai palankaus gyvenimo būdo propagavimas, bendruomeninės sveikatos stiprinimo veiklos skatinimas </v>
      </c>
      <c r="D422" s="193"/>
      <c r="E422" s="193"/>
      <c r="F422" s="194"/>
      <c r="G422" s="194"/>
      <c r="H422" s="193"/>
      <c r="I422" s="194"/>
      <c r="J422" s="193"/>
      <c r="K422" s="193"/>
      <c r="L422" s="194"/>
      <c r="M422" s="193"/>
      <c r="N422" s="193"/>
      <c r="O422" s="193"/>
      <c r="P422" s="193"/>
      <c r="Q422" s="193"/>
      <c r="R422" s="193"/>
      <c r="S422" s="193"/>
      <c r="T422" s="193"/>
      <c r="U422" s="193"/>
    </row>
    <row r="423" spans="1:21" ht="45.6" x14ac:dyDescent="0.3">
      <c r="A423" s="142" t="str">
        <f>'3 priedo 1 lentele'!A423</f>
        <v>3.1.2</v>
      </c>
      <c r="B423" s="162">
        <f>'3 priedo 1 lentele'!B423</f>
        <v>0</v>
      </c>
      <c r="C423" s="142" t="str">
        <f>'3 priedo 1 lentele'!C423</f>
        <v>Uždavinys: Modernizuoti ir plėsti geriamojo vandens tiekimo ir nuotekų tvarkymo infrastruktūrą.</v>
      </c>
      <c r="D423" s="59"/>
      <c r="E423" s="59"/>
      <c r="F423" s="58"/>
      <c r="G423" s="58"/>
      <c r="H423" s="59"/>
      <c r="I423" s="58"/>
      <c r="J423" s="59"/>
      <c r="K423" s="59"/>
      <c r="L423" s="58"/>
      <c r="M423" s="59"/>
      <c r="N423" s="59"/>
      <c r="O423" s="59"/>
      <c r="P423" s="59"/>
      <c r="Q423" s="59"/>
      <c r="R423" s="59"/>
      <c r="S423" s="59"/>
      <c r="T423" s="59"/>
      <c r="U423" s="59"/>
    </row>
    <row r="424" spans="1:21" ht="57" customHeight="1" x14ac:dyDescent="0.3">
      <c r="A424" s="173" t="str">
        <f>'3 priedo 1 lentele'!A424</f>
        <v>3.1.2.1.</v>
      </c>
      <c r="B424" s="174">
        <f>'3 priedo 1 lentele'!B424</f>
        <v>0</v>
      </c>
      <c r="C424" s="173" t="str">
        <f>'3 priedo 1 lentele'!C424</f>
        <v>Priemonė: Buitinių nuotekų valymo įrenginių statyba ir rekonstravimas</v>
      </c>
      <c r="D424" s="193"/>
      <c r="E424" s="193"/>
      <c r="F424" s="194"/>
      <c r="G424" s="194"/>
      <c r="H424" s="193"/>
      <c r="I424" s="194"/>
      <c r="J424" s="193"/>
      <c r="K424" s="193"/>
      <c r="L424" s="194"/>
      <c r="M424" s="193"/>
      <c r="N424" s="193"/>
      <c r="O424" s="193"/>
      <c r="P424" s="193"/>
      <c r="Q424" s="193"/>
      <c r="R424" s="193"/>
      <c r="S424" s="193"/>
      <c r="T424" s="193"/>
      <c r="U424" s="193"/>
    </row>
    <row r="425" spans="1:21" ht="60" x14ac:dyDescent="0.3">
      <c r="A425" s="23" t="str">
        <f>'3 priedo 1 lentele'!A425</f>
        <v>3.1.2.1.1.</v>
      </c>
      <c r="B425" s="110" t="str">
        <f>'3 priedo 1 lentele'!B425</f>
        <v>R020014-070600-0002</v>
      </c>
      <c r="C425" s="16" t="str">
        <f>'3 priedo 1 lentele'!C425</f>
        <v>Vandens tiekimo ir nuotekų tvarkymo infrastruktūros plėtra ir rekonstrukcija Raseinių rajono savivaldybėje</v>
      </c>
      <c r="D425" s="101" t="s">
        <v>1674</v>
      </c>
      <c r="E425" s="19" t="s">
        <v>1675</v>
      </c>
      <c r="F425" s="20">
        <v>165</v>
      </c>
      <c r="G425" s="102" t="s">
        <v>1676</v>
      </c>
      <c r="H425" s="101" t="s">
        <v>1677</v>
      </c>
      <c r="I425" s="20">
        <v>725</v>
      </c>
      <c r="J425" s="20" t="s">
        <v>1678</v>
      </c>
      <c r="K425" s="19" t="s">
        <v>1679</v>
      </c>
      <c r="L425" s="20">
        <v>6.39</v>
      </c>
      <c r="M425" s="21"/>
      <c r="N425" s="21"/>
      <c r="O425" s="21"/>
      <c r="P425" s="21"/>
      <c r="Q425" s="21"/>
      <c r="R425" s="21"/>
      <c r="S425" s="21"/>
      <c r="T425" s="21"/>
      <c r="U425" s="21"/>
    </row>
    <row r="426" spans="1:21" ht="60" x14ac:dyDescent="0.3">
      <c r="A426" s="23" t="str">
        <f>'3 priedo 1 lentele'!A426</f>
        <v>3.1.2.1.2.</v>
      </c>
      <c r="B426" s="110" t="str">
        <f>'3 priedo 1 lentele'!B426</f>
        <v>R020014-060000-0003</v>
      </c>
      <c r="C426" s="16" t="str">
        <f>'3 priedo 1 lentele'!C426</f>
        <v>Žiežmarių nuotekų valyklos rekonstrukcija</v>
      </c>
      <c r="D426" s="21" t="s">
        <v>1680</v>
      </c>
      <c r="E426" s="28" t="s">
        <v>1681</v>
      </c>
      <c r="F426" s="20">
        <v>3200</v>
      </c>
      <c r="G426" s="101"/>
      <c r="H426" s="101"/>
      <c r="I426" s="20"/>
      <c r="J426" s="20"/>
      <c r="K426" s="19"/>
      <c r="L426" s="20"/>
      <c r="M426" s="21"/>
      <c r="N426" s="21"/>
      <c r="O426" s="21"/>
      <c r="P426" s="21"/>
      <c r="Q426" s="21"/>
      <c r="R426" s="21"/>
      <c r="S426" s="21"/>
      <c r="T426" s="21"/>
      <c r="U426" s="21"/>
    </row>
    <row r="427" spans="1:21" ht="60" x14ac:dyDescent="0.3">
      <c r="A427" s="23" t="str">
        <f>'3 priedo 1 lentele'!A427</f>
        <v>3.1.2.1.3</v>
      </c>
      <c r="B427" s="110" t="str">
        <f>'3 priedo 1 lentele'!B427</f>
        <v>R020014-070600-0004</v>
      </c>
      <c r="C427" s="16" t="str">
        <f>'3 priedo 1 lentele'!C427</f>
        <v>Vandens tiekimo ir nuotekų tvarkymo infrastruktūros plėtra ir rekonstrukcija Raseinių rajono savivaldybėje II etapas</v>
      </c>
      <c r="D427" s="101" t="s">
        <v>1674</v>
      </c>
      <c r="E427" s="19" t="s">
        <v>1675</v>
      </c>
      <c r="F427" s="20">
        <v>132</v>
      </c>
      <c r="G427" s="102" t="s">
        <v>1676</v>
      </c>
      <c r="H427" s="101" t="s">
        <v>1677</v>
      </c>
      <c r="I427" s="20">
        <v>159</v>
      </c>
      <c r="J427" s="20"/>
      <c r="K427" s="19"/>
      <c r="L427" s="20"/>
      <c r="M427" s="21"/>
      <c r="N427" s="21"/>
      <c r="O427" s="21"/>
      <c r="P427" s="21"/>
      <c r="Q427" s="21"/>
      <c r="R427" s="21"/>
      <c r="S427" s="21"/>
      <c r="T427" s="21"/>
      <c r="U427" s="21"/>
    </row>
    <row r="428" spans="1:21" ht="45.6" x14ac:dyDescent="0.3">
      <c r="A428" s="173" t="str">
        <f>'3 priedo 1 lentele'!A428</f>
        <v>3.1.2.2.</v>
      </c>
      <c r="B428" s="174">
        <f>'3 priedo 1 lentele'!B428</f>
        <v>0</v>
      </c>
      <c r="C428" s="173" t="str">
        <f>'3 priedo 1 lentele'!C428</f>
        <v>Priemonė: Centralizuotų vandentiekio  ir nuotekų tinklų plėtra, geriamojo vandens stočių įrengimas ir rekonstravimas</v>
      </c>
      <c r="D428" s="193"/>
      <c r="E428" s="193"/>
      <c r="F428" s="194"/>
      <c r="G428" s="194"/>
      <c r="H428" s="193"/>
      <c r="I428" s="194"/>
      <c r="J428" s="193"/>
      <c r="K428" s="193"/>
      <c r="L428" s="194"/>
      <c r="M428" s="193"/>
      <c r="N428" s="193"/>
      <c r="O428" s="193"/>
      <c r="P428" s="193"/>
      <c r="Q428" s="193"/>
      <c r="R428" s="193"/>
      <c r="S428" s="193"/>
      <c r="T428" s="193"/>
      <c r="U428" s="193"/>
    </row>
    <row r="429" spans="1:21" ht="84" x14ac:dyDescent="0.3">
      <c r="A429" s="19" t="str">
        <f>'3 priedo 1 lentele'!A429</f>
        <v>3.1.2.2.1</v>
      </c>
      <c r="B429" s="110" t="str">
        <f>'3 priedo 1 lentele'!B429</f>
        <v>R020014-070650-0005</v>
      </c>
      <c r="C429" s="19" t="str">
        <f>'3 priedo 1 lentele'!C429</f>
        <v>Vandens tiekimo ir nuotekų tvarkymo infrastruktūros atnaujinimas ir plėtra Kauno rajone (2014–2020 m. I etapas)</v>
      </c>
      <c r="D429" s="19" t="s">
        <v>1674</v>
      </c>
      <c r="E429" s="19" t="s">
        <v>1682</v>
      </c>
      <c r="F429" s="20">
        <v>958</v>
      </c>
      <c r="G429" s="9" t="s">
        <v>1683</v>
      </c>
      <c r="H429" s="19" t="s">
        <v>1684</v>
      </c>
      <c r="I429" s="20">
        <v>2329</v>
      </c>
      <c r="J429" s="20" t="s">
        <v>1676</v>
      </c>
      <c r="K429" s="8" t="s">
        <v>1685</v>
      </c>
      <c r="L429" s="20">
        <v>1965</v>
      </c>
      <c r="M429" s="9" t="s">
        <v>1680</v>
      </c>
      <c r="N429" s="8" t="s">
        <v>1681</v>
      </c>
      <c r="O429" s="20">
        <v>3292</v>
      </c>
      <c r="P429" s="9" t="s">
        <v>1678</v>
      </c>
      <c r="Q429" s="28" t="s">
        <v>1679</v>
      </c>
      <c r="R429" s="20">
        <v>9.6</v>
      </c>
      <c r="S429" s="9"/>
      <c r="T429" s="8"/>
      <c r="U429" s="20"/>
    </row>
    <row r="430" spans="1:21" ht="48" customHeight="1" x14ac:dyDescent="0.3">
      <c r="A430" s="125" t="str">
        <f>'3 priedo 1 lentele'!A430</f>
        <v>3.1.2.2.2</v>
      </c>
      <c r="B430" s="110" t="str">
        <f>'3 priedo 1 lentele'!B430</f>
        <v>R020014-070000-0010</v>
      </c>
      <c r="C430" s="19" t="str">
        <f>'3 priedo 1 lentele'!C430</f>
        <v>Voškonių k. vandens tiekimo ir nuotekų tvarkymo infrastruktūros plėtra</v>
      </c>
      <c r="D430" s="20" t="s">
        <v>1676</v>
      </c>
      <c r="E430" s="8" t="s">
        <v>1685</v>
      </c>
      <c r="F430" s="20">
        <v>316</v>
      </c>
      <c r="G430" s="201"/>
      <c r="H430" s="202"/>
      <c r="I430" s="201"/>
      <c r="J430" s="20"/>
      <c r="K430" s="22"/>
      <c r="L430" s="22"/>
      <c r="M430" s="22"/>
      <c r="N430" s="107"/>
      <c r="O430" s="107"/>
      <c r="P430" s="22"/>
      <c r="Q430" s="107"/>
      <c r="R430" s="107"/>
      <c r="S430" s="22"/>
      <c r="T430" s="107"/>
      <c r="U430" s="107"/>
    </row>
    <row r="431" spans="1:21" ht="60" x14ac:dyDescent="0.3">
      <c r="A431" s="125" t="str">
        <f>'3 priedo 1 lentele'!A431</f>
        <v>3.1.2.2.3</v>
      </c>
      <c r="B431" s="110" t="str">
        <f>'3 priedo 1 lentele'!B431</f>
        <v>R020014-060000-0015</v>
      </c>
      <c r="C431" s="19" t="str">
        <f>'3 priedo 1 lentele'!C431</f>
        <v>Žiegždrių k. nuotekų valymo įrenginių rekonstrukcija</v>
      </c>
      <c r="D431" s="21" t="s">
        <v>1680</v>
      </c>
      <c r="E431" s="28" t="s">
        <v>1681</v>
      </c>
      <c r="F431" s="20">
        <v>228</v>
      </c>
      <c r="G431" s="20"/>
      <c r="H431" s="20"/>
      <c r="I431" s="20"/>
      <c r="J431" s="20"/>
      <c r="K431" s="22"/>
      <c r="L431" s="22"/>
      <c r="M431" s="22"/>
      <c r="N431" s="107"/>
      <c r="O431" s="107"/>
      <c r="P431" s="22"/>
      <c r="Q431" s="107"/>
      <c r="R431" s="107"/>
      <c r="S431" s="22"/>
      <c r="T431" s="107"/>
      <c r="U431" s="107"/>
    </row>
    <row r="432" spans="1:21" ht="84" x14ac:dyDescent="0.3">
      <c r="A432" s="125" t="str">
        <f>'3 priedo 1 lentele'!A432</f>
        <v>3.1.2.2.4</v>
      </c>
      <c r="B432" s="110" t="str">
        <f>'3 priedo 1 lentele'!B432</f>
        <v>R020014-060750-0018</v>
      </c>
      <c r="C432" s="19" t="str">
        <f>'3 priedo 1 lentele'!C432</f>
        <v>Geriamojo vandens tiekimo, nuotekų tvarkymo infrastruktūros plėtra ir rekonstrukcija Kaune</v>
      </c>
      <c r="D432" s="21" t="s">
        <v>1678</v>
      </c>
      <c r="E432" s="19" t="s">
        <v>1679</v>
      </c>
      <c r="F432" s="20">
        <v>25.61</v>
      </c>
      <c r="G432" s="102" t="s">
        <v>1674</v>
      </c>
      <c r="H432" s="19" t="s">
        <v>1675</v>
      </c>
      <c r="I432" s="108">
        <v>1600</v>
      </c>
      <c r="J432" s="102" t="s">
        <v>1676</v>
      </c>
      <c r="K432" s="101" t="s">
        <v>1677</v>
      </c>
      <c r="L432" s="20">
        <v>3063</v>
      </c>
      <c r="M432" s="101" t="s">
        <v>1680</v>
      </c>
      <c r="N432" s="101" t="s">
        <v>1686</v>
      </c>
      <c r="O432" s="108">
        <v>320292</v>
      </c>
      <c r="P432" s="101"/>
      <c r="Q432" s="101"/>
      <c r="R432" s="109"/>
      <c r="S432" s="101"/>
      <c r="T432" s="101"/>
      <c r="U432" s="109"/>
    </row>
    <row r="433" spans="1:21" ht="108" x14ac:dyDescent="0.3">
      <c r="A433" s="125" t="str">
        <f>'3 priedo 1 lentele'!A433</f>
        <v>3.1.2.2.5</v>
      </c>
      <c r="B433" s="110" t="str">
        <f>'3 priedo 1 lentele'!B433</f>
        <v>R020014-070600-0019</v>
      </c>
      <c r="C433" s="19" t="str">
        <f>'3 priedo 1 lentele'!C433</f>
        <v xml:space="preserve">Vandentiekio ir nuotekų tinklų rekonstrukcija ir plėtra Kaišiadorių rajono savivaldybėje </v>
      </c>
      <c r="D433" s="21" t="s">
        <v>1674</v>
      </c>
      <c r="E433" s="19" t="s">
        <v>1675</v>
      </c>
      <c r="F433" s="20">
        <v>244</v>
      </c>
      <c r="G433" s="20" t="s">
        <v>1676</v>
      </c>
      <c r="H433" s="19" t="s">
        <v>1677</v>
      </c>
      <c r="I433" s="20">
        <v>349</v>
      </c>
      <c r="J433" s="21" t="s">
        <v>1678</v>
      </c>
      <c r="K433" s="19" t="s">
        <v>1687</v>
      </c>
      <c r="L433" s="20">
        <v>9.84</v>
      </c>
      <c r="M433" s="21" t="s">
        <v>1683</v>
      </c>
      <c r="N433" s="19" t="s">
        <v>1684</v>
      </c>
      <c r="O433" s="20">
        <v>0</v>
      </c>
      <c r="P433" s="21" t="s">
        <v>1680</v>
      </c>
      <c r="Q433" s="19" t="s">
        <v>1686</v>
      </c>
      <c r="R433" s="20">
        <v>0</v>
      </c>
      <c r="S433" s="21"/>
      <c r="T433" s="21"/>
      <c r="U433" s="21"/>
    </row>
    <row r="434" spans="1:21" ht="60" x14ac:dyDescent="0.3">
      <c r="A434" s="125" t="str">
        <f>'3 priedo 1 lentele'!A434</f>
        <v>3.1.2.2.6</v>
      </c>
      <c r="B434" s="110" t="str">
        <f>'3 priedo 1 lentele'!B434</f>
        <v>R020014-070600-0020</v>
      </c>
      <c r="C434" s="19" t="str">
        <f>'3 priedo 1 lentele'!C434</f>
        <v>Vandens tiekimo ir nuotekų tvarkymo infrastruktūros plėtra ir rekonstravimas Birštono savivaldybėje</v>
      </c>
      <c r="D434" s="21" t="s">
        <v>1674</v>
      </c>
      <c r="E434" s="19" t="s">
        <v>1675</v>
      </c>
      <c r="F434" s="20">
        <v>125</v>
      </c>
      <c r="G434" s="20" t="s">
        <v>1676</v>
      </c>
      <c r="H434" s="19" t="s">
        <v>1677</v>
      </c>
      <c r="I434" s="20">
        <v>167</v>
      </c>
      <c r="J434" s="21" t="s">
        <v>1678</v>
      </c>
      <c r="K434" s="19" t="s">
        <v>1687</v>
      </c>
      <c r="L434" s="20">
        <v>7.83</v>
      </c>
      <c r="M434" s="21"/>
      <c r="N434" s="21"/>
      <c r="O434" s="21"/>
      <c r="P434" s="21"/>
      <c r="Q434" s="21"/>
      <c r="R434" s="21"/>
      <c r="S434" s="21"/>
      <c r="T434" s="21"/>
      <c r="U434" s="21"/>
    </row>
    <row r="435" spans="1:21" ht="60" x14ac:dyDescent="0.3">
      <c r="A435" s="125" t="str">
        <f>'3 priedo 1 lentele'!A435</f>
        <v>3.1.2.2.7</v>
      </c>
      <c r="B435" s="110" t="str">
        <f>'3 priedo 1 lentele'!B435</f>
        <v>R020013-070600-0001</v>
      </c>
      <c r="C435" s="19" t="str">
        <f>'3 priedo 1 lentele'!C435</f>
        <v>Vandens tiekimo ir nuotekų tvarkymo infrastruktūros atnaujinimas ir plėtra Raseinių rajone (Šiluvoje)</v>
      </c>
      <c r="D435" s="21" t="s">
        <v>1674</v>
      </c>
      <c r="E435" s="19" t="s">
        <v>1688</v>
      </c>
      <c r="F435" s="20">
        <v>131</v>
      </c>
      <c r="G435" s="20" t="s">
        <v>1676</v>
      </c>
      <c r="H435" s="19" t="s">
        <v>1677</v>
      </c>
      <c r="I435" s="20">
        <v>478</v>
      </c>
      <c r="J435" s="21" t="s">
        <v>1678</v>
      </c>
      <c r="K435" s="19" t="s">
        <v>1679</v>
      </c>
      <c r="L435" s="20">
        <v>0.65</v>
      </c>
      <c r="M435" s="21"/>
      <c r="N435" s="21"/>
      <c r="O435" s="21"/>
      <c r="P435" s="21"/>
      <c r="Q435" s="21"/>
      <c r="R435" s="21"/>
      <c r="S435" s="21"/>
      <c r="T435" s="21"/>
      <c r="U435" s="21"/>
    </row>
    <row r="436" spans="1:21" ht="183.75" customHeight="1" x14ac:dyDescent="0.3">
      <c r="A436" s="125" t="str">
        <f>'3 priedo 1 lentele'!A436</f>
        <v>3.1.2.2.8</v>
      </c>
      <c r="B436" s="110" t="str">
        <f>'3 priedo 1 lentele'!B436</f>
        <v>R020014-060750-0021</v>
      </c>
      <c r="C436" s="19" t="str">
        <f>'3 priedo 1 lentele'!C436</f>
        <v>Vandentiekio ir buitinių nuotekų infrastruktūros rekonstrukcija ir plėtra Šėtos miestelyje, Kunionių kaime bei Kėdainių mieste</v>
      </c>
      <c r="D436" s="21" t="s">
        <v>1674</v>
      </c>
      <c r="E436" s="19" t="s">
        <v>1675</v>
      </c>
      <c r="F436" s="20">
        <v>396</v>
      </c>
      <c r="G436" s="20" t="s">
        <v>1676</v>
      </c>
      <c r="H436" s="19" t="s">
        <v>1677</v>
      </c>
      <c r="I436" s="20">
        <v>606</v>
      </c>
      <c r="J436" s="21" t="s">
        <v>1680</v>
      </c>
      <c r="K436" s="101" t="s">
        <v>1686</v>
      </c>
      <c r="L436" s="20">
        <v>236</v>
      </c>
      <c r="M436" s="21" t="s">
        <v>1678</v>
      </c>
      <c r="N436" s="19" t="s">
        <v>1687</v>
      </c>
      <c r="O436" s="20">
        <v>12.11</v>
      </c>
      <c r="P436" s="21" t="s">
        <v>1683</v>
      </c>
      <c r="Q436" s="19" t="s">
        <v>1684</v>
      </c>
      <c r="R436" s="20">
        <v>984</v>
      </c>
      <c r="S436" s="21"/>
      <c r="T436" s="19"/>
      <c r="U436" s="20"/>
    </row>
    <row r="437" spans="1:21" ht="183.75" customHeight="1" x14ac:dyDescent="0.3">
      <c r="A437" s="125" t="str">
        <f>'3 priedo 1 lentele'!A437</f>
        <v>3.1.2.2.9</v>
      </c>
      <c r="B437" s="110" t="str">
        <f>'3 priedo 1 lentele'!B437</f>
        <v>R020014-060700-0022</v>
      </c>
      <c r="C437" s="19" t="str">
        <f>'3 priedo 1 lentele'!C437</f>
        <v>Vandens tiekimo ir nuotekų tvarkymo rekonstrukcija ir plėtra Jonavos mieste ir Jonavos rajone</v>
      </c>
      <c r="D437" s="21" t="s">
        <v>1678</v>
      </c>
      <c r="E437" s="19" t="s">
        <v>1687</v>
      </c>
      <c r="F437" s="20">
        <v>9.4600000000000009</v>
      </c>
      <c r="G437" s="20" t="s">
        <v>1676</v>
      </c>
      <c r="H437" s="19" t="s">
        <v>1677</v>
      </c>
      <c r="I437" s="20">
        <v>405</v>
      </c>
      <c r="J437" s="21" t="s">
        <v>1680</v>
      </c>
      <c r="K437" s="101" t="s">
        <v>1686</v>
      </c>
      <c r="L437" s="20">
        <v>979</v>
      </c>
      <c r="M437" s="21"/>
      <c r="N437" s="19"/>
      <c r="O437" s="20"/>
      <c r="P437" s="21"/>
      <c r="Q437" s="19"/>
      <c r="R437" s="20"/>
      <c r="S437" s="21"/>
      <c r="T437" s="19"/>
      <c r="U437" s="20"/>
    </row>
    <row r="438" spans="1:21" ht="72" x14ac:dyDescent="0.3">
      <c r="A438" s="125" t="str">
        <f>'3 priedo 1 lentele'!A438</f>
        <v>3.1.2.2.10</v>
      </c>
      <c r="B438" s="196" t="str">
        <f>'3 priedo 1 lentele'!B438</f>
        <v>R020014-060750-0023</v>
      </c>
      <c r="C438" s="19" t="str">
        <f>'3 priedo 1 lentele'!C438</f>
        <v>Vandens tiekimo ir nuotekų tvarkymo infrastruktūros plėtra ir rekonstrukcija Prienų rajone</v>
      </c>
      <c r="D438" s="21" t="s">
        <v>1674</v>
      </c>
      <c r="E438" s="19" t="s">
        <v>1682</v>
      </c>
      <c r="F438" s="20">
        <v>276</v>
      </c>
      <c r="G438" s="20" t="s">
        <v>1676</v>
      </c>
      <c r="H438" s="19" t="s">
        <v>1677</v>
      </c>
      <c r="I438" s="20">
        <v>495</v>
      </c>
      <c r="J438" s="21" t="s">
        <v>1680</v>
      </c>
      <c r="K438" s="101" t="s">
        <v>1689</v>
      </c>
      <c r="L438" s="20">
        <v>285</v>
      </c>
      <c r="M438" s="21" t="s">
        <v>1678</v>
      </c>
      <c r="N438" s="19" t="s">
        <v>1679</v>
      </c>
      <c r="O438" s="20">
        <v>4.51</v>
      </c>
      <c r="P438" s="21"/>
      <c r="Q438" s="19"/>
      <c r="R438" s="20"/>
      <c r="S438" s="21"/>
      <c r="T438" s="19"/>
      <c r="U438" s="20"/>
    </row>
    <row r="439" spans="1:21" ht="72" x14ac:dyDescent="0.3">
      <c r="A439" s="125" t="str">
        <f>'3 priedo 1 lentele'!A439</f>
        <v>3.1.2.2.11</v>
      </c>
      <c r="B439" s="196" t="str">
        <f>'3 priedo 1 lentele'!B439</f>
        <v>R020014-060000-0024</v>
      </c>
      <c r="C439" s="19" t="str">
        <f>'3 priedo 1 lentele'!C439</f>
        <v>Vandens gerinimo įrenginių rekonstrukcijos Kaišiadorių mieste projektavimas ir statybos darbai</v>
      </c>
      <c r="D439" s="21" t="s">
        <v>1683</v>
      </c>
      <c r="E439" s="19" t="s">
        <v>1684</v>
      </c>
      <c r="F439" s="20">
        <v>7452</v>
      </c>
      <c r="G439" s="20"/>
      <c r="H439" s="19"/>
      <c r="I439" s="20"/>
      <c r="J439" s="21"/>
      <c r="K439" s="101"/>
      <c r="L439" s="20"/>
      <c r="M439" s="21"/>
      <c r="N439" s="19"/>
      <c r="O439" s="20"/>
      <c r="P439" s="21"/>
      <c r="Q439" s="19"/>
      <c r="R439" s="20"/>
      <c r="S439" s="21"/>
      <c r="T439" s="19"/>
      <c r="U439" s="20"/>
    </row>
    <row r="440" spans="1:21" ht="72" x14ac:dyDescent="0.3">
      <c r="A440" s="125" t="str">
        <f>'3 priedo 1 lentele'!A440</f>
        <v>3.1.2.2.12</v>
      </c>
      <c r="B440" s="196" t="str">
        <f>'3 priedo 1 lentele'!B440</f>
        <v>R020014-070000-0025</v>
      </c>
      <c r="C440" s="19" t="str">
        <f>'3 priedo 1 lentele'!C440</f>
        <v>Vandens tiekimo ir nuotekų tvarkymo infrastruktūros plėtra Pravieniškių I kaime, Kaišiadorių r. sav.</v>
      </c>
      <c r="D440" s="21" t="s">
        <v>1683</v>
      </c>
      <c r="E440" s="19" t="s">
        <v>1684</v>
      </c>
      <c r="F440" s="20">
        <v>400</v>
      </c>
      <c r="G440" s="20"/>
      <c r="H440" s="19"/>
      <c r="I440" s="20"/>
      <c r="J440" s="21"/>
      <c r="K440" s="101"/>
      <c r="L440" s="20"/>
      <c r="M440" s="21"/>
      <c r="N440" s="19"/>
      <c r="O440" s="20"/>
      <c r="P440" s="21"/>
      <c r="Q440" s="19"/>
      <c r="R440" s="20"/>
      <c r="S440" s="21"/>
      <c r="T440" s="19"/>
      <c r="U440" s="20"/>
    </row>
    <row r="441" spans="1:21" ht="60" x14ac:dyDescent="0.3">
      <c r="A441" s="125" t="str">
        <f>'3 priedo 1 lentele'!A441</f>
        <v>3.1.2.2.13</v>
      </c>
      <c r="B441" s="196" t="str">
        <f>'3 priedo 1 lentele'!B441</f>
        <v>R020014-060000-0026</v>
      </c>
      <c r="C441" s="19" t="str">
        <f>'3 priedo 1 lentele'!C441</f>
        <v>Nuotekų valymo įrenginių statyba Pravieniškių I kaime, Kaišiadorių r. sav.</v>
      </c>
      <c r="D441" s="21" t="s">
        <v>1680</v>
      </c>
      <c r="E441" s="19" t="s">
        <v>1686</v>
      </c>
      <c r="F441" s="20">
        <v>400</v>
      </c>
      <c r="G441" s="20"/>
      <c r="H441" s="19"/>
      <c r="I441" s="20"/>
      <c r="J441" s="21"/>
      <c r="K441" s="101"/>
      <c r="L441" s="20"/>
      <c r="M441" s="21"/>
      <c r="N441" s="19"/>
      <c r="O441" s="20"/>
      <c r="P441" s="21"/>
      <c r="Q441" s="19"/>
      <c r="R441" s="20"/>
      <c r="S441" s="21"/>
      <c r="T441" s="19"/>
      <c r="U441" s="20"/>
    </row>
    <row r="442" spans="1:21" ht="36" x14ac:dyDescent="0.3">
      <c r="A442" s="125" t="str">
        <f>'3 priedo 1 lentele'!A442</f>
        <v>3.1.2.2.14</v>
      </c>
      <c r="B442" s="196" t="str">
        <f>'3 priedo 1 lentele'!B442</f>
        <v>R020014-070000-0027</v>
      </c>
      <c r="C442" s="19" t="str">
        <f>'3 priedo 1 lentele'!C442</f>
        <v>Raudondvario nuotekų tinklų plėtra</v>
      </c>
      <c r="D442" s="21" t="s">
        <v>1676</v>
      </c>
      <c r="E442" s="19" t="s">
        <v>1685</v>
      </c>
      <c r="F442" s="20">
        <v>192</v>
      </c>
      <c r="G442" s="20"/>
      <c r="H442" s="19"/>
      <c r="I442" s="20"/>
      <c r="J442" s="21"/>
      <c r="K442" s="101"/>
      <c r="L442" s="20"/>
      <c r="M442" s="21"/>
      <c r="N442" s="19"/>
      <c r="O442" s="20"/>
      <c r="P442" s="21"/>
      <c r="Q442" s="19"/>
      <c r="R442" s="20"/>
      <c r="S442" s="21"/>
      <c r="T442" s="19"/>
      <c r="U442" s="20"/>
    </row>
    <row r="443" spans="1:21" ht="36" x14ac:dyDescent="0.3">
      <c r="A443" s="125" t="str">
        <f>'3 priedo 1 lentele'!A443</f>
        <v>3.1.2.2.15</v>
      </c>
      <c r="B443" s="196" t="str">
        <f>'3 priedo 1 lentele'!B443</f>
        <v>R020014-070000-0028</v>
      </c>
      <c r="C443" s="19" t="str">
        <f>'3 priedo 1 lentele'!C443</f>
        <v>Babtų mstl. nuotekų tinklų plėtra</v>
      </c>
      <c r="D443" s="21" t="s">
        <v>1676</v>
      </c>
      <c r="E443" s="19" t="s">
        <v>1685</v>
      </c>
      <c r="F443" s="20">
        <v>164</v>
      </c>
      <c r="G443" s="20"/>
      <c r="H443" s="19"/>
      <c r="I443" s="20"/>
      <c r="J443" s="21"/>
      <c r="K443" s="101"/>
      <c r="L443" s="20"/>
      <c r="M443" s="21"/>
      <c r="N443" s="19"/>
      <c r="O443" s="20"/>
      <c r="P443" s="21"/>
      <c r="Q443" s="19"/>
      <c r="R443" s="20"/>
      <c r="S443" s="21"/>
      <c r="T443" s="19"/>
      <c r="U443" s="20"/>
    </row>
    <row r="444" spans="1:21" ht="45.6" x14ac:dyDescent="0.3">
      <c r="A444" s="173" t="str">
        <f>'3 priedo 1 lentele'!A444</f>
        <v>3.1.2.3.</v>
      </c>
      <c r="B444" s="174">
        <f>'3 priedo 1 lentele'!B444</f>
        <v>0</v>
      </c>
      <c r="C444" s="173" t="str">
        <f>'3 priedo 1 lentele'!C444</f>
        <v>Priemonė: Dumblo bei biologiškai skaidžių atliekų tvarkymo infrastruktūros įrengimas</v>
      </c>
      <c r="D444" s="193"/>
      <c r="E444" s="193"/>
      <c r="F444" s="194"/>
      <c r="G444" s="194"/>
      <c r="H444" s="193"/>
      <c r="I444" s="194"/>
      <c r="J444" s="193"/>
      <c r="K444" s="193"/>
      <c r="L444" s="194"/>
      <c r="M444" s="193"/>
      <c r="N444" s="193"/>
      <c r="O444" s="193"/>
      <c r="P444" s="193"/>
      <c r="Q444" s="193"/>
      <c r="R444" s="193"/>
      <c r="S444" s="193"/>
      <c r="T444" s="193"/>
      <c r="U444" s="193"/>
    </row>
    <row r="445" spans="1:21" ht="34.200000000000003" x14ac:dyDescent="0.3">
      <c r="A445" s="142" t="str">
        <f>'3 priedo 1 lentele'!A445</f>
        <v>3.1.3</v>
      </c>
      <c r="B445" s="162">
        <f>'3 priedo 1 lentele'!B445</f>
        <v>0</v>
      </c>
      <c r="C445" s="142" t="str">
        <f>'3 priedo 1 lentele'!C445</f>
        <v>Uždavinys: Skatinti ir remti veiksmingesnį energijos ir kitų gamtos išteklių naudojimą</v>
      </c>
      <c r="D445" s="59"/>
      <c r="E445" s="59"/>
      <c r="F445" s="58"/>
      <c r="G445" s="58"/>
      <c r="H445" s="59"/>
      <c r="I445" s="58"/>
      <c r="J445" s="59"/>
      <c r="K445" s="59"/>
      <c r="L445" s="58"/>
      <c r="M445" s="59"/>
      <c r="N445" s="59"/>
      <c r="O445" s="59"/>
      <c r="P445" s="59"/>
      <c r="Q445" s="59"/>
      <c r="R445" s="59"/>
      <c r="S445" s="59"/>
      <c r="T445" s="59"/>
      <c r="U445" s="59"/>
    </row>
    <row r="446" spans="1:21" ht="91.2" x14ac:dyDescent="0.3">
      <c r="A446" s="173" t="str">
        <f>'3 priedo 1 lentele'!A446</f>
        <v>3.1.3.1.</v>
      </c>
      <c r="B446" s="174">
        <f>'3 priedo 1 lentele'!B446</f>
        <v>0</v>
      </c>
      <c r="C446" s="173" t="str">
        <f>'3 priedo 1 lentele'!C446</f>
        <v>Priemonė: Katilinių modernizavimas, jų pritaikymas atsinaujinančių energijos išteklių naudojimui, naujos kartos katilinių tinklo plėtojimas, esamų šilumos tinklų modernizavimas ir renovavimas, naujų tinklų kūrimas</v>
      </c>
      <c r="D446" s="193"/>
      <c r="E446" s="193"/>
      <c r="F446" s="194"/>
      <c r="G446" s="194"/>
      <c r="H446" s="193"/>
      <c r="I446" s="194"/>
      <c r="J446" s="193"/>
      <c r="K446" s="193"/>
      <c r="L446" s="194"/>
      <c r="M446" s="193"/>
      <c r="N446" s="193"/>
      <c r="O446" s="193"/>
      <c r="P446" s="193"/>
      <c r="Q446" s="193"/>
      <c r="R446" s="193"/>
      <c r="S446" s="193"/>
      <c r="T446" s="193"/>
      <c r="U446" s="193"/>
    </row>
    <row r="447" spans="1:21" ht="48" x14ac:dyDescent="0.3">
      <c r="A447" s="125" t="str">
        <f>'3 priedo 1 lentele'!A447</f>
        <v>3.1.3.1.1</v>
      </c>
      <c r="B447" s="110" t="str">
        <f>'3 priedo 1 lentele'!B447</f>
        <v>R021102-500000-0001</v>
      </c>
      <c r="C447" s="16" t="str">
        <f>'3 priedo 1 lentele'!C447</f>
        <v xml:space="preserve"> Raseinių rajono centralizuoto šilumos tiekimo tinklų modernizavimas, diegiant šiuolaikines technologijas. IV etapas.</v>
      </c>
      <c r="D447" s="19" t="s">
        <v>1690</v>
      </c>
      <c r="E447" s="19" t="s">
        <v>1691</v>
      </c>
      <c r="F447" s="20">
        <v>2</v>
      </c>
      <c r="G447" s="20"/>
      <c r="H447" s="21"/>
      <c r="I447" s="20"/>
      <c r="J447" s="21"/>
      <c r="K447" s="21"/>
      <c r="L447" s="20"/>
      <c r="M447" s="21"/>
      <c r="N447" s="21"/>
      <c r="O447" s="21"/>
      <c r="P447" s="21"/>
      <c r="Q447" s="21"/>
      <c r="R447" s="21"/>
      <c r="S447" s="21"/>
      <c r="T447" s="21"/>
      <c r="U447" s="21"/>
    </row>
    <row r="448" spans="1:21" ht="36" x14ac:dyDescent="0.3">
      <c r="A448" s="125" t="str">
        <f>'3 priedo 1 lentele'!A448</f>
        <v>3.1.3.1.2</v>
      </c>
      <c r="B448" s="110" t="str">
        <f>'3 priedo 1 lentele'!B448</f>
        <v>R021102-500000-0002</v>
      </c>
      <c r="C448" s="16" t="str">
        <f>'3 priedo 1 lentele'!C448</f>
        <v xml:space="preserve">Viduklės katilinės modernizavimas pastatant 1.2 Mwgalios biokuro katilą, </v>
      </c>
      <c r="D448" s="19" t="s">
        <v>1692</v>
      </c>
      <c r="E448" s="19" t="s">
        <v>1693</v>
      </c>
      <c r="F448" s="20">
        <v>1</v>
      </c>
      <c r="G448" s="20"/>
      <c r="H448" s="21"/>
      <c r="I448" s="20"/>
      <c r="J448" s="21"/>
      <c r="K448" s="21"/>
      <c r="L448" s="20"/>
      <c r="M448" s="21"/>
      <c r="N448" s="21"/>
      <c r="O448" s="21"/>
      <c r="P448" s="21"/>
      <c r="Q448" s="21"/>
      <c r="R448" s="21"/>
      <c r="S448" s="21"/>
      <c r="T448" s="21"/>
      <c r="U448" s="21"/>
    </row>
    <row r="449" spans="1:21" ht="48" x14ac:dyDescent="0.3">
      <c r="A449" s="125" t="str">
        <f>'3 priedo 1 lentele'!A449</f>
        <v>3.1.3.1.3</v>
      </c>
      <c r="B449" s="110" t="str">
        <f>'3 priedo 1 lentele'!B449</f>
        <v>R020-500000-0001</v>
      </c>
      <c r="C449" s="29" t="str">
        <f>'3 priedo 1 lentele'!C449</f>
        <v>Raseinių rajono Nemakščių Martyno Mažvydo gimnazijos katilinės modernizavimas, pakeičiant krosninį kurą biokuru</v>
      </c>
      <c r="D449" s="19" t="s">
        <v>1692</v>
      </c>
      <c r="E449" s="19" t="s">
        <v>1694</v>
      </c>
      <c r="F449" s="20">
        <v>1</v>
      </c>
      <c r="G449" s="20"/>
      <c r="H449" s="21"/>
      <c r="I449" s="20"/>
      <c r="J449" s="21"/>
      <c r="K449" s="21"/>
      <c r="L449" s="20"/>
      <c r="M449" s="21"/>
      <c r="N449" s="21"/>
      <c r="O449" s="21"/>
      <c r="P449" s="21"/>
      <c r="Q449" s="21"/>
      <c r="R449" s="21"/>
      <c r="S449" s="21"/>
      <c r="T449" s="21"/>
      <c r="U449" s="21"/>
    </row>
    <row r="450" spans="1:21" ht="68.400000000000006" x14ac:dyDescent="0.3">
      <c r="A450" s="173" t="str">
        <f>'3 priedo 1 lentele'!A450</f>
        <v>3.1.3.2</v>
      </c>
      <c r="B450" s="174">
        <f>'3 priedo 1 lentele'!B450</f>
        <v>0</v>
      </c>
      <c r="C450" s="173" t="str">
        <f>'3 priedo 1 lentele'!C450</f>
        <v>Priemonė: Naujų viešojo transporto priemonių (autobusų ir troleibusų) įsigijimas, pirmenybę teikiant ekologiškoms transporto priemonėms</v>
      </c>
      <c r="D450" s="193"/>
      <c r="E450" s="193"/>
      <c r="F450" s="194"/>
      <c r="G450" s="194"/>
      <c r="H450" s="193"/>
      <c r="I450" s="194"/>
      <c r="J450" s="193"/>
      <c r="K450" s="193"/>
      <c r="L450" s="194"/>
      <c r="M450" s="193"/>
      <c r="N450" s="193"/>
      <c r="O450" s="193"/>
      <c r="P450" s="193"/>
      <c r="Q450" s="193"/>
      <c r="R450" s="193"/>
      <c r="S450" s="193"/>
      <c r="T450" s="193"/>
      <c r="U450" s="193"/>
    </row>
    <row r="451" spans="1:21" ht="36" x14ac:dyDescent="0.3">
      <c r="A451" s="125" t="str">
        <f>'3 priedo 1 lentele'!A451</f>
        <v>3.1.3.2.1</v>
      </c>
      <c r="B451" s="110" t="str">
        <f>'3 priedo 1 lentele'!B451</f>
        <v>R025517-100000-0001</v>
      </c>
      <c r="C451" s="19" t="str">
        <f>'3 priedo 1 lentele'!C451</f>
        <v>Naujų ekologiškų Kauno miesto viešojo transporto priemonių įsigijimas</v>
      </c>
      <c r="D451" s="21" t="s">
        <v>1569</v>
      </c>
      <c r="E451" s="19" t="s">
        <v>1570</v>
      </c>
      <c r="F451" s="20">
        <v>49</v>
      </c>
      <c r="G451" s="20"/>
      <c r="H451" s="21"/>
      <c r="I451" s="20"/>
      <c r="J451" s="21"/>
      <c r="K451" s="21"/>
      <c r="L451" s="20"/>
      <c r="M451" s="21"/>
      <c r="N451" s="21"/>
      <c r="O451" s="21"/>
      <c r="P451" s="21"/>
      <c r="Q451" s="21"/>
      <c r="R451" s="21"/>
      <c r="S451" s="21"/>
      <c r="T451" s="21"/>
      <c r="U451" s="21"/>
    </row>
    <row r="452" spans="1:21" ht="79.8" x14ac:dyDescent="0.3">
      <c r="A452" s="173" t="str">
        <f>'3 priedo 1 lentele'!A452</f>
        <v>3.1.3.3.</v>
      </c>
      <c r="B452" s="174">
        <f>'3 priedo 1 lentele'!B452</f>
        <v>0</v>
      </c>
      <c r="C452" s="173" t="str">
        <f>'3 priedo 1 lentele'!C452</f>
        <v>Priemonė: Šiuolaikiškų alternatyvios, atsinaujinančių šaltinių energijos gamybos metodų skatinimas ir diegimas, ekologiškai švaresnės energijos vartojimo skatinimas, visuomenės informavimas</v>
      </c>
      <c r="D452" s="193"/>
      <c r="E452" s="193"/>
      <c r="F452" s="194"/>
      <c r="G452" s="194"/>
      <c r="H452" s="193"/>
      <c r="I452" s="194"/>
      <c r="J452" s="193"/>
      <c r="K452" s="193"/>
      <c r="L452" s="194"/>
      <c r="M452" s="193"/>
      <c r="N452" s="193"/>
      <c r="O452" s="193"/>
      <c r="P452" s="193"/>
      <c r="Q452" s="193"/>
      <c r="R452" s="193"/>
      <c r="S452" s="193"/>
      <c r="T452" s="193"/>
      <c r="U452" s="193"/>
    </row>
    <row r="453" spans="1:21" ht="34.200000000000003" x14ac:dyDescent="0.3">
      <c r="A453" s="173" t="str">
        <f>'3 priedo 1 lentele'!A453</f>
        <v>3.1.3.4.</v>
      </c>
      <c r="B453" s="174">
        <f>'3 priedo 1 lentele'!B453</f>
        <v>0</v>
      </c>
      <c r="C453" s="173" t="str">
        <f>'3 priedo 1 lentele'!C453</f>
        <v>Priemonė: Atsinaujinančių energijos šaltinių plėtros planų ir programų rengimas</v>
      </c>
      <c r="D453" s="193"/>
      <c r="E453" s="193"/>
      <c r="F453" s="194"/>
      <c r="G453" s="194"/>
      <c r="H453" s="193"/>
      <c r="I453" s="194"/>
      <c r="J453" s="193"/>
      <c r="K453" s="193"/>
      <c r="L453" s="194"/>
      <c r="M453" s="193"/>
      <c r="N453" s="193"/>
      <c r="O453" s="193"/>
      <c r="P453" s="193"/>
      <c r="Q453" s="193"/>
      <c r="R453" s="193"/>
      <c r="S453" s="193"/>
      <c r="T453" s="193"/>
      <c r="U453" s="193"/>
    </row>
    <row r="454" spans="1:21" ht="34.200000000000003" x14ac:dyDescent="0.3">
      <c r="A454" s="142" t="str">
        <f>'3 priedo 1 lentele'!A454</f>
        <v>3.1.4</v>
      </c>
      <c r="B454" s="162">
        <f>'3 priedo 1 lentele'!B454</f>
        <v>0</v>
      </c>
      <c r="C454" s="142" t="str">
        <f>'3 priedo 1 lentele'!C454</f>
        <v>Uždavinys: Užtikrinti efektyvią kraštovaizdžio apsaugą, didinti ekologinį teritorijų stabilumą</v>
      </c>
      <c r="D454" s="59"/>
      <c r="E454" s="59"/>
      <c r="F454" s="58"/>
      <c r="G454" s="58"/>
      <c r="H454" s="59"/>
      <c r="I454" s="58"/>
      <c r="J454" s="59"/>
      <c r="K454" s="59"/>
      <c r="L454" s="58"/>
      <c r="M454" s="59"/>
      <c r="N454" s="59"/>
      <c r="O454" s="59"/>
      <c r="P454" s="59"/>
      <c r="Q454" s="59"/>
      <c r="R454" s="59"/>
      <c r="S454" s="59"/>
      <c r="T454" s="59"/>
      <c r="U454" s="59"/>
    </row>
    <row r="455" spans="1:21" ht="57" x14ac:dyDescent="0.3">
      <c r="A455" s="173" t="str">
        <f>'3 priedo 1 lentele'!A455</f>
        <v>3.1.4.1.</v>
      </c>
      <c r="B455" s="174">
        <f>'3 priedo 1 lentele'!B455</f>
        <v>0</v>
      </c>
      <c r="C455" s="173" t="str">
        <f>'3 priedo 1 lentele'!C455</f>
        <v xml:space="preserve">Priemonė: Užterštų teritorijų (buvusių pesticidų sandėlių, nelegalių sąvartų ir pan.) identifikavimas, valymas ir sutvarkymas </v>
      </c>
      <c r="D455" s="193"/>
      <c r="E455" s="193"/>
      <c r="F455" s="194"/>
      <c r="G455" s="194"/>
      <c r="H455" s="193"/>
      <c r="I455" s="194"/>
      <c r="J455" s="193"/>
      <c r="K455" s="193"/>
      <c r="L455" s="194"/>
      <c r="M455" s="193"/>
      <c r="N455" s="193"/>
      <c r="O455" s="193"/>
      <c r="P455" s="193"/>
      <c r="Q455" s="193"/>
      <c r="R455" s="193"/>
      <c r="S455" s="193"/>
      <c r="T455" s="193"/>
      <c r="U455" s="193"/>
    </row>
    <row r="456" spans="1:21" ht="48" x14ac:dyDescent="0.3">
      <c r="A456" s="125" t="str">
        <f>'3 priedo 1 lentele'!A456</f>
        <v>3.1.4.1.1</v>
      </c>
      <c r="B456" s="110" t="str">
        <f>'3 priedo 1 lentele'!B456</f>
        <v>R020019-380000-0001</v>
      </c>
      <c r="C456" s="16" t="str">
        <f>'3 priedo 1 lentele'!C456</f>
        <v>Bešeimininkių apleistų pastatų ir įrenginių likvidavimas Raseinių rajono savivaldybėje</v>
      </c>
      <c r="D456" s="9" t="s">
        <v>1695</v>
      </c>
      <c r="E456" s="19" t="s">
        <v>1696</v>
      </c>
      <c r="F456" s="20">
        <v>27</v>
      </c>
      <c r="G456" s="20" t="s">
        <v>1697</v>
      </c>
      <c r="H456" s="19" t="s">
        <v>1698</v>
      </c>
      <c r="I456" s="20">
        <v>4.5599999999999996</v>
      </c>
      <c r="J456" s="21"/>
      <c r="K456" s="21"/>
      <c r="L456" s="20"/>
      <c r="M456" s="21"/>
      <c r="N456" s="21"/>
      <c r="O456" s="21"/>
      <c r="P456" s="21"/>
      <c r="Q456" s="21"/>
      <c r="R456" s="21"/>
      <c r="S456" s="21"/>
      <c r="T456" s="21"/>
      <c r="U456" s="21"/>
    </row>
    <row r="457" spans="1:21" ht="48" x14ac:dyDescent="0.3">
      <c r="A457" s="125" t="str">
        <f>'3 priedo 1 lentele'!A457</f>
        <v>3.1.4.1.2</v>
      </c>
      <c r="B457" s="110" t="str">
        <f>'3 priedo 1 lentele'!B457</f>
        <v>R020020-400000-0001</v>
      </c>
      <c r="C457" s="100" t="str">
        <f>'3 priedo 1 lentele'!C457</f>
        <v>Užterštos naftos bazės teritorijos Raseinių r. sav., Viduklės geležinkelio stoties teritorijoje, sutvarkymas</v>
      </c>
      <c r="D457" s="9" t="s">
        <v>1699</v>
      </c>
      <c r="E457" s="19" t="s">
        <v>1700</v>
      </c>
      <c r="F457" s="20">
        <v>0.4</v>
      </c>
      <c r="G457" s="20" t="s">
        <v>1701</v>
      </c>
      <c r="H457" s="19" t="s">
        <v>1702</v>
      </c>
      <c r="I457" s="20">
        <v>1</v>
      </c>
      <c r="J457" s="21"/>
      <c r="K457" s="21"/>
      <c r="L457" s="20"/>
      <c r="M457" s="21"/>
      <c r="N457" s="21"/>
      <c r="O457" s="21"/>
      <c r="P457" s="21"/>
      <c r="Q457" s="21"/>
      <c r="R457" s="21"/>
      <c r="S457" s="21"/>
      <c r="T457" s="21"/>
      <c r="U457" s="21"/>
    </row>
    <row r="458" spans="1:21" ht="36" x14ac:dyDescent="0.3">
      <c r="A458" s="125" t="str">
        <f>'3 priedo 1 lentele'!A458</f>
        <v>3.1.4.1.3</v>
      </c>
      <c r="B458" s="110" t="str">
        <f>'3 priedo 1 lentele'!B458</f>
        <v>R020020-400000-0002</v>
      </c>
      <c r="C458" s="16" t="str">
        <f>'3 priedo 1 lentele'!C458</f>
        <v>Užterštų teritorijų sutvarkymas Kaišiadorių rajono Varkalių ir Pakertų kaimuose</v>
      </c>
      <c r="D458" s="9" t="s">
        <v>1699</v>
      </c>
      <c r="E458" s="19" t="s">
        <v>1700</v>
      </c>
      <c r="F458" s="20">
        <v>0.08</v>
      </c>
      <c r="G458" s="20" t="s">
        <v>1701</v>
      </c>
      <c r="H458" s="19" t="s">
        <v>1702</v>
      </c>
      <c r="I458" s="20">
        <v>2</v>
      </c>
      <c r="J458" s="21"/>
      <c r="K458" s="21"/>
      <c r="L458" s="20"/>
      <c r="M458" s="21"/>
      <c r="N458" s="21"/>
      <c r="O458" s="21"/>
      <c r="P458" s="21"/>
      <c r="Q458" s="21"/>
      <c r="R458" s="21"/>
      <c r="S458" s="21"/>
      <c r="T458" s="21"/>
      <c r="U458" s="21"/>
    </row>
    <row r="459" spans="1:21" ht="97.5" customHeight="1" x14ac:dyDescent="0.3">
      <c r="A459" s="125" t="str">
        <f>'3 priedo 1 lentele'!A459</f>
        <v>3.1.4.1.4</v>
      </c>
      <c r="B459" s="110" t="str">
        <f>'3 priedo 1 lentele'!B459</f>
        <v>R020020-400000-0003</v>
      </c>
      <c r="C459" s="16" t="str">
        <f>'3 priedo 1 lentele'!C459</f>
        <v>Buvusio pesticidų sandėlio teritorijos Kauno r.sav., Taurakiemio sen., Margininkų k., sutvarkymas</v>
      </c>
      <c r="D459" s="9" t="s">
        <v>1699</v>
      </c>
      <c r="E459" s="19" t="s">
        <v>1700</v>
      </c>
      <c r="F459" s="20">
        <v>8.2600000000000007E-2</v>
      </c>
      <c r="G459" s="20" t="s">
        <v>1701</v>
      </c>
      <c r="H459" s="19" t="s">
        <v>1702</v>
      </c>
      <c r="I459" s="20">
        <v>1</v>
      </c>
      <c r="J459" s="21"/>
      <c r="K459" s="21"/>
      <c r="L459" s="20"/>
      <c r="M459" s="21"/>
      <c r="N459" s="21"/>
      <c r="O459" s="21"/>
      <c r="P459" s="21"/>
      <c r="Q459" s="21"/>
      <c r="R459" s="21"/>
      <c r="S459" s="21"/>
      <c r="T459" s="21"/>
      <c r="U459" s="21"/>
    </row>
    <row r="460" spans="1:21" ht="48" x14ac:dyDescent="0.3">
      <c r="A460" s="125" t="str">
        <f>'3 priedo 1 lentele'!A460</f>
        <v>3.1.4.1.5</v>
      </c>
      <c r="B460" s="110" t="str">
        <f>'3 priedo 1 lentele'!B460</f>
        <v>R020019-380000-0002</v>
      </c>
      <c r="C460" s="16" t="str">
        <f>'3 priedo 1 lentele'!C460</f>
        <v xml:space="preserve">Bešeimininkių apleistų pastatų likvidavimas Kėdainių rajone   </v>
      </c>
      <c r="D460" s="9" t="s">
        <v>1697</v>
      </c>
      <c r="E460" s="28" t="s">
        <v>1703</v>
      </c>
      <c r="F460" s="20">
        <v>9.93</v>
      </c>
      <c r="G460" s="20" t="s">
        <v>1695</v>
      </c>
      <c r="H460" s="19" t="s">
        <v>1696</v>
      </c>
      <c r="I460" s="9">
        <v>52</v>
      </c>
      <c r="J460" s="21"/>
      <c r="K460" s="21"/>
      <c r="L460" s="20"/>
      <c r="M460" s="21"/>
      <c r="N460" s="21"/>
      <c r="O460" s="21"/>
      <c r="P460" s="21"/>
      <c r="Q460" s="21"/>
      <c r="R460" s="21"/>
      <c r="S460" s="21"/>
      <c r="T460" s="21"/>
      <c r="U460" s="21"/>
    </row>
    <row r="461" spans="1:21" ht="36" x14ac:dyDescent="0.3">
      <c r="A461" s="125" t="str">
        <f>'3 priedo 1 lentele'!A461</f>
        <v>3.1.4.1.6</v>
      </c>
      <c r="B461" s="110" t="str">
        <f>'3 priedo 1 lentele'!B461</f>
        <v>R020019-380000-0003</v>
      </c>
      <c r="C461" s="16" t="str">
        <f>'3 priedo 1 lentele'!C461</f>
        <v>Atvirais kasiniais pažeistų žemių sutvarkymas Kėdainių rajone</v>
      </c>
      <c r="D461" s="9" t="s">
        <v>1697</v>
      </c>
      <c r="E461" s="28" t="s">
        <v>1703</v>
      </c>
      <c r="F461" s="20">
        <v>3.83</v>
      </c>
      <c r="G461" s="20" t="s">
        <v>1704</v>
      </c>
      <c r="H461" s="19" t="s">
        <v>1705</v>
      </c>
      <c r="I461" s="9">
        <v>3</v>
      </c>
      <c r="J461" s="21"/>
      <c r="K461" s="21"/>
      <c r="L461" s="20"/>
      <c r="M461" s="21"/>
      <c r="N461" s="21"/>
      <c r="O461" s="21"/>
      <c r="P461" s="21"/>
      <c r="Q461" s="21"/>
      <c r="R461" s="21"/>
      <c r="S461" s="21"/>
      <c r="T461" s="21"/>
      <c r="U461" s="21"/>
    </row>
    <row r="462" spans="1:21" ht="36" x14ac:dyDescent="0.3">
      <c r="A462" s="125" t="str">
        <f>'3 priedo 1 lentele'!A462</f>
        <v>3.1.4.1.7</v>
      </c>
      <c r="B462" s="110" t="str">
        <f>'3 priedo 1 lentele'!B462</f>
        <v>R020020-400000-4000</v>
      </c>
      <c r="C462" s="16" t="str">
        <f>'3 priedo 1 lentele'!C462</f>
        <v>Užterštos teritorijos Raseinių r. sav., Ariogalos sen., Kilupių k. sutvarkymas</v>
      </c>
      <c r="D462" s="9" t="s">
        <v>1699</v>
      </c>
      <c r="E462" s="28" t="s">
        <v>1700</v>
      </c>
      <c r="F462" s="20">
        <v>0.41299999999999998</v>
      </c>
      <c r="G462" s="20" t="s">
        <v>1701</v>
      </c>
      <c r="H462" s="19" t="s">
        <v>1702</v>
      </c>
      <c r="I462" s="9">
        <v>1</v>
      </c>
      <c r="J462" s="21"/>
      <c r="K462" s="21"/>
      <c r="L462" s="20"/>
      <c r="M462" s="21"/>
      <c r="N462" s="21"/>
      <c r="O462" s="21"/>
      <c r="P462" s="21"/>
      <c r="Q462" s="21"/>
      <c r="R462" s="21"/>
      <c r="S462" s="21"/>
      <c r="T462" s="21"/>
      <c r="U462" s="21"/>
    </row>
    <row r="463" spans="1:21" ht="48" x14ac:dyDescent="0.3">
      <c r="A463" s="125" t="str">
        <f>'3 priedo 1 lentele'!A463</f>
        <v>3.1.4.1.8</v>
      </c>
      <c r="B463" s="110" t="str">
        <f>'3 priedo 1 lentele'!B463</f>
        <v>R020019-380000-9995</v>
      </c>
      <c r="C463" s="16" t="str">
        <f>'3 priedo 1 lentele'!C463</f>
        <v>Bešeimininkių apleistų pastatų likvidavimas Kėdainių rajone (II)</v>
      </c>
      <c r="D463" s="9" t="s">
        <v>1695</v>
      </c>
      <c r="E463" s="28" t="s">
        <v>1696</v>
      </c>
      <c r="F463" s="20">
        <v>21</v>
      </c>
      <c r="G463" s="20" t="s">
        <v>1697</v>
      </c>
      <c r="H463" s="19" t="s">
        <v>1703</v>
      </c>
      <c r="I463" s="9">
        <v>0.64</v>
      </c>
      <c r="J463" s="21"/>
      <c r="K463" s="21"/>
      <c r="L463" s="20"/>
      <c r="M463" s="21"/>
      <c r="N463" s="21"/>
      <c r="O463" s="21"/>
      <c r="P463" s="21"/>
      <c r="Q463" s="21"/>
      <c r="R463" s="21"/>
      <c r="S463" s="21"/>
      <c r="T463" s="21"/>
      <c r="U463" s="21"/>
    </row>
    <row r="464" spans="1:21" ht="48" x14ac:dyDescent="0.3">
      <c r="A464" s="125" t="str">
        <f>'3 priedo 1 lentele'!A464</f>
        <v>3.1.4.1.9</v>
      </c>
      <c r="B464" s="110" t="str">
        <f>'3 priedo 1 lentele'!B464</f>
        <v>R020019-400000-9996</v>
      </c>
      <c r="C464" s="16" t="str">
        <f>'3 priedo 1 lentele'!C464</f>
        <v>Bešeimininkių apleistų pastatų ir įrenginių likvidavimas Raseinių rajono savivaldybėje, II etapas</v>
      </c>
      <c r="D464" s="9" t="s">
        <v>1695</v>
      </c>
      <c r="E464" s="28" t="s">
        <v>1696</v>
      </c>
      <c r="F464" s="20">
        <v>8</v>
      </c>
      <c r="G464" s="20" t="s">
        <v>1697</v>
      </c>
      <c r="H464" s="19" t="s">
        <v>1703</v>
      </c>
      <c r="I464" s="9">
        <v>0.47</v>
      </c>
      <c r="J464" s="21"/>
      <c r="K464" s="21"/>
      <c r="L464" s="20"/>
      <c r="M464" s="21"/>
      <c r="N464" s="21"/>
      <c r="O464" s="21"/>
      <c r="P464" s="21"/>
      <c r="Q464" s="21"/>
      <c r="R464" s="21"/>
      <c r="S464" s="21"/>
      <c r="T464" s="21"/>
      <c r="U464" s="21"/>
    </row>
    <row r="465" spans="1:21" ht="45.6" x14ac:dyDescent="0.3">
      <c r="A465" s="173" t="str">
        <f>'3 priedo 1 lentele'!A465</f>
        <v>3.1.4.2.</v>
      </c>
      <c r="B465" s="174">
        <f>'3 priedo 1 lentele'!B465</f>
        <v>0</v>
      </c>
      <c r="C465" s="173" t="str">
        <f>'3 priedo 1 lentele'!C465</f>
        <v>Priemonė: Miestų, miestelių ir urbanizuotų teritorijų žaliųjų plotų inventorizacija, tvarkymas ir atkūrimas</v>
      </c>
      <c r="D465" s="193"/>
      <c r="E465" s="193"/>
      <c r="F465" s="194"/>
      <c r="G465" s="194"/>
      <c r="H465" s="193"/>
      <c r="I465" s="194"/>
      <c r="J465" s="193"/>
      <c r="K465" s="193"/>
      <c r="L465" s="194"/>
      <c r="M465" s="193"/>
      <c r="N465" s="193"/>
      <c r="O465" s="193"/>
      <c r="P465" s="193"/>
      <c r="Q465" s="193"/>
      <c r="R465" s="193"/>
      <c r="S465" s="193"/>
      <c r="T465" s="193"/>
      <c r="U465" s="193"/>
    </row>
    <row r="466" spans="1:21" ht="45.6" x14ac:dyDescent="0.3">
      <c r="A466" s="173" t="str">
        <f>'3 priedo 1 lentele'!A466</f>
        <v>3.1.4.3.</v>
      </c>
      <c r="B466" s="174">
        <f>'3 priedo 1 lentele'!B466</f>
        <v>0</v>
      </c>
      <c r="C466" s="173" t="str">
        <f>'3 priedo 1 lentele'!C466</f>
        <v xml:space="preserve">Priemonė: Gamtos ir kultūros (archeologinio, urbanistikos) paveldo objektų apsauga ir naudojimas </v>
      </c>
      <c r="D466" s="193"/>
      <c r="E466" s="193"/>
      <c r="F466" s="194"/>
      <c r="G466" s="194"/>
      <c r="H466" s="193"/>
      <c r="I466" s="194"/>
      <c r="J466" s="193"/>
      <c r="K466" s="193"/>
      <c r="L466" s="194"/>
      <c r="M466" s="193"/>
      <c r="N466" s="193"/>
      <c r="O466" s="193"/>
      <c r="P466" s="193"/>
      <c r="Q466" s="193"/>
      <c r="R466" s="193"/>
      <c r="S466" s="193"/>
      <c r="T466" s="193"/>
      <c r="U466" s="193"/>
    </row>
    <row r="467" spans="1:21" ht="57" customHeight="1" x14ac:dyDescent="0.3">
      <c r="A467" s="173" t="str">
        <f>'3 priedo 1 lentele'!A467</f>
        <v>3.1.4.4.</v>
      </c>
      <c r="B467" s="174">
        <f>'3 priedo 1 lentele'!B467</f>
        <v>0</v>
      </c>
      <c r="C467" s="173" t="str">
        <f>'3 priedo 1 lentele'!C467</f>
        <v>Priemonė: Kraštovaizdžio formavimas ir ekologinės būklės gerinimas gamtinio karkaso teritorijose</v>
      </c>
      <c r="D467" s="193"/>
      <c r="E467" s="193"/>
      <c r="F467" s="194"/>
      <c r="G467" s="194"/>
      <c r="H467" s="193"/>
      <c r="I467" s="194"/>
      <c r="J467" s="193"/>
      <c r="K467" s="193"/>
      <c r="L467" s="194"/>
      <c r="M467" s="193"/>
      <c r="N467" s="193"/>
      <c r="O467" s="193"/>
      <c r="P467" s="193"/>
      <c r="Q467" s="193"/>
      <c r="R467" s="193"/>
      <c r="S467" s="193"/>
      <c r="T467" s="193"/>
      <c r="U467" s="193"/>
    </row>
    <row r="468" spans="1:21" ht="36" x14ac:dyDescent="0.3">
      <c r="A468" s="125" t="str">
        <f>'3 priedo 1 lentele'!A468</f>
        <v>3.1.4.4.1.</v>
      </c>
      <c r="B468" s="110" t="str">
        <f>'3 priedo 1 lentele'!B468</f>
        <v>R020019-380000-0004</v>
      </c>
      <c r="C468" s="19" t="str">
        <f>'3 priedo 1 lentele'!C468</f>
        <v>Nemuno pakrančių kraštovaizdžio sutvarkymas</v>
      </c>
      <c r="D468" s="20" t="s">
        <v>1697</v>
      </c>
      <c r="E468" s="28" t="s">
        <v>1706</v>
      </c>
      <c r="F468" s="20">
        <v>11.6</v>
      </c>
      <c r="G468" s="20" t="s">
        <v>1707</v>
      </c>
      <c r="H468" s="19" t="s">
        <v>1708</v>
      </c>
      <c r="I468" s="20">
        <v>1</v>
      </c>
      <c r="J468" s="21"/>
      <c r="K468" s="21"/>
      <c r="L468" s="20"/>
      <c r="M468" s="21"/>
      <c r="N468" s="21"/>
      <c r="O468" s="21"/>
      <c r="P468" s="21"/>
      <c r="Q468" s="21"/>
      <c r="R468" s="21"/>
      <c r="S468" s="21"/>
      <c r="T468" s="21"/>
      <c r="U468" s="21"/>
    </row>
    <row r="469" spans="1:21" ht="48" x14ac:dyDescent="0.3">
      <c r="A469" s="125" t="str">
        <f>'3 priedo 1 lentele'!A469</f>
        <v>3.1.4.4.2.</v>
      </c>
      <c r="B469" s="110" t="str">
        <f>'3 priedo 1 lentele'!B469</f>
        <v>R020019-380000-0005</v>
      </c>
      <c r="C469" s="19" t="str">
        <f>'3 priedo 1 lentele'!C469</f>
        <v>Kauno miesto savivaldybės Nemuno ir Nevėžio santakos kraštovaizdžio draustinio kraštovaizdžio formavimas ir ekologinės būklės gerinimas</v>
      </c>
      <c r="D469" s="20" t="s">
        <v>1697</v>
      </c>
      <c r="E469" s="28" t="s">
        <v>1706</v>
      </c>
      <c r="F469" s="20">
        <v>128</v>
      </c>
      <c r="G469" s="20" t="s">
        <v>1707</v>
      </c>
      <c r="H469" s="19" t="s">
        <v>1708</v>
      </c>
      <c r="I469" s="20">
        <v>1</v>
      </c>
      <c r="J469" s="20" t="s">
        <v>1695</v>
      </c>
      <c r="K469" s="19" t="s">
        <v>1696</v>
      </c>
      <c r="L469" s="20">
        <v>1</v>
      </c>
      <c r="M469" s="21"/>
      <c r="N469" s="21"/>
      <c r="O469" s="21"/>
      <c r="P469" s="21"/>
      <c r="Q469" s="21"/>
      <c r="R469" s="21"/>
      <c r="S469" s="21"/>
      <c r="T469" s="21"/>
      <c r="U469" s="21"/>
    </row>
    <row r="470" spans="1:21" ht="36" x14ac:dyDescent="0.3">
      <c r="A470" s="125" t="str">
        <f>'3 priedo 1 lentele'!A470</f>
        <v>3.1.4.4.3</v>
      </c>
      <c r="B470" s="110" t="str">
        <f>'3 priedo 1 lentele'!B470</f>
        <v>R020019-500000-0006</v>
      </c>
      <c r="C470" s="19" t="str">
        <f>'3 priedo 1 lentele'!C470</f>
        <v>Dešiniosios Nemuno pakrantės kraštovaizdžio sutvarkymas Prienų miesto teritorijoje</v>
      </c>
      <c r="D470" s="20" t="s">
        <v>1697</v>
      </c>
      <c r="E470" s="28" t="s">
        <v>1706</v>
      </c>
      <c r="F470" s="20">
        <v>3.51</v>
      </c>
      <c r="G470" s="20" t="s">
        <v>1707</v>
      </c>
      <c r="H470" s="19" t="s">
        <v>1708</v>
      </c>
      <c r="I470" s="20">
        <v>1</v>
      </c>
      <c r="J470" s="21"/>
      <c r="K470" s="21"/>
      <c r="L470" s="20"/>
      <c r="M470" s="21"/>
      <c r="N470" s="21"/>
      <c r="O470" s="21"/>
      <c r="P470" s="21"/>
      <c r="Q470" s="21"/>
      <c r="R470" s="21"/>
      <c r="S470" s="21"/>
      <c r="T470" s="21"/>
      <c r="U470" s="21"/>
    </row>
    <row r="471" spans="1:21" ht="48" x14ac:dyDescent="0.3">
      <c r="A471" s="125" t="str">
        <f>'3 priedo 1 lentele'!A471</f>
        <v>3.1.4.4.4</v>
      </c>
      <c r="B471" s="110" t="str">
        <f>'3 priedo 1 lentele'!B471</f>
        <v>R020019-290000-0007</v>
      </c>
      <c r="C471" s="19" t="str">
        <f>'3 priedo 1 lentele'!C471</f>
        <v>Kraštovaizdžio formavimas ir ekologinės būklės gerinimas Taurostos parke Jonavoje</v>
      </c>
      <c r="D471" s="9" t="s">
        <v>1697</v>
      </c>
      <c r="E471" s="28" t="s">
        <v>1703</v>
      </c>
      <c r="F471" s="9">
        <v>5</v>
      </c>
      <c r="G471" s="20" t="s">
        <v>1707</v>
      </c>
      <c r="H471" s="19" t="s">
        <v>1709</v>
      </c>
      <c r="I471" s="20">
        <v>1</v>
      </c>
      <c r="J471" s="21"/>
      <c r="K471" s="21"/>
      <c r="L471" s="20"/>
      <c r="M471" s="21"/>
      <c r="N471" s="21"/>
      <c r="O471" s="21"/>
      <c r="P471" s="21"/>
      <c r="Q471" s="21"/>
      <c r="R471" s="21"/>
      <c r="S471" s="21"/>
      <c r="T471" s="21"/>
      <c r="U471" s="21"/>
    </row>
    <row r="472" spans="1:21" ht="48" x14ac:dyDescent="0.3">
      <c r="A472" s="125" t="str">
        <f>'3 priedo 1 lentele'!A472</f>
        <v>3.1.4.4.5</v>
      </c>
      <c r="B472" s="196" t="str">
        <f>'3 priedo 1 lentele'!B472</f>
        <v>R020019-380000-1000</v>
      </c>
      <c r="C472" s="19" t="str">
        <f>'3 priedo 1 lentele'!C472</f>
        <v>Kraštovaizdžio formavimas ir tvarkymas Žaslių seniūnijoje, Kaišiadorių rajone</v>
      </c>
      <c r="D472" s="9" t="s">
        <v>1707</v>
      </c>
      <c r="E472" s="19" t="s">
        <v>1709</v>
      </c>
      <c r="F472" s="9">
        <v>1</v>
      </c>
      <c r="G472" s="20" t="s">
        <v>1697</v>
      </c>
      <c r="H472" s="28" t="s">
        <v>1703</v>
      </c>
      <c r="I472" s="20">
        <v>3.5</v>
      </c>
      <c r="J472" s="21"/>
      <c r="K472" s="21"/>
      <c r="L472" s="20"/>
      <c r="M472" s="21"/>
      <c r="N472" s="21"/>
      <c r="O472" s="21"/>
      <c r="P472" s="21"/>
      <c r="Q472" s="21"/>
      <c r="R472" s="21"/>
      <c r="S472" s="21"/>
      <c r="T472" s="21"/>
      <c r="U472" s="21"/>
    </row>
    <row r="473" spans="1:21" ht="48" x14ac:dyDescent="0.3">
      <c r="A473" s="238" t="str">
        <f>'3 priedo 1 lentele'!A473</f>
        <v>3.1.4.4.6</v>
      </c>
      <c r="B473" s="240" t="str">
        <f>'3 priedo 1 lentele'!B473</f>
        <v>R020019-380000-1001</v>
      </c>
      <c r="C473" s="238" t="str">
        <f>'3 priedo 1 lentele'!C473</f>
        <v>Kraštovaizdžio tvarkymas Kauno rajono savivaldybėje</v>
      </c>
      <c r="D473" s="233" t="s">
        <v>1697</v>
      </c>
      <c r="E473" s="239" t="s">
        <v>1703</v>
      </c>
      <c r="F473" s="233">
        <v>6.75</v>
      </c>
      <c r="G473" s="234" t="s">
        <v>1707</v>
      </c>
      <c r="H473" s="238" t="s">
        <v>1709</v>
      </c>
      <c r="I473" s="234">
        <v>1</v>
      </c>
      <c r="J473" s="21"/>
      <c r="K473" s="21"/>
      <c r="L473" s="20"/>
      <c r="M473" s="21"/>
      <c r="N473" s="21"/>
      <c r="O473" s="21"/>
      <c r="P473" s="21"/>
      <c r="Q473" s="21"/>
      <c r="R473" s="21"/>
      <c r="S473" s="21"/>
      <c r="T473" s="21"/>
      <c r="U473" s="21"/>
    </row>
    <row r="474" spans="1:21" ht="48" x14ac:dyDescent="0.3">
      <c r="A474" s="238" t="str">
        <f>'3 priedo 1 lentele'!A474</f>
        <v>3.1.4.4.7</v>
      </c>
      <c r="B474" s="240" t="str">
        <f>'3 priedo 1 lentele'!B474</f>
        <v>R020019-280000-1002</v>
      </c>
      <c r="C474" s="238" t="str">
        <f>'3 priedo 1 lentele'!C474</f>
        <v>Kraštovaizdžio ir ekologinės būklės gerinimas Prienų rajone</v>
      </c>
      <c r="D474" s="233" t="s">
        <v>1697</v>
      </c>
      <c r="E474" s="239" t="s">
        <v>1703</v>
      </c>
      <c r="F474" s="233">
        <v>6</v>
      </c>
      <c r="G474" s="234" t="s">
        <v>1707</v>
      </c>
      <c r="H474" s="238" t="s">
        <v>1709</v>
      </c>
      <c r="I474" s="234">
        <v>1</v>
      </c>
      <c r="J474" s="21"/>
      <c r="K474" s="21"/>
      <c r="L474" s="20"/>
      <c r="M474" s="21"/>
      <c r="N474" s="21"/>
      <c r="O474" s="21"/>
      <c r="P474" s="21"/>
      <c r="Q474" s="21"/>
      <c r="R474" s="21"/>
      <c r="S474" s="21"/>
      <c r="T474" s="21"/>
      <c r="U474" s="21"/>
    </row>
    <row r="475" spans="1:21" ht="57" x14ac:dyDescent="0.3">
      <c r="A475" s="161" t="str">
        <f>'3 priedo 1 lentele'!A475</f>
        <v>3.2</v>
      </c>
      <c r="B475" s="158">
        <f>'3 priedo 1 lentele'!B475</f>
        <v>0</v>
      </c>
      <c r="C475" s="152" t="str">
        <f>'3 priedo 1 lentele'!C475</f>
        <v>Tikslas: Parengti regiono įvairių lygmenų teritorijų bei socialinės ekonominės plėtros planavimo dokumentus, diegti ir tobulinti planavimo sistemas</v>
      </c>
      <c r="D475" s="56"/>
      <c r="E475" s="56"/>
      <c r="F475" s="55"/>
      <c r="G475" s="55"/>
      <c r="H475" s="56"/>
      <c r="I475" s="55"/>
      <c r="J475" s="56"/>
      <c r="K475" s="56"/>
      <c r="L475" s="55"/>
      <c r="M475" s="56"/>
      <c r="N475" s="56"/>
      <c r="O475" s="56"/>
      <c r="P475" s="56"/>
      <c r="Q475" s="56"/>
      <c r="R475" s="56"/>
      <c r="S475" s="56"/>
      <c r="T475" s="56"/>
      <c r="U475" s="56"/>
    </row>
    <row r="476" spans="1:21" ht="102.6" x14ac:dyDescent="0.3">
      <c r="A476" s="142" t="str">
        <f>'3 priedo 1 lentele'!A476</f>
        <v>3.2.1</v>
      </c>
      <c r="B476" s="143">
        <f>'3 priedo 1 lentele'!B476</f>
        <v>0</v>
      </c>
      <c r="C476" s="142" t="str">
        <f>'3 priedo 1 lentele'!C476</f>
        <v>Uždavinys: Parengti ir atnaujinti regiono ir savivaldybių teritorijų bendruosius planus bei kitus dokumentus, susijusius su planavimu, viešųjų paslaugų kokybės gerinimu, siekiant planavimo procesuose integruoti aplinkos interesus į įvairias ūkio šakas</v>
      </c>
      <c r="D476" s="59"/>
      <c r="E476" s="59"/>
      <c r="F476" s="58"/>
      <c r="G476" s="58"/>
      <c r="H476" s="59"/>
      <c r="I476" s="58"/>
      <c r="J476" s="59"/>
      <c r="K476" s="59"/>
      <c r="L476" s="58"/>
      <c r="M476" s="59"/>
      <c r="N476" s="59"/>
      <c r="O476" s="59"/>
      <c r="P476" s="59"/>
      <c r="Q476" s="59"/>
      <c r="R476" s="59"/>
      <c r="S476" s="59"/>
      <c r="T476" s="59"/>
      <c r="U476" s="59"/>
    </row>
    <row r="477" spans="1:21" ht="45.6" x14ac:dyDescent="0.3">
      <c r="A477" s="173" t="str">
        <f>'3 priedo 1 lentele'!A477</f>
        <v>3.2.1.1.</v>
      </c>
      <c r="B477" s="181">
        <f>'3 priedo 1 lentele'!B477</f>
        <v>0</v>
      </c>
      <c r="C477" s="173" t="str">
        <f>'3 priedo 1 lentele'!C477</f>
        <v>Priemonė: Kauno regiono savivaldybių teritorijų ir jų dalių (miestų ir miestelių) bendrųjų planų parengimas ir atnaujinimas</v>
      </c>
      <c r="D477" s="193"/>
      <c r="E477" s="193"/>
      <c r="F477" s="194"/>
      <c r="G477" s="194"/>
      <c r="H477" s="193"/>
      <c r="I477" s="194"/>
      <c r="J477" s="193"/>
      <c r="K477" s="193"/>
      <c r="L477" s="194"/>
      <c r="M477" s="193"/>
      <c r="N477" s="193"/>
      <c r="O477" s="193"/>
      <c r="P477" s="193"/>
      <c r="Q477" s="193"/>
      <c r="R477" s="193"/>
      <c r="S477" s="193"/>
      <c r="T477" s="193"/>
      <c r="U477" s="193"/>
    </row>
    <row r="478" spans="1:21" ht="60" x14ac:dyDescent="0.3">
      <c r="A478" s="19" t="str">
        <f>'3 priedo 1 lentele'!A478</f>
        <v>3.2.1.1.1</v>
      </c>
      <c r="B478" s="110" t="str">
        <f>'3 priedo 1 lentele'!B478</f>
        <v>R020019-500000-0009</v>
      </c>
      <c r="C478" s="19" t="str">
        <f>'3 priedo 1 lentele'!C478</f>
        <v>Kraštovaizdžio ir gamtinio karkaso sprendinių keitimas Birštono kurorto ir savivaldybės bendruosiuose planuose</v>
      </c>
      <c r="D478" s="101" t="s">
        <v>1710</v>
      </c>
      <c r="E478" s="101" t="s">
        <v>1711</v>
      </c>
      <c r="F478" s="20">
        <v>2</v>
      </c>
      <c r="G478" s="20"/>
      <c r="H478" s="21"/>
      <c r="I478" s="20"/>
      <c r="J478" s="21"/>
      <c r="K478" s="21"/>
      <c r="L478" s="20"/>
      <c r="M478" s="21"/>
      <c r="N478" s="21"/>
      <c r="O478" s="21"/>
      <c r="P478" s="21"/>
      <c r="Q478" s="21"/>
      <c r="R478" s="21"/>
      <c r="S478" s="21"/>
      <c r="T478" s="21"/>
      <c r="U478" s="21"/>
    </row>
    <row r="479" spans="1:21" ht="60" x14ac:dyDescent="0.3">
      <c r="A479" s="19" t="str">
        <f>'3 priedo 1 lentele'!A479</f>
        <v>3.2.1.1.2</v>
      </c>
      <c r="B479" s="110" t="str">
        <f>'3 priedo 1 lentele'!B479</f>
        <v>R020019-500000-0010</v>
      </c>
      <c r="C479" s="19" t="str">
        <f>'3 priedo 1 lentele'!C479</f>
        <v>Prienų rajono savivaldybės teritorijos ir Prienų miesto bendrųjų planų koregavimas kraštovaizdžio ir gamtinio karkaso formavimo aspektais</v>
      </c>
      <c r="D479" s="101" t="s">
        <v>1710</v>
      </c>
      <c r="E479" s="101" t="s">
        <v>1711</v>
      </c>
      <c r="F479" s="20">
        <v>2</v>
      </c>
      <c r="G479" s="20"/>
      <c r="H479" s="21"/>
      <c r="I479" s="20"/>
      <c r="J479" s="21"/>
      <c r="K479" s="21"/>
      <c r="L479" s="20"/>
      <c r="M479" s="21"/>
      <c r="N479" s="21"/>
      <c r="O479" s="21"/>
      <c r="P479" s="21"/>
      <c r="Q479" s="21"/>
      <c r="R479" s="21"/>
      <c r="S479" s="21"/>
      <c r="T479" s="21"/>
      <c r="U479" s="21"/>
    </row>
    <row r="480" spans="1:21" ht="60" x14ac:dyDescent="0.3">
      <c r="A480" s="19" t="str">
        <f>'3 priedo 1 lentele'!A480</f>
        <v>3.2.1.1.3</v>
      </c>
      <c r="B480" s="110" t="str">
        <f>'3 priedo 1 lentele'!B480</f>
        <v>R020019-500000-0011</v>
      </c>
      <c r="C480" s="19" t="str">
        <f>'3 priedo 1 lentele'!C480</f>
        <v>Kraštovaizdžio ir gamtinio karkaso sprendinių koregavimas arba keitimas Kaišiadorių rajono savivaldybės ir jos dalių bendruosiuose planuose</v>
      </c>
      <c r="D480" s="101" t="s">
        <v>1710</v>
      </c>
      <c r="E480" s="101" t="s">
        <v>1711</v>
      </c>
      <c r="F480" s="20">
        <v>3</v>
      </c>
      <c r="G480" s="20"/>
      <c r="H480" s="21"/>
      <c r="I480" s="20"/>
      <c r="J480" s="21"/>
      <c r="K480" s="21"/>
      <c r="L480" s="20"/>
      <c r="M480" s="21"/>
      <c r="N480" s="21"/>
      <c r="O480" s="21"/>
      <c r="P480" s="21"/>
      <c r="Q480" s="21"/>
      <c r="R480" s="21"/>
      <c r="S480" s="21"/>
      <c r="T480" s="21"/>
      <c r="U480" s="21"/>
    </row>
    <row r="481" spans="1:21" ht="57" x14ac:dyDescent="0.3">
      <c r="A481" s="173" t="str">
        <f>'3 priedo 1 lentele'!A481</f>
        <v>3.2.1.2.</v>
      </c>
      <c r="B481" s="181">
        <f>'3 priedo 1 lentele'!B481</f>
        <v>0</v>
      </c>
      <c r="C481" s="173" t="str">
        <f>'3 priedo 1 lentele'!C481</f>
        <v>Priemonė: Kauno regiono savivaldybių teritorijų i ir jų dalių (miestų ir miestelių) išvystymo specialiųjų ir detaliųjų planų parengimas</v>
      </c>
      <c r="D481" s="193"/>
      <c r="E481" s="193"/>
      <c r="F481" s="194"/>
      <c r="G481" s="194"/>
      <c r="H481" s="193"/>
      <c r="I481" s="194"/>
      <c r="J481" s="193"/>
      <c r="K481" s="193"/>
      <c r="L481" s="194"/>
      <c r="M481" s="193"/>
      <c r="N481" s="193"/>
      <c r="O481" s="193"/>
      <c r="P481" s="193"/>
      <c r="Q481" s="193"/>
      <c r="R481" s="193"/>
      <c r="S481" s="193"/>
      <c r="T481" s="193"/>
      <c r="U481" s="193"/>
    </row>
    <row r="482" spans="1:21" ht="22.8" x14ac:dyDescent="0.3">
      <c r="A482" s="173" t="str">
        <f>'3 priedo 1 lentele'!A482</f>
        <v>3.2.1.3.</v>
      </c>
      <c r="B482" s="181">
        <f>'3 priedo 1 lentele'!B482</f>
        <v>0</v>
      </c>
      <c r="C482" s="173" t="str">
        <f>'3 priedo 1 lentele'!C482</f>
        <v>Priemonė: Kauno apskrities bendrojo plano atnaujinimas</v>
      </c>
      <c r="D482" s="193"/>
      <c r="E482" s="193"/>
      <c r="F482" s="194"/>
      <c r="G482" s="194"/>
      <c r="H482" s="193"/>
      <c r="I482" s="194"/>
      <c r="J482" s="193"/>
      <c r="K482" s="193"/>
      <c r="L482" s="194"/>
      <c r="M482" s="193"/>
      <c r="N482" s="193"/>
      <c r="O482" s="193"/>
      <c r="P482" s="193"/>
      <c r="Q482" s="193"/>
      <c r="R482" s="193"/>
      <c r="S482" s="193"/>
      <c r="T482" s="193"/>
      <c r="U482" s="193"/>
    </row>
    <row r="483" spans="1:21" ht="57" x14ac:dyDescent="0.3">
      <c r="A483" s="173" t="str">
        <f>'3 priedo 1 lentele'!A483</f>
        <v>3.2.1.4.</v>
      </c>
      <c r="B483" s="181">
        <f>'3 priedo 1 lentele'!B483</f>
        <v>0</v>
      </c>
      <c r="C483" s="173" t="str">
        <f>'3 priedo 1 lentele'!C483</f>
        <v xml:space="preserve">Priemonė: Kauno regiono savivaldybių strateginių plėtros, veiklos planų ir sektorinių tyrimų dokumentų parengimas ir atnaujinimas </v>
      </c>
      <c r="D483" s="193"/>
      <c r="E483" s="193"/>
      <c r="F483" s="194"/>
      <c r="G483" s="194"/>
      <c r="H483" s="193"/>
      <c r="I483" s="194"/>
      <c r="J483" s="193"/>
      <c r="K483" s="193"/>
      <c r="L483" s="194"/>
      <c r="M483" s="193"/>
      <c r="N483" s="193"/>
      <c r="O483" s="193"/>
      <c r="P483" s="193"/>
      <c r="Q483" s="193"/>
      <c r="R483" s="193"/>
      <c r="S483" s="193"/>
      <c r="T483" s="193"/>
      <c r="U483" s="193"/>
    </row>
    <row r="484" spans="1:21" ht="34.200000000000003" x14ac:dyDescent="0.3">
      <c r="A484" s="142" t="str">
        <f>'3 priedo 1 lentele'!A484</f>
        <v>3.2.2</v>
      </c>
      <c r="B484" s="143">
        <f>'3 priedo 1 lentele'!B484</f>
        <v>0</v>
      </c>
      <c r="C484" s="142" t="str">
        <f>'3 priedo 1 lentele'!C484</f>
        <v>Uždavinys: Diegti ir tobulinti sistemas, susijusias su viešojo administravimo efektyvumu</v>
      </c>
      <c r="D484" s="59"/>
      <c r="E484" s="59"/>
      <c r="F484" s="58"/>
      <c r="G484" s="58"/>
      <c r="H484" s="59"/>
      <c r="I484" s="58"/>
      <c r="J484" s="59"/>
      <c r="K484" s="59"/>
      <c r="L484" s="58"/>
      <c r="M484" s="59"/>
      <c r="N484" s="59"/>
      <c r="O484" s="59"/>
      <c r="P484" s="59"/>
      <c r="Q484" s="59"/>
      <c r="R484" s="59"/>
      <c r="S484" s="59"/>
      <c r="T484" s="59"/>
      <c r="U484" s="59"/>
    </row>
    <row r="485" spans="1:21" ht="68.400000000000006" x14ac:dyDescent="0.3">
      <c r="A485" s="173" t="str">
        <f>'3 priedo 1 lentele'!A485</f>
        <v>3.2.2.1.</v>
      </c>
      <c r="B485" s="181">
        <f>'3 priedo 1 lentele'!B485</f>
        <v>0</v>
      </c>
      <c r="C485" s="173" t="str">
        <f>'3 priedo 1 lentele'!C485</f>
        <v xml:space="preserve">Priemonė: Veiklos valdymo, finansų apskaitos, viešųjų paslaugų kokybės ir strateginio planavimo sistemos optimizavimas ir modernizavimas Kauno regiono savivaldybėse </v>
      </c>
      <c r="D485" s="193"/>
      <c r="E485" s="193"/>
      <c r="F485" s="194"/>
      <c r="G485" s="194"/>
      <c r="H485" s="193"/>
      <c r="I485" s="194"/>
      <c r="J485" s="193"/>
      <c r="K485" s="193"/>
      <c r="L485" s="194"/>
      <c r="M485" s="193"/>
      <c r="N485" s="193"/>
      <c r="O485" s="193"/>
      <c r="P485" s="193"/>
      <c r="Q485" s="193"/>
      <c r="R485" s="193"/>
      <c r="S485" s="193"/>
      <c r="T485" s="193"/>
      <c r="U485" s="193"/>
    </row>
    <row r="486" spans="1:21" ht="22.8" x14ac:dyDescent="0.3">
      <c r="A486" s="173" t="str">
        <f>'3 priedo 1 lentele'!A486</f>
        <v>3.2.2.2.</v>
      </c>
      <c r="B486" s="181">
        <f>'3 priedo 1 lentele'!B486</f>
        <v>0</v>
      </c>
      <c r="C486" s="173" t="str">
        <f>'3 priedo 1 lentele'!C486</f>
        <v xml:space="preserve">Priemonė: Nuotolinio darbo sistemos įdiegimas </v>
      </c>
      <c r="D486" s="193"/>
      <c r="E486" s="193"/>
      <c r="F486" s="194"/>
      <c r="G486" s="194"/>
      <c r="H486" s="193"/>
      <c r="I486" s="194"/>
      <c r="J486" s="193"/>
      <c r="K486" s="193"/>
      <c r="L486" s="194"/>
      <c r="M486" s="193"/>
      <c r="N486" s="193"/>
      <c r="O486" s="193"/>
      <c r="P486" s="193"/>
      <c r="Q486" s="193"/>
      <c r="R486" s="193"/>
      <c r="S486" s="193"/>
      <c r="T486" s="193"/>
      <c r="U486" s="193"/>
    </row>
    <row r="487" spans="1:21" customFormat="1" ht="15" customHeight="1" x14ac:dyDescent="0.3">
      <c r="B487" s="298" t="s">
        <v>1712</v>
      </c>
      <c r="C487" s="299"/>
      <c r="D487" s="299"/>
      <c r="E487" s="285"/>
      <c r="F487" s="285"/>
      <c r="G487" s="285"/>
      <c r="H487" s="285"/>
      <c r="I487" s="285"/>
      <c r="J487" s="285"/>
      <c r="K487" s="285"/>
      <c r="L487" s="285"/>
      <c r="M487" s="285"/>
      <c r="N487" s="285"/>
      <c r="O487" s="285"/>
      <c r="P487" s="285"/>
      <c r="Q487" s="285"/>
      <c r="R487" s="285"/>
      <c r="S487" s="285"/>
      <c r="T487" s="285"/>
      <c r="U487" s="285"/>
    </row>
    <row r="488" spans="1:21" ht="15.6" x14ac:dyDescent="0.3">
      <c r="A488" s="282"/>
    </row>
  </sheetData>
  <autoFilter ref="A10:U487" xr:uid="{00000000-0009-0000-0000-000001000000}"/>
  <mergeCells count="26">
    <mergeCell ref="A7:A9"/>
    <mergeCell ref="B7:B9"/>
    <mergeCell ref="C7:C9"/>
    <mergeCell ref="B487:U487"/>
    <mergeCell ref="Q8:Q9"/>
    <mergeCell ref="R8:R9"/>
    <mergeCell ref="S8:S9"/>
    <mergeCell ref="T8:T9"/>
    <mergeCell ref="U8:U9"/>
    <mergeCell ref="D8:D9"/>
    <mergeCell ref="E8:E9"/>
    <mergeCell ref="F8:F9"/>
    <mergeCell ref="G8:G9"/>
    <mergeCell ref="H8:H9"/>
    <mergeCell ref="I8:I9"/>
    <mergeCell ref="J8:J9"/>
    <mergeCell ref="P8:P9"/>
    <mergeCell ref="L2:O2"/>
    <mergeCell ref="L3:O3"/>
    <mergeCell ref="L4:O4"/>
    <mergeCell ref="D7:U7"/>
    <mergeCell ref="K8:K9"/>
    <mergeCell ref="L8:L9"/>
    <mergeCell ref="M8:M9"/>
    <mergeCell ref="N8:N9"/>
    <mergeCell ref="O8:O9"/>
  </mergeCells>
  <phoneticPr fontId="7" type="noConversion"/>
  <pageMargins left="0.51181102362204722" right="0.51181102362204722" top="0.74803149606299213" bottom="0.78740157480314965" header="0.31496062992125984" footer="0.31496062992125984"/>
  <pageSetup paperSize="9" scale="54" firstPageNumber="101" fitToHeight="0" orientation="landscape" useFirstPageNumber="1" r:id="rId1"/>
  <headerFooter>
    <oddHeader>&amp;L&amp;G&amp;R&amp;"Times New Roman,Regular"&amp;12Kauno regiono plėtros planas iki 2020 metų</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488"/>
  <sheetViews>
    <sheetView showWhiteSpace="0" view="pageBreakPreview" zoomScale="60" zoomScaleNormal="80" zoomScalePageLayoutView="85" workbookViewId="0">
      <selection activeCell="C35" sqref="C35"/>
    </sheetView>
  </sheetViews>
  <sheetFormatPr defaultColWidth="9.109375" defaultRowHeight="14.4" x14ac:dyDescent="0.3"/>
  <cols>
    <col min="1" max="1" width="12.88671875" style="4" customWidth="1"/>
    <col min="2" max="2" width="10.5546875" style="4" customWidth="1"/>
    <col min="3" max="3" width="36.33203125" style="6" customWidth="1"/>
    <col min="4" max="4" width="99.33203125" style="6" customWidth="1"/>
    <col min="5" max="16384" width="9.109375" style="7"/>
  </cols>
  <sheetData>
    <row r="2" spans="1:4" ht="15.6" x14ac:dyDescent="0.3">
      <c r="D2" s="281" t="s">
        <v>1511</v>
      </c>
    </row>
    <row r="3" spans="1:4" ht="15.6" x14ac:dyDescent="0.3">
      <c r="D3" s="282" t="s">
        <v>1</v>
      </c>
    </row>
    <row r="4" spans="1:4" ht="15.6" x14ac:dyDescent="0.3">
      <c r="D4" s="282" t="s">
        <v>2</v>
      </c>
    </row>
    <row r="5" spans="1:4" ht="15.6" x14ac:dyDescent="0.3">
      <c r="A5" s="212" t="s">
        <v>3</v>
      </c>
      <c r="D5" s="282"/>
    </row>
    <row r="6" spans="1:4" ht="15.6" x14ac:dyDescent="0.3">
      <c r="A6" s="69" t="s">
        <v>1713</v>
      </c>
      <c r="B6" s="69"/>
    </row>
    <row r="7" spans="1:4" ht="27.75" customHeight="1" x14ac:dyDescent="0.3">
      <c r="A7" s="295" t="s">
        <v>8</v>
      </c>
      <c r="B7" s="295" t="s">
        <v>1513</v>
      </c>
      <c r="C7" s="295" t="s">
        <v>10</v>
      </c>
      <c r="D7" s="295" t="s">
        <v>1714</v>
      </c>
    </row>
    <row r="8" spans="1:4" ht="27.75" customHeight="1" x14ac:dyDescent="0.3">
      <c r="A8" s="296"/>
      <c r="B8" s="296"/>
      <c r="C8" s="296"/>
      <c r="D8" s="296"/>
    </row>
    <row r="9" spans="1:4" ht="27.75" customHeight="1" x14ac:dyDescent="0.3">
      <c r="A9" s="297"/>
      <c r="B9" s="297"/>
      <c r="C9" s="297"/>
      <c r="D9" s="297"/>
    </row>
    <row r="10" spans="1:4" ht="26.25" customHeight="1" x14ac:dyDescent="0.3">
      <c r="A10" s="146" t="str">
        <f>'3 priedo 1 lentele'!A10</f>
        <v>1.</v>
      </c>
      <c r="B10" s="147">
        <f>'3 priedo 1 lentele'!B10</f>
        <v>0</v>
      </c>
      <c r="C10" s="146" t="str">
        <f>'3 priedo 1 lentele'!C10</f>
        <v>PRIORITETAS: PAŽANGI EKONOMIKA</v>
      </c>
      <c r="D10" s="146"/>
    </row>
    <row r="11" spans="1:4" ht="34.200000000000003" x14ac:dyDescent="0.3">
      <c r="A11" s="152" t="str">
        <f>'3 priedo 1 lentele'!A11</f>
        <v>1.1</v>
      </c>
      <c r="B11" s="153">
        <f>'3 priedo 1 lentele'!B11</f>
        <v>0</v>
      </c>
      <c r="C11" s="152" t="str">
        <f>'3 priedo 1 lentele'!C11</f>
        <v xml:space="preserve">Tikslas: Plėtoti Kauno regioną kaip mokslo ir verlo partneryste pagrįstą aukštos pridėtinės vertės pramonės kraštą </v>
      </c>
      <c r="D11" s="152"/>
    </row>
    <row r="12" spans="1:4" ht="34.200000000000003" x14ac:dyDescent="0.3">
      <c r="A12" s="142" t="str">
        <f>'3 priedo 1 lentele'!A12</f>
        <v>1.1.1</v>
      </c>
      <c r="B12" s="162">
        <f>'3 priedo 1 lentele'!B12</f>
        <v>0</v>
      </c>
      <c r="C12" s="163" t="str">
        <f>'3 priedo 1 lentele'!C12</f>
        <v>Uždavinys: Šalies ir tarptautiniu mastu įtvirtinti Kauno regiono, kaip modernios ir konkurencingos pramonės krašto, įvaizdį.</v>
      </c>
      <c r="D12" s="163"/>
    </row>
    <row r="13" spans="1:4" ht="34.200000000000003" x14ac:dyDescent="0.3">
      <c r="A13" s="173" t="str">
        <f>'3 priedo 1 lentele'!A13</f>
        <v>1.1.1.1.</v>
      </c>
      <c r="B13" s="174">
        <f>'3 priedo 1 lentele'!B13</f>
        <v>0</v>
      </c>
      <c r="C13" s="173" t="str">
        <f>'3 priedo 1 lentele'!C13</f>
        <v>Priemonė: Aukštųjų, profesinio rengimo mokyklų, mokslo institucijų, verslo, savivaldos ir kitų institucijų bendradarbiavimo plėtra</v>
      </c>
      <c r="D13" s="173"/>
    </row>
    <row r="14" spans="1:4" ht="34.200000000000003" x14ac:dyDescent="0.3">
      <c r="A14" s="173" t="str">
        <f>'3 priedo 1 lentele'!A14</f>
        <v>1.1.1.2.</v>
      </c>
      <c r="B14" s="174">
        <f>'3 priedo 1 lentele'!B14</f>
        <v>0</v>
      </c>
      <c r="C14" s="173" t="str">
        <f>'3 priedo 1 lentele'!C14</f>
        <v>Priemonė: Bendrų verslo įmonių, mokslo ir studijų institucijų projektų rengimas ir įgyvendinimas</v>
      </c>
      <c r="D14" s="173"/>
    </row>
    <row r="15" spans="1:4" ht="34.200000000000003" x14ac:dyDescent="0.3">
      <c r="A15" s="173" t="str">
        <f>'3 priedo 1 lentele'!A15</f>
        <v>1.1.1.3.</v>
      </c>
      <c r="B15" s="174">
        <f>'3 priedo 1 lentele'!B15</f>
        <v>0</v>
      </c>
      <c r="C15" s="173" t="str">
        <f>'3 priedo 1 lentele'!C15</f>
        <v>Priemonė: Regiono verslo įmonių teigiamo įvaizdžio formavimas ir bendradarbiavimo skatinimas</v>
      </c>
      <c r="D15" s="173"/>
    </row>
    <row r="16" spans="1:4" ht="57" x14ac:dyDescent="0.3">
      <c r="A16" s="142" t="str">
        <f>'3 priedo 1 lentele'!A16</f>
        <v>1.1.2</v>
      </c>
      <c r="B16" s="162">
        <f>'3 priedo 1 lentele'!B16</f>
        <v>0</v>
      </c>
      <c r="C16" s="163" t="str">
        <f>'3 priedo 1 lentele'!C16</f>
        <v>Uždavinys: Sudaryti sąlygas modernios bei konkurencingos pramonės plėtotei, investicijoms, kuriant darbo vietas, socialiai atsakingą verslą, užtikrinant darnią ir kompleksišką regiono plėtrą.</v>
      </c>
      <c r="D16" s="163"/>
    </row>
    <row r="17" spans="1:18" ht="34.200000000000003" x14ac:dyDescent="0.3">
      <c r="A17" s="173" t="str">
        <f>'3 priedo 1 lentele'!A17</f>
        <v>1.1.2.1.</v>
      </c>
      <c r="B17" s="174">
        <f>'3 priedo 1 lentele'!B17</f>
        <v>0</v>
      </c>
      <c r="C17" s="173" t="str">
        <f>'3 priedo 1 lentele'!C17</f>
        <v>Priemonė: Investicijų skatinimas ir investicijų pritraukimui reikalingos infrastruktūros kūrimas</v>
      </c>
      <c r="D17" s="173"/>
    </row>
    <row r="18" spans="1:18" ht="60" x14ac:dyDescent="0.3">
      <c r="A18" s="28" t="str">
        <f>'3 priedo 1 lentele'!A18</f>
        <v>1.1.2.1.1</v>
      </c>
      <c r="B18" s="196" t="str">
        <f>'3 priedo 1 lentele'!B18</f>
        <v>R029904-310000-0001</v>
      </c>
      <c r="C18" s="19" t="str">
        <f>'3 priedo 1 lentele'!C18</f>
        <v xml:space="preserve">Buvusios Aviacijos gamyklos teritorijos konversija </v>
      </c>
      <c r="D18" s="19" t="s">
        <v>1715</v>
      </c>
    </row>
    <row r="19" spans="1:18" ht="60" x14ac:dyDescent="0.3">
      <c r="A19" s="28" t="str">
        <f>'3 priedo 1 lentele'!A19</f>
        <v>1.1.2.1.2</v>
      </c>
      <c r="B19" s="196" t="str">
        <f>'3 priedo 1 lentele'!B19</f>
        <v>R020000-320000-2000</v>
      </c>
      <c r="C19" s="19" t="str">
        <f>'3 priedo 1 lentele'!C19</f>
        <v>Daugiafunkcio S. Dariaus ir S. Girėno sveikatinimo, kultūros ir užimtumo centro įkūrimas, pritaikant S. Dariaus ir S. Girėno stadiono infrastruktūrą</v>
      </c>
      <c r="D19" s="19" t="s">
        <v>1716</v>
      </c>
    </row>
    <row r="20" spans="1:18" ht="45.6" x14ac:dyDescent="0.3">
      <c r="A20" s="173" t="str">
        <f>'3 priedo 1 lentele'!A20</f>
        <v>1.1.2.2.</v>
      </c>
      <c r="B20" s="174">
        <f>'3 priedo 1 lentele'!B20</f>
        <v>0</v>
      </c>
      <c r="C20" s="173" t="str">
        <f>'3 priedo 1 lentele'!C20</f>
        <v>Priemonė: Infrastruktūros laisvosiose ekonominėse zonose ir pramoniniuose parkuose, esamose ir numatomose kurti pramoninėse teritorijose kūrimas ir plėtra</v>
      </c>
      <c r="D20" s="173"/>
    </row>
    <row r="21" spans="1:18" ht="34.200000000000003" x14ac:dyDescent="0.3">
      <c r="A21" s="173" t="str">
        <f>'3 priedo 1 lentele'!A21</f>
        <v>1.1.2.3.</v>
      </c>
      <c r="B21" s="174">
        <f>'3 priedo 1 lentele'!B21</f>
        <v>0</v>
      </c>
      <c r="C21" s="173" t="str">
        <f>'3 priedo 1 lentele'!C21</f>
        <v>Priemonė: Verslo inkubatorių, mokslo ir technologijų parkų ir kompetencijos centrų plėtra</v>
      </c>
      <c r="D21" s="173"/>
    </row>
    <row r="22" spans="1:18" x14ac:dyDescent="0.3">
      <c r="A22" s="173" t="str">
        <f>'3 priedo 1 lentele'!A22</f>
        <v>1.1.2.4.</v>
      </c>
      <c r="B22" s="174">
        <f>'3 priedo 1 lentele'!B22</f>
        <v>0</v>
      </c>
      <c r="C22" s="173" t="str">
        <f>'3 priedo 1 lentele'!C22</f>
        <v>Priemonė: Kūrybinių industrijų plėtra</v>
      </c>
      <c r="D22" s="173"/>
    </row>
    <row r="23" spans="1:18" ht="45.6" x14ac:dyDescent="0.3">
      <c r="A23" s="152" t="str">
        <f>'3 priedo 1 lentele'!A23</f>
        <v>1.2</v>
      </c>
      <c r="B23" s="157">
        <f>'3 priedo 1 lentele'!B23</f>
        <v>0</v>
      </c>
      <c r="C23" s="152" t="str">
        <f>'3 priedo 1 lentele'!C23</f>
        <v>Tikslas: Padidinti gyventojų verslumą ir užimtumą, kuriant ir išlaikant darbo vietas, didinant verslo įvairovę ir darbo vietų pasiekiamumą</v>
      </c>
      <c r="D23" s="152"/>
    </row>
    <row r="24" spans="1:18" ht="34.200000000000003" x14ac:dyDescent="0.3">
      <c r="A24" s="142" t="str">
        <f>'3 priedo 1 lentele'!A24</f>
        <v>1.2.1</v>
      </c>
      <c r="B24" s="166">
        <f>'3 priedo 1 lentele'!B24</f>
        <v>0</v>
      </c>
      <c r="C24" s="142" t="str">
        <f>'3 priedo 1 lentele'!C24</f>
        <v>Uždavinys: Skatinti verslumą ir ūkio įvairovę, pritaikant viešuosius statinius verslo ir bendruomeniniams poreikiams</v>
      </c>
      <c r="D24" s="142"/>
    </row>
    <row r="25" spans="1:18" ht="22.8" x14ac:dyDescent="0.3">
      <c r="A25" s="179" t="str">
        <f>'3 priedo 1 lentele'!A25</f>
        <v>1.2.1.1</v>
      </c>
      <c r="B25" s="180">
        <f>'3 priedo 1 lentele'!B25</f>
        <v>0</v>
      </c>
      <c r="C25" s="179" t="str">
        <f>'3 priedo 1 lentele'!C25</f>
        <v>Priemonė: Naujų, miesto gyventojams aktualių, paslaugų kūrimas ir plėtra</v>
      </c>
      <c r="D25" s="179"/>
    </row>
    <row r="26" spans="1:18" ht="24" x14ac:dyDescent="0.3">
      <c r="A26" s="28" t="str">
        <f>'3 priedo 1 lentele'!A26</f>
        <v>1.2.1.1.1</v>
      </c>
      <c r="B26" s="110" t="str">
        <f>'3 priedo 1 lentele'!B26</f>
        <v>R028000-360000-0001</v>
      </c>
      <c r="C26" s="28" t="str">
        <f>'3 priedo 1 lentele'!C26</f>
        <v>Kaišiadorių miesto turgaus paviljono statyba</v>
      </c>
      <c r="D26" s="28" t="s">
        <v>54</v>
      </c>
    </row>
    <row r="27" spans="1:18" ht="48" x14ac:dyDescent="0.3">
      <c r="A27" s="28" t="str">
        <f>'3 priedo 1 lentele'!A27</f>
        <v>1.2.1.1.2</v>
      </c>
      <c r="B27" s="110" t="str">
        <f>'3 priedo 1 lentele'!B27</f>
        <v>R029905-290000-0001</v>
      </c>
      <c r="C27" s="28" t="str">
        <f>'3 priedo 1 lentele'!C27</f>
        <v>Nemuno dešiniosios pakrantės kompleksiškas sutvarkymas pritaikant bendruomenės ir verslo poreikiams</v>
      </c>
      <c r="D27" s="28" t="s">
        <v>1717</v>
      </c>
    </row>
    <row r="28" spans="1:18" ht="108" x14ac:dyDescent="0.3">
      <c r="A28" s="28" t="str">
        <f>'3 priedo 1 lentele'!A28</f>
        <v>1.2.1.1.3</v>
      </c>
      <c r="B28" s="110" t="str">
        <f>'3 priedo 1 lentele'!B28</f>
        <v>R023305-330000-0001</v>
      </c>
      <c r="C28" s="28" t="str">
        <f>'3 priedo 1 lentele'!C28</f>
        <v>Jonavos rajono savivaldybės kultūros centro didžiosios salės atnaujinimas</v>
      </c>
      <c r="D28" s="28" t="s">
        <v>1718</v>
      </c>
    </row>
    <row r="29" spans="1:18" ht="84" x14ac:dyDescent="0.3">
      <c r="A29" s="28" t="str">
        <f>'3 priedo 1 lentele'!A29</f>
        <v>1.2.1.1.4</v>
      </c>
      <c r="B29" s="110" t="str">
        <f>'3 priedo 1 lentele'!B29</f>
        <v>R029905-340000-0002</v>
      </c>
      <c r="C29" s="28" t="str">
        <f>'3 priedo 1 lentele'!C29</f>
        <v>Kaišiadorių miesto buvusio kino teatro pastato pritaikymas vietos bendruomenės, verslo ir jaunimo poreikiams</v>
      </c>
      <c r="D29" s="28" t="s">
        <v>1719</v>
      </c>
    </row>
    <row r="30" spans="1:18" ht="138.75" customHeight="1" x14ac:dyDescent="0.3">
      <c r="A30" s="28" t="str">
        <f>'3 priedo 1 lentele'!A30</f>
        <v>1.2.1.1.5</v>
      </c>
      <c r="B30" s="110" t="str">
        <f>'3 priedo 1 lentele'!B30</f>
        <v>R023305-330000-0002</v>
      </c>
      <c r="C30" s="28" t="str">
        <f>'3 priedo 1 lentele'!C30</f>
        <v>Kaišiadorių miesto kultūros infrastruktūros optimizavimas, sukuriant multifunkcinę erdvę, pritaikytą vietos bendruomenės poreikiams (I etapas)</v>
      </c>
      <c r="D30" s="28" t="s">
        <v>1720</v>
      </c>
    </row>
    <row r="31" spans="1:18" ht="96" x14ac:dyDescent="0.3">
      <c r="A31" s="28" t="str">
        <f>'3 priedo 1 lentele'!A31</f>
        <v>1.2.1.1.6</v>
      </c>
      <c r="B31" s="110" t="str">
        <f>'3 priedo 1 lentele'!B31</f>
        <v>R023305-332900-0003</v>
      </c>
      <c r="C31" s="38" t="str">
        <f>'3 priedo 1 lentele'!C31</f>
        <v>Kėdainių r. sav. pastato Didžiosios Rinkos a. 4, Kėdainiuose rekonstravimas, įrengiant M. Daukšos viešosios bibliotekos vaikų ir jaunimo skyrių</v>
      </c>
      <c r="D31" s="28" t="s">
        <v>1721</v>
      </c>
    </row>
    <row r="32" spans="1:18" ht="60" x14ac:dyDescent="0.3">
      <c r="A32" s="28" t="str">
        <f>'3 priedo 1 lentele'!A32</f>
        <v>1.2.1.1.7</v>
      </c>
      <c r="B32" s="110" t="str">
        <f>'3 priedo 1 lentele'!B32</f>
        <v>R029905-320000-0003</v>
      </c>
      <c r="C32" s="28" t="str">
        <f>'3 priedo 1 lentele'!C32</f>
        <v>Bendruomenės laisvalaikio ir užimtumo centro įkūrimas Prienuose, sukuriant užimtumo infrastruktūrą</v>
      </c>
      <c r="D32" s="28" t="s">
        <v>1722</v>
      </c>
      <c r="N32" s="7">
        <v>2023</v>
      </c>
      <c r="P32" s="7">
        <v>449684.19</v>
      </c>
      <c r="Q32" s="7">
        <v>13226.01</v>
      </c>
      <c r="R32" s="7">
        <v>66130.03</v>
      </c>
    </row>
    <row r="33" spans="1:4" ht="108" x14ac:dyDescent="0.3">
      <c r="A33" s="28" t="str">
        <f>'3 priedo 1 lentele'!A33</f>
        <v>1.2.1.1.8</v>
      </c>
      <c r="B33" s="110" t="str">
        <f>'3 priedo 1 lentele'!B33</f>
        <v>R023305-330000-0004</v>
      </c>
      <c r="C33" s="28" t="str">
        <f>'3 priedo 1 lentele'!C33</f>
        <v>Prienų krašto muziejaus modernizavimas</v>
      </c>
      <c r="D33" s="28" t="s">
        <v>1723</v>
      </c>
    </row>
    <row r="34" spans="1:4" ht="72" x14ac:dyDescent="0.3">
      <c r="A34" s="28" t="str">
        <f>'3 priedo 1 lentele'!A34</f>
        <v>1.2.1.1.9</v>
      </c>
      <c r="B34" s="110" t="str">
        <f>'3 priedo 1 lentele'!B34</f>
        <v>R023305-330000-0005</v>
      </c>
      <c r="C34" s="28" t="str">
        <f>'3 priedo 1 lentele'!C34</f>
        <v>Prienų kultūros centro pastato Prienuose, Vytauto g. 35, rekonstravimas</v>
      </c>
      <c r="D34" s="28" t="s">
        <v>1724</v>
      </c>
    </row>
    <row r="35" spans="1:4" ht="72" x14ac:dyDescent="0.3">
      <c r="A35" s="28" t="str">
        <f>'3 priedo 1 lentele'!A35</f>
        <v>1.2.1.1.10</v>
      </c>
      <c r="B35" s="110" t="str">
        <f>'3 priedo 1 lentele'!B35</f>
        <v>R023305-330000-0006</v>
      </c>
      <c r="C35" s="28" t="str">
        <f>'3 priedo 1 lentele'!C35</f>
        <v>Raseinių rajono kultūros centro Raseiniuose, Vytauto Didžiojo g. 10, rekonstravimas, infrastruktūros pritaikymas visuomenės poreikiams</v>
      </c>
      <c r="D35" s="28" t="s">
        <v>1984</v>
      </c>
    </row>
    <row r="36" spans="1:4" ht="34.200000000000003" x14ac:dyDescent="0.3">
      <c r="A36" s="179" t="str">
        <f>'3 priedo 1 lentele'!A36</f>
        <v>1.2.1.2</v>
      </c>
      <c r="B36" s="181">
        <f>'3 priedo 1 lentele'!B36</f>
        <v>0</v>
      </c>
      <c r="C36" s="179" t="str">
        <f>'3 priedo 1 lentele'!C36</f>
        <v>Priemonė: Verslo subjektų skatinimas teikti bendruomenei aktualias paslaugas, didinti gamybos pajėgumus ir eksporto apimtis</v>
      </c>
      <c r="D36" s="179"/>
    </row>
    <row r="37" spans="1:4" ht="45.6" x14ac:dyDescent="0.3">
      <c r="A37" s="142" t="str">
        <f>'3 priedo 1 lentele'!A37</f>
        <v>1.2.2</v>
      </c>
      <c r="B37" s="143">
        <f>'3 priedo 1 lentele'!B37</f>
        <v>0</v>
      </c>
      <c r="C37" s="142" t="str">
        <f>'3 priedo 1 lentele'!C37</f>
        <v>Uždavinys. Kurti naujas darbo vietas, pritraukiant investicijas į viešąsias (apleistas, nenaudojamas ir nepakankamai naudojamas) erdves</v>
      </c>
      <c r="D37" s="142"/>
    </row>
    <row r="38" spans="1:4" ht="34.200000000000003" x14ac:dyDescent="0.3">
      <c r="A38" s="179" t="str">
        <f>'3 priedo 1 lentele'!A38</f>
        <v>1.2.2.1</v>
      </c>
      <c r="B38" s="181">
        <f>'3 priedo 1 lentele'!B38</f>
        <v>0</v>
      </c>
      <c r="C38" s="179" t="str">
        <f>'3 priedo 1 lentele'!C38</f>
        <v>Priemonė: Miestų viešosios infrastruktūros sutvarkymas, gerinant sąlygas naujam verslui ir darbo vietų kūrimui</v>
      </c>
      <c r="D38" s="179"/>
    </row>
    <row r="39" spans="1:4" ht="96" x14ac:dyDescent="0.3">
      <c r="A39" s="28" t="str">
        <f>'3 priedo 1 lentele'!A39</f>
        <v>1.2.2.1.1</v>
      </c>
      <c r="B39" s="110" t="str">
        <f>'3 priedo 1 lentele'!B39</f>
        <v>R029905-303800-0004</v>
      </c>
      <c r="C39" s="28" t="str">
        <f>'3 priedo 1 lentele'!C39</f>
        <v>Garliavos miesto parko sutvarkymas (įrengimas)</v>
      </c>
      <c r="D39" s="28" t="s">
        <v>1725</v>
      </c>
    </row>
    <row r="40" spans="1:4" ht="64.5" customHeight="1" x14ac:dyDescent="0.3">
      <c r="A40" s="28" t="str">
        <f>'3 priedo 1 lentele'!A40</f>
        <v>1.2.2.1.2</v>
      </c>
      <c r="B40" s="110" t="str">
        <f>'3 priedo 1 lentele'!B40</f>
        <v>R029905-141932-0005</v>
      </c>
      <c r="C40" s="28" t="str">
        <f>'3 priedo 1 lentele'!C40</f>
        <v>Garliavos miesto viešųjų erdvių kompleksiškas sutvarkymas ir pritaikymas bendruomenei ir verslui</v>
      </c>
      <c r="D40" s="28" t="s">
        <v>1726</v>
      </c>
    </row>
    <row r="41" spans="1:4" ht="24" x14ac:dyDescent="0.3">
      <c r="A41" s="28" t="str">
        <f>'3 priedo 1 lentele'!A41</f>
        <v>1.2.2.1.3</v>
      </c>
      <c r="B41" s="110" t="str">
        <f>'3 priedo 1 lentele'!B41</f>
        <v>R029903-300000-0001</v>
      </c>
      <c r="C41" s="28" t="str">
        <f>'3 priedo 1 lentele'!C41</f>
        <v>Jonavos miesto žemutinės dalies sutvarkymo ir pasiekiamumo gerinimas</v>
      </c>
      <c r="D41" s="28" t="s">
        <v>1727</v>
      </c>
    </row>
    <row r="42" spans="1:4" ht="72" x14ac:dyDescent="0.3">
      <c r="A42" s="28" t="str">
        <f>'3 priedo 1 lentele'!A42</f>
        <v>1.2.2.1.4</v>
      </c>
      <c r="B42" s="110" t="str">
        <f>'3 priedo 1 lentele'!B42</f>
        <v>R029905-280000-0006</v>
      </c>
      <c r="C42" s="28" t="str">
        <f>'3 priedo 1 lentele'!C42</f>
        <v>Kaišiadorių miesto Prezidento A. M. Brazausko parko sutvarkymas ir pritaikymas rekreaciniams, poilsio ir sveikatinimo poreikiams</v>
      </c>
      <c r="D42" s="28" t="s">
        <v>1728</v>
      </c>
    </row>
    <row r="43" spans="1:4" ht="60" x14ac:dyDescent="0.3">
      <c r="A43" s="28" t="str">
        <f>'3 priedo 1 lentele'!A43</f>
        <v>1.2.2.1.5</v>
      </c>
      <c r="B43" s="110" t="str">
        <f>'3 priedo 1 lentele'!B43</f>
        <v>R029905-142950-0007</v>
      </c>
      <c r="C43" s="28" t="str">
        <f>'3 priedo 1 lentele'!C43</f>
        <v>Kaišiadorių miesto Gedimino g. prieigų sutvarkymas</v>
      </c>
      <c r="D43" s="28" t="s">
        <v>1729</v>
      </c>
    </row>
    <row r="44" spans="1:4" ht="60" x14ac:dyDescent="0.3">
      <c r="A44" s="28" t="str">
        <f>'3 priedo 1 lentele'!A44</f>
        <v>1.2.2.1.6</v>
      </c>
      <c r="B44" s="110" t="str">
        <f>'3 priedo 1 lentele'!B44</f>
        <v>R029905-280000-0008</v>
      </c>
      <c r="C44" s="28" t="str">
        <f>'3 priedo 1 lentele'!C44</f>
        <v>Kaišiadorių miesto viešųjų erdvių pritaikymas bendruomenės sveikatinimo veiklai bei poilsiui</v>
      </c>
      <c r="D44" s="28" t="s">
        <v>1730</v>
      </c>
    </row>
    <row r="45" spans="1:4" ht="108" x14ac:dyDescent="0.3">
      <c r="A45" s="28" t="str">
        <f>'3 priedo 1 lentele'!A45</f>
        <v>1.2.2.1.7</v>
      </c>
      <c r="B45" s="110" t="str">
        <f>'3 priedo 1 lentele'!B45</f>
        <v>R029905-290000-0009</v>
      </c>
      <c r="C45" s="19" t="str">
        <f>'3 priedo 1 lentele'!C45</f>
        <v>Kėdainių miesto Didžiosios Rinkos aikštės modernizavimas, pritaikant vietos bendruomenei</v>
      </c>
      <c r="D45" s="28" t="s">
        <v>1731</v>
      </c>
    </row>
    <row r="46" spans="1:4" ht="120" x14ac:dyDescent="0.3">
      <c r="A46" s="28" t="str">
        <f>'3 priedo 1 lentele'!A46</f>
        <v>1.2.2.1.8</v>
      </c>
      <c r="B46" s="110" t="str">
        <f>'3 priedo 1 lentele'!B46</f>
        <v>R029905-280000-0010</v>
      </c>
      <c r="C46" s="19" t="str">
        <f>'3 priedo 1 lentele'!C46</f>
        <v>Kompleksiškas Kėdainių miesto upių prieigų sutvarkymas, sukuriant patrauklias viešąsias erdves bendruomenei ir verslui</v>
      </c>
      <c r="D46" s="28" t="s">
        <v>1732</v>
      </c>
    </row>
    <row r="47" spans="1:4" ht="96" x14ac:dyDescent="0.3">
      <c r="A47" s="28" t="str">
        <f>'3 priedo 1 lentele'!A47</f>
        <v>1.2.2.1.9</v>
      </c>
      <c r="B47" s="110" t="str">
        <f>'3 priedo 1 lentele'!B47</f>
        <v>R029905-290000-0011</v>
      </c>
      <c r="C47" s="19" t="str">
        <f>'3 priedo 1 lentele'!C47</f>
        <v>Kėdainių miesto viešųjų erdvių (Kėdainių miesto, Vytauto parkų,  universalaus daugiafunkcio aikštyno, lauko teniso kortų prieigų) kompleksiškas sutvarkymas ir pritaikymas bendruomenei ir verslui</v>
      </c>
      <c r="D47" s="28" t="s">
        <v>1733</v>
      </c>
    </row>
    <row r="48" spans="1:4" ht="84" x14ac:dyDescent="0.3">
      <c r="A48" s="28" t="str">
        <f>'3 priedo 1 lentele'!A48</f>
        <v>1.2.2.1.10</v>
      </c>
      <c r="B48" s="110" t="str">
        <f>'3 priedo 1 lentele'!B48</f>
        <v>R029905-280000-0012</v>
      </c>
      <c r="C48" s="19" t="str">
        <f>'3 priedo 1 lentele'!C48</f>
        <v>Kompleksiškas Kėdainių miesto maudymvietės ir poilsio zonos sutvarkymas</v>
      </c>
      <c r="D48" s="28" t="s">
        <v>1734</v>
      </c>
    </row>
    <row r="49" spans="1:4" ht="36" x14ac:dyDescent="0.3">
      <c r="A49" s="28" t="str">
        <f>'3 priedo 1 lentele'!A49</f>
        <v>1.2.2.1.11</v>
      </c>
      <c r="B49" s="110" t="str">
        <f>'3 priedo 1 lentele'!B49</f>
        <v>R029905-300000-0013</v>
      </c>
      <c r="C49" s="19" t="str">
        <f>'3 priedo 1 lentele'!C49</f>
        <v>Daugiabučių namų kvartalų kompleksinis atnaujinimas Kėdainių mieste</v>
      </c>
      <c r="D49" s="19" t="s">
        <v>1735</v>
      </c>
    </row>
    <row r="50" spans="1:4" ht="84.75" customHeight="1" x14ac:dyDescent="0.3">
      <c r="A50" s="28" t="str">
        <f>'3 priedo 1 lentele'!A50</f>
        <v>1.2.2.1.12</v>
      </c>
      <c r="B50" s="110" t="str">
        <f>'3 priedo 1 lentele'!B50</f>
        <v>R029905-290000-0014</v>
      </c>
      <c r="C50" s="28" t="str">
        <f>'3 priedo 1 lentele'!C50</f>
        <v>Nemuno upės pakrantės ir Revuonos parko bei jo prieigų sutvarkymas ir pritaikymas bendruomenės ir verslo poreikiams</v>
      </c>
      <c r="D50" s="28" t="s">
        <v>1736</v>
      </c>
    </row>
    <row r="51" spans="1:4" ht="48" x14ac:dyDescent="0.3">
      <c r="A51" s="28" t="str">
        <f>'3 priedo 1 lentele'!A51</f>
        <v>1.2.2.1.13</v>
      </c>
      <c r="B51" s="110" t="str">
        <f>'3 priedo 1 lentele'!B51</f>
        <v>R029905-290000-0015</v>
      </c>
      <c r="C51" s="28" t="str">
        <f>'3 priedo 1 lentele'!C51</f>
        <v>Prienų miesto autobusų stoties ir aplinkinės teritorijos pritaikymas bendruomenės ir verslo poreikiams</v>
      </c>
      <c r="D51" s="28" t="s">
        <v>1737</v>
      </c>
    </row>
    <row r="52" spans="1:4" ht="63" customHeight="1" x14ac:dyDescent="0.3">
      <c r="A52" s="28" t="str">
        <f>'3 priedo 1 lentele'!A52</f>
        <v>1.2.2.1.14</v>
      </c>
      <c r="B52" s="110" t="str">
        <f>'3 priedo 1 lentele'!B52</f>
        <v>R029905-280000-0016</v>
      </c>
      <c r="C52" s="28" t="str">
        <f>'3 priedo 1 lentele'!C52</f>
        <v>Kompleksinis Prienų miesto viešųjų erdvių sutvarkymas, pritaikant jas bendruomenės ir verslo poreikiams</v>
      </c>
      <c r="D52" s="28" t="s">
        <v>1738</v>
      </c>
    </row>
    <row r="53" spans="1:4" ht="24" x14ac:dyDescent="0.3">
      <c r="A53" s="28" t="str">
        <f>'3 priedo 1 lentele'!A53</f>
        <v>1.2.2.1.15</v>
      </c>
      <c r="B53" s="110" t="str">
        <f>'3 priedo 1 lentele'!B53</f>
        <v>R029905-300000-0017</v>
      </c>
      <c r="C53" s="28" t="str">
        <f>'3 priedo 1 lentele'!C53</f>
        <v>Raseinių m. daugiabučių namų kiemų kompleksinis tvarkymas</v>
      </c>
      <c r="D53" s="28" t="s">
        <v>1739</v>
      </c>
    </row>
    <row r="54" spans="1:4" ht="36" x14ac:dyDescent="0.3">
      <c r="A54" s="28" t="str">
        <f>'3 priedo 1 lentele'!A54</f>
        <v>1.2.2.1.16</v>
      </c>
      <c r="B54" s="110" t="str">
        <f>'3 priedo 1 lentele'!B54</f>
        <v>R029905-280000-0018</v>
      </c>
      <c r="C54" s="28" t="str">
        <f>'3 priedo 1 lentele'!C54</f>
        <v>Raseinių m. V. Kudirkos g. kvartalo viešųjų erdvių ir gyvenamųjų vietų patrauklumo didinimas</v>
      </c>
      <c r="D54" s="28" t="s">
        <v>1740</v>
      </c>
    </row>
    <row r="55" spans="1:4" ht="84" x14ac:dyDescent="0.3">
      <c r="A55" s="28" t="str">
        <f>'3 priedo 1 lentele'!A55</f>
        <v>1.2.2.1.17</v>
      </c>
      <c r="B55" s="110" t="str">
        <f>'3 priedo 1 lentele'!B55</f>
        <v>R029905-290000-0019</v>
      </c>
      <c r="C55" s="28" t="str">
        <f>'3 priedo 1 lentele'!C55</f>
        <v>Raseinių m. centrinės dalies patrauklumo didinimas (rekonstruojant Vilniaus g. ir modernizuojant vietos bendruomenei svarbias viešąsias erdves)</v>
      </c>
      <c r="D55" s="28" t="s">
        <v>1741</v>
      </c>
    </row>
    <row r="56" spans="1:4" ht="36.75" customHeight="1" x14ac:dyDescent="0.3">
      <c r="A56" s="28" t="str">
        <f>'3 priedo 1 lentele'!A56</f>
        <v>1.2.2.1.18</v>
      </c>
      <c r="B56" s="110" t="str">
        <f>'3 priedo 1 lentele'!B56</f>
        <v>R029905-290000-0020</v>
      </c>
      <c r="C56" s="28" t="str">
        <f>'3 priedo 1 lentele'!C56</f>
        <v>Raseinių miesto prekyvietės ir viešųjų erdvių modernizavimas (Vytauto Didžiojo g., Žemaitės g., V. Grybo g. ir Algirdo g.)</v>
      </c>
      <c r="D56" s="28" t="s">
        <v>1742</v>
      </c>
    </row>
    <row r="57" spans="1:4" ht="29.25" customHeight="1" x14ac:dyDescent="0.3">
      <c r="A57" s="28" t="str">
        <f>'3 priedo 1 lentele'!A57</f>
        <v>1.2.2.1.19</v>
      </c>
      <c r="B57" s="196" t="str">
        <f>'3 priedo 1 lentele'!B57</f>
        <v>R029905-300000-0021</v>
      </c>
      <c r="C57" s="28" t="str">
        <f>'3 priedo 1 lentele'!C57</f>
        <v>Daugiabučių namų kvartalų kompleksinis atnaujinimas Kėdainių mieste (II etapas)</v>
      </c>
      <c r="D57" s="28" t="s">
        <v>1743</v>
      </c>
    </row>
    <row r="58" spans="1:4" ht="29.25" customHeight="1" x14ac:dyDescent="0.3">
      <c r="A58" s="28" t="str">
        <f>'3 priedo 1 lentele'!A58</f>
        <v>1.2.2.1.20</v>
      </c>
      <c r="B58" s="196" t="str">
        <f>'3 priedo 1 lentele'!B58</f>
        <v>R029904-310000-5000</v>
      </c>
      <c r="C58" s="28" t="str">
        <f>'3 priedo 1 lentele'!C58</f>
        <v xml:space="preserve">Buvusios Aviacijos gamyklos angaro konversija </v>
      </c>
      <c r="D58" s="28" t="s">
        <v>1744</v>
      </c>
    </row>
    <row r="59" spans="1:4" ht="22.8" x14ac:dyDescent="0.3">
      <c r="A59" s="152" t="str">
        <f>'3 priedo 1 lentele'!A59</f>
        <v>1.3</v>
      </c>
      <c r="B59" s="158">
        <f>'3 priedo 1 lentele'!B59</f>
        <v>0</v>
      </c>
      <c r="C59" s="152" t="str">
        <f>'3 priedo 1 lentele'!C59</f>
        <v>Tikslas: Plėtoti regiono transporto infrastruktūrą</v>
      </c>
      <c r="D59" s="152"/>
    </row>
    <row r="60" spans="1:4" ht="22.8" x14ac:dyDescent="0.3">
      <c r="A60" s="142" t="str">
        <f>'3 priedo 1 lentele'!A60</f>
        <v>1.3.1</v>
      </c>
      <c r="B60" s="166">
        <f>'3 priedo 1 lentele'!B60</f>
        <v>0</v>
      </c>
      <c r="C60" s="142" t="str">
        <f>'3 priedo 1 lentele'!C60</f>
        <v>Uždavinys. Didinti darbo jėgos mobilumą, gerinant darbo vietų pasiekiamumą:</v>
      </c>
      <c r="D60" s="142"/>
    </row>
    <row r="61" spans="1:4" ht="22.8" x14ac:dyDescent="0.3">
      <c r="A61" s="179" t="str">
        <f>'3 priedo 1 lentele'!A61</f>
        <v>1.3.1.1</v>
      </c>
      <c r="B61" s="199">
        <f>'3 priedo 1 lentele'!B61</f>
        <v>0</v>
      </c>
      <c r="C61" s="179" t="str">
        <f>'3 priedo 1 lentele'!C61</f>
        <v>Priemonė: Miestų gatvių atnaujinimas (rekonstrukcija)</v>
      </c>
      <c r="D61" s="179"/>
    </row>
    <row r="62" spans="1:4" ht="96" x14ac:dyDescent="0.3">
      <c r="A62" s="28" t="str">
        <f>'3 priedo 1 lentele'!A62</f>
        <v>1.3.1.1.1</v>
      </c>
      <c r="B62" s="110" t="str">
        <f>'3 priedo 1 lentele'!B62</f>
        <v>R025511-120000-0001</v>
      </c>
      <c r="C62" s="28" t="str">
        <f>'3 priedo 1 lentele'!C62</f>
        <v>Garliavos miesto K. Aglinsko g. rekonstrukcija</v>
      </c>
      <c r="D62" s="28" t="s">
        <v>1745</v>
      </c>
    </row>
    <row r="63" spans="1:4" ht="168" x14ac:dyDescent="0.3">
      <c r="A63" s="28" t="str">
        <f>'3 priedo 1 lentele'!A63</f>
        <v>1.3.1.1.2</v>
      </c>
      <c r="B63" s="110" t="str">
        <f>'3 priedo 1 lentele'!B63</f>
        <v>R025511-120000-0002</v>
      </c>
      <c r="C63" s="28" t="str">
        <f>'3 priedo 1 lentele'!C63</f>
        <v>Jonavos m. Vasario 16-osios, A. Kulviečio, Chemikų gatvių rekonstrukcija, įrengiant modernias eismo saugos priemones</v>
      </c>
      <c r="D63" s="28" t="s">
        <v>1746</v>
      </c>
    </row>
    <row r="64" spans="1:4" ht="84" x14ac:dyDescent="0.3">
      <c r="A64" s="28" t="str">
        <f>'3 priedo 1 lentele'!A64</f>
        <v>1.3.1.1.3</v>
      </c>
      <c r="B64" s="196" t="str">
        <f>'3 priedo 1 lentele'!B64</f>
        <v>R025511-120000-0003</v>
      </c>
      <c r="C64" s="28" t="str">
        <f>'3 priedo 1 lentele'!C64</f>
        <v>Kaišiadorių miesto V. Kudirkos ir Maironio gatvių rekonstravimas</v>
      </c>
      <c r="D64" s="28" t="s">
        <v>1747</v>
      </c>
    </row>
    <row r="65" spans="1:4" ht="48" x14ac:dyDescent="0.3">
      <c r="A65" s="28" t="str">
        <f>'3 priedo 1 lentele'!A65</f>
        <v>1.3.1.1.4</v>
      </c>
      <c r="B65" s="196" t="str">
        <f>'3 priedo 1 lentele'!B65</f>
        <v>R025511-120000-0004</v>
      </c>
      <c r="C65" s="38" t="str">
        <f>'3 priedo 1 lentele'!C65</f>
        <v>Kėdainių miesto A. Kanapinsko, P. Lukšio, Mindaugo, Pavasario ir Žemaitės gatvių rekonstrukcija</v>
      </c>
      <c r="D65" s="28" t="s">
        <v>1748</v>
      </c>
    </row>
    <row r="66" spans="1:4" ht="36" x14ac:dyDescent="0.3">
      <c r="A66" s="28" t="str">
        <f>'3 priedo 1 lentele'!A66</f>
        <v>1.3.1.1.5</v>
      </c>
      <c r="B66" s="196" t="str">
        <f>'3 priedo 1 lentele'!B66</f>
        <v>R025511-120000-0005</v>
      </c>
      <c r="C66" s="28" t="str">
        <f>'3 priedo 1 lentele'!C66</f>
        <v>Raseinių miesto Partizanų gatvės rekonstravimas</v>
      </c>
      <c r="D66" s="28" t="s">
        <v>1749</v>
      </c>
    </row>
    <row r="67" spans="1:4" ht="60" x14ac:dyDescent="0.3">
      <c r="A67" s="28" t="str">
        <f>'3 priedo 1 lentele'!A67</f>
        <v>1.3.1.1.6</v>
      </c>
      <c r="B67" s="196" t="str">
        <f>'3 priedo 1 lentele'!B67</f>
        <v>R025511-120000-0006</v>
      </c>
      <c r="C67" s="28" t="str">
        <f>'3 priedo 1 lentele'!C67</f>
        <v>Raseinių miesto Aguonų gatvės rekonstravimas</v>
      </c>
      <c r="D67" s="28" t="s">
        <v>1750</v>
      </c>
    </row>
    <row r="68" spans="1:4" ht="24" x14ac:dyDescent="0.3">
      <c r="A68" s="28" t="str">
        <f>'3 priedo 1 lentele'!A68</f>
        <v>1.3.1.1.7</v>
      </c>
      <c r="B68" s="196" t="str">
        <f>'3 priedo 1 lentele'!B68</f>
        <v>R025511-110000-0007</v>
      </c>
      <c r="C68" s="28" t="str">
        <f>'3 priedo 1 lentele'!C68</f>
        <v>Šeštokų 1-osios g. ir Alyvų 1-osios g. Kaune statyba</v>
      </c>
      <c r="D68" s="28" t="s">
        <v>1751</v>
      </c>
    </row>
    <row r="69" spans="1:4" ht="36" x14ac:dyDescent="0.3">
      <c r="A69" s="28" t="str">
        <f>'3 priedo 1 lentele'!A69</f>
        <v>1.3.1.1.8</v>
      </c>
      <c r="B69" s="196" t="str">
        <f>'3 priedo 1 lentele'!B69</f>
        <v>R025511-120000-0008</v>
      </c>
      <c r="C69" s="28" t="str">
        <f>'3 priedo 1 lentele'!C69</f>
        <v>Aleksoto gatvių rekonstravimas (Kalvarijos g., Vyčio Kryžiaus g., K. Sprangausko g., J. Petruičio g., J. Čapliko g., J. Pabrėžos g., Vilties g.)</v>
      </c>
      <c r="D69" s="28" t="s">
        <v>1752</v>
      </c>
    </row>
    <row r="70" spans="1:4" ht="24" x14ac:dyDescent="0.3">
      <c r="A70" s="28" t="str">
        <f>'3 priedo 1 lentele'!A70</f>
        <v>1.3.1.1.9</v>
      </c>
      <c r="B70" s="196" t="str">
        <f>'3 priedo 1 lentele'!B70</f>
        <v>R025511-120000-0010</v>
      </c>
      <c r="C70" s="28" t="str">
        <f>'3 priedo 1 lentele'!C70</f>
        <v>Eismo saugumo priemonių diegimas Revuonos g. Prienų m.</v>
      </c>
      <c r="D70" s="28" t="s">
        <v>1753</v>
      </c>
    </row>
    <row r="71" spans="1:4" ht="84" x14ac:dyDescent="0.3">
      <c r="A71" s="28" t="str">
        <f>'3 priedo 1 lentele'!A71</f>
        <v>1.3.1.1.10</v>
      </c>
      <c r="B71" s="196" t="str">
        <f>'3 priedo 1 lentele'!B71</f>
        <v>R025511-120000-0011</v>
      </c>
      <c r="C71" s="28" t="str">
        <f>'3 priedo 1 lentele'!C71</f>
        <v>Birštono savivaldybės vietinių kelių eismo saugos gerinimas</v>
      </c>
      <c r="D71" s="28" t="s">
        <v>1754</v>
      </c>
    </row>
    <row r="72" spans="1:4" ht="108" x14ac:dyDescent="0.3">
      <c r="A72" s="28" t="str">
        <f>'3 priedo 1 lentele'!A72</f>
        <v>1.3.1.1.11</v>
      </c>
      <c r="B72" s="196" t="str">
        <f>'3 priedo 1 lentele'!B72</f>
        <v>R025511-120000-0012</v>
      </c>
      <c r="C72" s="28" t="str">
        <f>'3 priedo 1 lentele'!C72</f>
        <v>Raseinių miesto Žemaičių gatvės rekonstravimas</v>
      </c>
      <c r="D72" s="28" t="s">
        <v>1755</v>
      </c>
    </row>
    <row r="73" spans="1:4" ht="108" x14ac:dyDescent="0.3">
      <c r="A73" s="28" t="str">
        <f>'3 priedo 1 lentele'!A73</f>
        <v>1.3.1.1.12</v>
      </c>
      <c r="B73" s="196" t="str">
        <f>'3 priedo 1 lentele'!B73</f>
        <v>R025511-120000-0013</v>
      </c>
      <c r="C73" s="28" t="str">
        <f>'3 priedo 1 lentele'!C73</f>
        <v>Raseinių m. V. Kudirkos g. rekonstravimas</v>
      </c>
      <c r="D73" s="28" t="s">
        <v>1756</v>
      </c>
    </row>
    <row r="74" spans="1:4" ht="24" x14ac:dyDescent="0.3">
      <c r="A74" s="28" t="str">
        <f>'3 priedo 1 lentele'!A74</f>
        <v>1.3.1.1.13</v>
      </c>
      <c r="B74" s="196" t="str">
        <f>'3 priedo 1 lentele'!B74</f>
        <v>R025511-120000-0014</v>
      </c>
      <c r="C74" s="28" t="str">
        <f>'3 priedo 1 lentele'!C74</f>
        <v>Raseinių miesto Turgaus gatvės rekonstravimas</v>
      </c>
      <c r="D74" s="28" t="s">
        <v>1757</v>
      </c>
    </row>
    <row r="75" spans="1:4" ht="108" x14ac:dyDescent="0.3">
      <c r="A75" s="28" t="str">
        <f>'3 priedo 1 lentele'!A75</f>
        <v>1.3.1.1.14</v>
      </c>
      <c r="B75" s="196" t="str">
        <f>'3 priedo 1 lentele'!B75</f>
        <v>R025511-120000-0015</v>
      </c>
      <c r="C75" s="28" t="str">
        <f>'3 priedo 1 lentele'!C75</f>
        <v>Raseinių miesto Algirdo gatvės rekonstravimas</v>
      </c>
      <c r="D75" s="28" t="s">
        <v>1758</v>
      </c>
    </row>
    <row r="76" spans="1:4" ht="108" x14ac:dyDescent="0.3">
      <c r="A76" s="28" t="str">
        <f>'3 priedo 1 lentele'!A76</f>
        <v>1.3.1.1.15</v>
      </c>
      <c r="B76" s="196" t="str">
        <f>'3 priedo 1 lentele'!B76</f>
        <v>R025511-120000-0016</v>
      </c>
      <c r="C76" s="28" t="str">
        <f>'3 priedo 1 lentele'!C76</f>
        <v>Eismo saugos ir aplinkos apsaugos priemonių diegimas Kauno rajono keliuose</v>
      </c>
      <c r="D76" s="28" t="s">
        <v>1759</v>
      </c>
    </row>
    <row r="77" spans="1:4" ht="60" x14ac:dyDescent="0.3">
      <c r="A77" s="28" t="str">
        <f>'3 priedo 1 lentele'!A77</f>
        <v>1.3.1.1.16</v>
      </c>
      <c r="B77" s="196" t="str">
        <f>'3 priedo 1 lentele'!B77</f>
        <v>R025511-120000-0017</v>
      </c>
      <c r="C77" s="28" t="str">
        <f>'3 priedo 1 lentele'!C77</f>
        <v>Garliavos miesto gatvių rekonstrukcija</v>
      </c>
      <c r="D77" s="28" t="s">
        <v>1760</v>
      </c>
    </row>
    <row r="78" spans="1:4" ht="84" x14ac:dyDescent="0.3">
      <c r="A78" s="28" t="str">
        <f>'3 priedo 1 lentele'!A78</f>
        <v>1.3.1.1.17</v>
      </c>
      <c r="B78" s="196" t="str">
        <f>'3 priedo 1 lentele'!B78</f>
        <v>R025511-120000-0018</v>
      </c>
      <c r="C78" s="38" t="str">
        <f>'3 priedo 1 lentele'!C78</f>
        <v>Prienų miesto Birutės gatvės rekonstrukcija</v>
      </c>
      <c r="D78" s="28" t="s">
        <v>1761</v>
      </c>
    </row>
    <row r="79" spans="1:4" ht="96" x14ac:dyDescent="0.3">
      <c r="A79" s="28" t="str">
        <f>'3 priedo 1 lentele'!A79</f>
        <v>1.3.1.1.18</v>
      </c>
      <c r="B79" s="196" t="str">
        <f>'3 priedo 1 lentele'!B79</f>
        <v>R025511-120000-0019</v>
      </c>
      <c r="C79" s="38" t="str">
        <f>'3 priedo 1 lentele'!C79</f>
        <v>Prienų miesto J. Vilkutaičio g. atkarpos nuo Vytenio g. iki Kęstučio g. rekonstrukcija</v>
      </c>
      <c r="D79" s="38" t="s">
        <v>1762</v>
      </c>
    </row>
    <row r="80" spans="1:4" ht="24" x14ac:dyDescent="0.3">
      <c r="A80" s="28" t="str">
        <f>'3 priedo 1 lentele'!A80</f>
        <v>1.3.1.1.19</v>
      </c>
      <c r="B80" s="196" t="str">
        <f>'3 priedo 1 lentele'!B80</f>
        <v>R025511-120000-0020</v>
      </c>
      <c r="C80" s="38" t="str">
        <f>'3 priedo 1 lentele'!C80</f>
        <v>Eismo saugos priemonės diegimas Kaišiadorių rajono savivaldybėje prie kelio Nr. 1808</v>
      </c>
      <c r="D80" s="38" t="s">
        <v>1763</v>
      </c>
    </row>
    <row r="81" spans="1:4" ht="24" x14ac:dyDescent="0.3">
      <c r="A81" s="28" t="str">
        <f>'3 priedo 1 lentele'!A81</f>
        <v>1.3.1.1.20</v>
      </c>
      <c r="B81" s="196" t="str">
        <f>'3 priedo 1 lentele'!B81</f>
        <v>R025511-120000-0021</v>
      </c>
      <c r="C81" s="38" t="str">
        <f>'3 priedo 1 lentele'!C81</f>
        <v>Eismo saugos priemonės diegimas Kaišiadorių miesto Ąžuolyno gatvėje</v>
      </c>
      <c r="D81" s="28" t="s">
        <v>54</v>
      </c>
    </row>
    <row r="82" spans="1:4" ht="24" x14ac:dyDescent="0.3">
      <c r="A82" s="28" t="str">
        <f>'3 priedo 1 lentele'!A82</f>
        <v>1.3.1.1.21</v>
      </c>
      <c r="B82" s="196" t="str">
        <f>'3 priedo 1 lentele'!B82</f>
        <v>R025511-110000-0002</v>
      </c>
      <c r="C82" s="38" t="str">
        <f>'3 priedo 1 lentele'!C82</f>
        <v>Įvažiavimo kelio tarp Jonavos miesto Chemikų g. 98 ir 138A namų tiesimas</v>
      </c>
      <c r="D82" s="38" t="s">
        <v>1764</v>
      </c>
    </row>
    <row r="83" spans="1:4" ht="24" x14ac:dyDescent="0.3">
      <c r="A83" s="28" t="str">
        <f>'3 priedo 1 lentele'!A83</f>
        <v>1.3.1.1.22</v>
      </c>
      <c r="B83" s="196" t="str">
        <f>'3 priedo 1 lentele'!B83</f>
        <v>R025511-110000-0001</v>
      </c>
      <c r="C83" s="38" t="str">
        <f>'3 priedo 1 lentele'!C83</f>
        <v>Naujai nutiestos gatvės dalis Kėdainių mieste</v>
      </c>
      <c r="D83" s="38" t="s">
        <v>1765</v>
      </c>
    </row>
    <row r="84" spans="1:4" ht="96" x14ac:dyDescent="0.3">
      <c r="A84" s="28" t="str">
        <f>'3 priedo 1 lentele'!A84</f>
        <v>1.3.1.1.23</v>
      </c>
      <c r="B84" s="196" t="str">
        <f>'3 priedo 1 lentele'!B84</f>
        <v>R025511-120000-1000</v>
      </c>
      <c r="C84" s="38" t="str">
        <f>'3 priedo 1 lentele'!C84</f>
        <v>Raseinių miesto Turgaus g. rekonstravimas, II etapas</v>
      </c>
      <c r="D84" s="38" t="s">
        <v>1766</v>
      </c>
    </row>
    <row r="85" spans="1:4" ht="24" x14ac:dyDescent="0.3">
      <c r="A85" s="28" t="str">
        <f>'3 priedo 1 lentele'!A85</f>
        <v>1.3.1.1.24</v>
      </c>
      <c r="B85" s="28" t="str">
        <f>'3 priedo 1 lentele'!B85</f>
        <v>R025511-120000-9999</v>
      </c>
      <c r="C85" s="28" t="str">
        <f>'3 priedo 1 lentele'!C85</f>
        <v>Garliavos miesto gatvių rekonstrukcija (II etapas)</v>
      </c>
      <c r="D85" s="38" t="s">
        <v>1767</v>
      </c>
    </row>
    <row r="86" spans="1:4" ht="22.8" x14ac:dyDescent="0.3">
      <c r="A86" s="179" t="str">
        <f>'3 priedo 1 lentele'!A86</f>
        <v>1.3.1.2</v>
      </c>
      <c r="B86" s="199">
        <f>'3 priedo 1 lentele'!B86</f>
        <v>0</v>
      </c>
      <c r="C86" s="179" t="str">
        <f>'3 priedo 1 lentele'!C86</f>
        <v>Priemonė: Darnaus judumo skatinimas miestuose</v>
      </c>
      <c r="D86" s="179"/>
    </row>
    <row r="87" spans="1:4" ht="24" x14ac:dyDescent="0.3">
      <c r="A87" s="28" t="str">
        <f>'3 priedo 1 lentele'!A87</f>
        <v>1.3.1.2.1</v>
      </c>
      <c r="B87" s="110" t="str">
        <f>'3 priedo 1 lentele'!B87</f>
        <v>R025513-190000-0001</v>
      </c>
      <c r="C87" s="28" t="str">
        <f>'3 priedo 1 lentele'!C87</f>
        <v>Jonavos miesto darnaus judumo plano parengimas</v>
      </c>
      <c r="D87" s="28" t="s">
        <v>54</v>
      </c>
    </row>
    <row r="88" spans="1:4" ht="42.6" customHeight="1" x14ac:dyDescent="0.3">
      <c r="A88" s="28" t="str">
        <f>'3 priedo 1 lentele'!A88</f>
        <v>1.3.1.2.2</v>
      </c>
      <c r="B88" s="196" t="str">
        <f>'3 priedo 1 lentele'!B88</f>
        <v>R025514-190000-0002</v>
      </c>
      <c r="C88" s="28" t="str">
        <f>'3 priedo 1 lentele'!C88</f>
        <v>Darnaus judumo priemonių diegimas Jonavos mieste</v>
      </c>
      <c r="D88" s="28" t="s">
        <v>1768</v>
      </c>
    </row>
    <row r="89" spans="1:4" ht="24" x14ac:dyDescent="0.3">
      <c r="A89" s="28" t="str">
        <f>'3 priedo 1 lentele'!A89</f>
        <v>1.3.1.2.3</v>
      </c>
      <c r="B89" s="196" t="str">
        <f>'3 priedo 1 lentele'!B89</f>
        <v>R025511-120000-0022</v>
      </c>
      <c r="C89" s="19" t="str">
        <f>'3 priedo 1 lentele'!C89</f>
        <v xml:space="preserve">Eismo saugos įrenginių rekonstrukcija Savanorių prospekte </v>
      </c>
      <c r="D89" s="19" t="s">
        <v>1769</v>
      </c>
    </row>
    <row r="90" spans="1:4" ht="24" x14ac:dyDescent="0.3">
      <c r="A90" s="28" t="str">
        <f>'3 priedo 1 lentele'!A90</f>
        <v>1.3.1.2.4</v>
      </c>
      <c r="B90" s="196" t="str">
        <f>'3 priedo 1 lentele'!B90</f>
        <v>R025511-120000-0023</v>
      </c>
      <c r="C90" s="19" t="str">
        <f>'3 priedo 1 lentele'!C90</f>
        <v>Šviesoforinės įrangos  J. Lukšos-Daumanto g. ir Sukilėlių pr. sankryžoje įrengimas</v>
      </c>
      <c r="D90" s="19" t="s">
        <v>1770</v>
      </c>
    </row>
    <row r="91" spans="1:4" ht="24" x14ac:dyDescent="0.3">
      <c r="A91" s="28" t="str">
        <f>'3 priedo 1 lentele'!A91</f>
        <v>1.3.1.2.5</v>
      </c>
      <c r="B91" s="196" t="str">
        <f>'3 priedo 1 lentele'!B91</f>
        <v>R025511-120000-0024</v>
      </c>
      <c r="C91" s="19" t="str">
        <f>'3 priedo 1 lentele'!C91</f>
        <v>Šviesoforinės įrangos įrengimas Eivenių g. ir Sukilėlių pr. sankryžoje</v>
      </c>
      <c r="D91" s="19" t="s">
        <v>1770</v>
      </c>
    </row>
    <row r="92" spans="1:4" ht="24" x14ac:dyDescent="0.3">
      <c r="A92" s="28" t="str">
        <f>'3 priedo 1 lentele'!A92</f>
        <v>1.3.1.2.6</v>
      </c>
      <c r="B92" s="196" t="str">
        <f>'3 priedo 1 lentele'!B92</f>
        <v>R025514-190000-0003</v>
      </c>
      <c r="C92" s="19" t="str">
        <f>'3 priedo 1 lentele'!C92</f>
        <v>Darnaus judumo priemonių diegimas Birštono mieste</v>
      </c>
      <c r="D92" s="19" t="s">
        <v>1771</v>
      </c>
    </row>
    <row r="93" spans="1:4" ht="24" x14ac:dyDescent="0.3">
      <c r="A93" s="28" t="str">
        <f>'3 priedo 1 lentele'!A93</f>
        <v>1.3.1.2.7</v>
      </c>
      <c r="B93" s="196" t="str">
        <f>'3 priedo 1 lentele'!B93</f>
        <v>R025513-500000-0002</v>
      </c>
      <c r="C93" s="19" t="str">
        <f>'3 priedo 1 lentele'!C93</f>
        <v>Darnaus judumo Birštono mieste plano parengimas</v>
      </c>
      <c r="D93" s="19" t="s">
        <v>54</v>
      </c>
    </row>
    <row r="94" spans="1:4" ht="24" x14ac:dyDescent="0.3">
      <c r="A94" s="28" t="str">
        <f>'3 priedo 1 lentele'!A94</f>
        <v>1.3.1.2.8</v>
      </c>
      <c r="B94" s="196" t="str">
        <f>'3 priedo 1 lentele'!B94</f>
        <v>R025513-190000-0003</v>
      </c>
      <c r="C94" s="19" t="str">
        <f>'3 priedo 1 lentele'!C94</f>
        <v>Darnaus judumo Kauno mieste plano parengimas</v>
      </c>
      <c r="D94" s="19" t="s">
        <v>54</v>
      </c>
    </row>
    <row r="95" spans="1:4" ht="36" x14ac:dyDescent="0.3">
      <c r="A95" s="28" t="str">
        <f>'3 priedo 1 lentele'!A95</f>
        <v>1.3.1.2.9</v>
      </c>
      <c r="B95" s="196" t="str">
        <f>'3 priedo 1 lentele'!B95</f>
        <v>R025514-190000-0005</v>
      </c>
      <c r="C95" s="19" t="str">
        <f>'3 priedo 1 lentele'!C95</f>
        <v>Viaduko per magistralinį A16 kelią prieigų ir jungčių su Birštono miestu ir Birštono Vs. žmonėms su negalia įrengimas</v>
      </c>
      <c r="D95" s="19" t="s">
        <v>1772</v>
      </c>
    </row>
    <row r="96" spans="1:4" ht="24" x14ac:dyDescent="0.3">
      <c r="A96" s="28" t="str">
        <f>'3 priedo 1 lentele'!A96</f>
        <v>1.3.1.2.10</v>
      </c>
      <c r="B96" s="196" t="str">
        <f>'3 priedo 1 lentele'!B96</f>
        <v>R025514-190000-2003</v>
      </c>
      <c r="C96" s="19" t="str">
        <f>'3 priedo 1 lentele'!C96</f>
        <v>Intelektinių transporto sistemų diegimas Kauno mieste</v>
      </c>
      <c r="D96" s="19" t="s">
        <v>1773</v>
      </c>
    </row>
    <row r="97" spans="1:4" ht="24" x14ac:dyDescent="0.3">
      <c r="A97" s="28" t="str">
        <f>'3 priedo 1 lentele'!A97</f>
        <v>1.3.1.2.11</v>
      </c>
      <c r="B97" s="196" t="str">
        <f>'3 priedo 1 lentele'!B97</f>
        <v>R025514-190000-2005</v>
      </c>
      <c r="C97" s="19" t="str">
        <f>'3 priedo 1 lentele'!C97</f>
        <v>Viešojo transporto infrastruktūros plėtra Kauno mieste</v>
      </c>
      <c r="D97" s="19" t="s">
        <v>1774</v>
      </c>
    </row>
    <row r="98" spans="1:4" ht="22.8" x14ac:dyDescent="0.3">
      <c r="A98" s="179" t="str">
        <f>'3 priedo 1 lentele'!A98</f>
        <v>1.3.1.3</v>
      </c>
      <c r="B98" s="199">
        <f>'3 priedo 1 lentele'!B98</f>
        <v>0</v>
      </c>
      <c r="C98" s="179" t="str">
        <f>'3 priedo 1 lentele'!C98</f>
        <v>Priemonė: Pėsčiųjų ir dviračių takų sistemų įrengimas ir plėtra miestuose</v>
      </c>
      <c r="D98" s="179"/>
    </row>
    <row r="99" spans="1:4" ht="132" x14ac:dyDescent="0.3">
      <c r="A99" s="28" t="str">
        <f>'3 priedo 1 lentele'!A99</f>
        <v>1.3.1.3.1</v>
      </c>
      <c r="B99" s="110" t="str">
        <f>'3 priedo 1 lentele'!B99</f>
        <v>R025516-190000-0001</v>
      </c>
      <c r="C99" s="28" t="str">
        <f>'3 priedo 1 lentele'!C99</f>
        <v>Dviračių takų tinklo plėtra Jonavos mieste: nuo Šaltinio g. iki Žeimių g. ties Jonavos J. Ralio gimnazija Žeimių g. 20 iki Žeimių g. 28</v>
      </c>
      <c r="D99" s="28" t="s">
        <v>1775</v>
      </c>
    </row>
    <row r="100" spans="1:4" ht="101.25" customHeight="1" x14ac:dyDescent="0.3">
      <c r="A100" s="28" t="str">
        <f>'3 priedo 1 lentele'!A100</f>
        <v>1.3.1.3.2</v>
      </c>
      <c r="B100" s="110" t="str">
        <f>'3 priedo 1 lentele'!B100</f>
        <v>R025516-190000-0002</v>
      </c>
      <c r="C100" s="28" t="str">
        <f>'3 priedo 1 lentele'!C100</f>
        <v>Pėsčiųjų ir dviračių tako įrengimas aplink Girelės II tvenkinį Kaišiadorių mieste</v>
      </c>
      <c r="D100" s="28" t="s">
        <v>1776</v>
      </c>
    </row>
    <row r="101" spans="1:4" ht="60" x14ac:dyDescent="0.3">
      <c r="A101" s="28" t="str">
        <f>'3 priedo 1 lentele'!A101</f>
        <v>1.3.1.3.3</v>
      </c>
      <c r="B101" s="110" t="str">
        <f>'3 priedo 1 lentele'!B101</f>
        <v>R025516-190000-0003</v>
      </c>
      <c r="C101" s="28" t="str">
        <f>'3 priedo 1 lentele'!C101</f>
        <v>Dviračių ir pėsčiųjų takų įrengimas Kęstučio ir Paupio gatvėse Prienų mieste</v>
      </c>
      <c r="D101" s="28" t="s">
        <v>1777</v>
      </c>
    </row>
    <row r="102" spans="1:4" ht="24" x14ac:dyDescent="0.3">
      <c r="A102" s="28" t="str">
        <f>'3 priedo 1 lentele'!A102</f>
        <v>1.3.1.3.4</v>
      </c>
      <c r="B102" s="110" t="str">
        <f>'3 priedo 1 lentele'!B102</f>
        <v>R025516-500000-0004</v>
      </c>
      <c r="C102" s="19" t="str">
        <f>'3 priedo 1 lentele'!C102</f>
        <v>Dviračių - pėsčiųjų tako nuo Sodų iki Liepų g. rekonstravimas Garliavos mieste</v>
      </c>
      <c r="D102" s="19" t="s">
        <v>1778</v>
      </c>
    </row>
    <row r="103" spans="1:4" ht="84" x14ac:dyDescent="0.3">
      <c r="A103" s="28" t="str">
        <f>'3 priedo 1 lentele'!A103</f>
        <v>1.3.1.3.5</v>
      </c>
      <c r="B103" s="110" t="str">
        <f>'3 priedo 1 lentele'!B103</f>
        <v>R025516-190000-0005</v>
      </c>
      <c r="C103" s="19" t="str">
        <f>'3 priedo 1 lentele'!C103</f>
        <v>Pėsčiųjų ir dviračių takų statyba Raseinių miesto Žvyryno g., Žibuoklių g. ir Maironio g. dalyse</v>
      </c>
      <c r="D103" s="19" t="s">
        <v>1779</v>
      </c>
    </row>
    <row r="104" spans="1:4" ht="96" x14ac:dyDescent="0.3">
      <c r="A104" s="28" t="str">
        <f>'3 priedo 1 lentele'!A104</f>
        <v>1.3.1.3.6</v>
      </c>
      <c r="B104" s="110" t="str">
        <f>'3 priedo 1 lentele'!B104</f>
        <v>R025516-190000-0006</v>
      </c>
      <c r="C104" s="19" t="str">
        <f>'3 priedo 1 lentele'!C104</f>
        <v>Pėsčiųjų ir dviračių takas Veiverių g. nuo Vytauto Didžiojo tilto iki Kauno miesto ribos</v>
      </c>
      <c r="D104" s="28" t="s">
        <v>1780</v>
      </c>
    </row>
    <row r="105" spans="1:4" ht="96" x14ac:dyDescent="0.3">
      <c r="A105" s="28" t="str">
        <f>'3 priedo 1 lentele'!A105</f>
        <v>1.3.1.3.7</v>
      </c>
      <c r="B105" s="110" t="str">
        <f>'3 priedo 1 lentele'!B105</f>
        <v>R025516-190000-0007</v>
      </c>
      <c r="C105" s="19" t="str">
        <f>'3 priedo 1 lentele'!C105</f>
        <v xml:space="preserve">Dviračių ir pėsčiųjų tako Savanorių prospekte įrengimas </v>
      </c>
      <c r="D105" s="28" t="s">
        <v>1781</v>
      </c>
    </row>
    <row r="106" spans="1:4" ht="24" x14ac:dyDescent="0.3">
      <c r="A106" s="28" t="str">
        <f>'3 priedo 1 lentele'!A106</f>
        <v>1.3.1.3.8</v>
      </c>
      <c r="B106" s="110" t="str">
        <f>'3 priedo 1 lentele'!B106</f>
        <v>R025516-190000-0008</v>
      </c>
      <c r="C106" s="19" t="str">
        <f>'3 priedo 1 lentele'!C106</f>
        <v>Pėsčiųjų ir dviračių takų plėtra Birštono mieste</v>
      </c>
      <c r="D106" s="19" t="s">
        <v>1782</v>
      </c>
    </row>
    <row r="107" spans="1:4" ht="36" x14ac:dyDescent="0.3">
      <c r="A107" s="28" t="str">
        <f>'3 priedo 1 lentele'!A107</f>
        <v>1.3.1.3.9</v>
      </c>
      <c r="B107" s="110" t="str">
        <f>'3 priedo 1 lentele'!B107</f>
        <v>R025516-190000-0009</v>
      </c>
      <c r="C107" s="19" t="str">
        <f>'3 priedo 1 lentele'!C107</f>
        <v>Pėsčiųjų ir dviračių tako įrengimas Paukštininkų g. Kaišiadorių mieste</v>
      </c>
      <c r="D107" s="28" t="s">
        <v>1783</v>
      </c>
    </row>
    <row r="108" spans="1:4" ht="36" x14ac:dyDescent="0.3">
      <c r="A108" s="28" t="str">
        <f>'3 priedo 1 lentele'!A108</f>
        <v>1.3.1.3.10</v>
      </c>
      <c r="B108" s="110" t="str">
        <f>'3 priedo 1 lentele'!B108</f>
        <v>R025516-190000-0011</v>
      </c>
      <c r="C108" s="19" t="str">
        <f>'3 priedo 1 lentele'!C108</f>
        <v>Pėsčiųjų ir dviračių takų tiesimas Pramonės g. Kėdainių mieste</v>
      </c>
      <c r="D108" s="19" t="s">
        <v>1784</v>
      </c>
    </row>
    <row r="109" spans="1:4" ht="24" x14ac:dyDescent="0.3">
      <c r="A109" s="28" t="str">
        <f>'3 priedo 1 lentele'!A109</f>
        <v>1.3.1.3.11</v>
      </c>
      <c r="B109" s="28" t="str">
        <f>'3 priedo 1 lentele'!B109</f>
        <v>R025516-190000-0020</v>
      </c>
      <c r="C109" s="28" t="str">
        <f>'3 priedo 1 lentele'!C109</f>
        <v>Dviračių-pėsčiųjų tako įrengimas Marmos g. Vilkijos mieste</v>
      </c>
      <c r="D109" s="28" t="s">
        <v>1785</v>
      </c>
    </row>
    <row r="110" spans="1:4" s="246" customFormat="1" ht="24" x14ac:dyDescent="0.3">
      <c r="A110" s="239" t="str">
        <f>'3 priedo 1 lentele'!A110</f>
        <v>1.3.1.3.12</v>
      </c>
      <c r="B110" s="239" t="str">
        <f>'3 priedo 1 lentele'!B110</f>
        <v>R025516-190000-0040</v>
      </c>
      <c r="C110" s="239" t="str">
        <f>'3 priedo 1 lentele'!C110</f>
        <v>Pėsčiųjų ir dviračių tako įrengimas rekonstruojant Eigulių, Nuokalnės gatves ir Tvirtovės alėją</v>
      </c>
      <c r="D110" s="238" t="s">
        <v>1786</v>
      </c>
    </row>
    <row r="111" spans="1:4" s="246" customFormat="1" ht="48" x14ac:dyDescent="0.3">
      <c r="A111" s="239" t="str">
        <f>'3 priedo 1 lentele'!A111</f>
        <v>1.3.1.3.13</v>
      </c>
      <c r="B111" s="239" t="str">
        <f>'3 priedo 1 lentele'!B111</f>
        <v>R025516-190000-0041</v>
      </c>
      <c r="C111" s="239" t="str">
        <f>'3 priedo 1 lentele'!C111</f>
        <v>Dviračių takų plėtra Jonavos mieste (II etapas)</v>
      </c>
      <c r="D111" s="238" t="s">
        <v>1787</v>
      </c>
    </row>
    <row r="112" spans="1:4" s="246" customFormat="1" ht="60" x14ac:dyDescent="0.3">
      <c r="A112" s="239" t="str">
        <f>'3 priedo 1 lentele'!A112</f>
        <v>1.3.1.3.14</v>
      </c>
      <c r="B112" s="239" t="str">
        <f>'3 priedo 1 lentele'!B112</f>
        <v>R025516-190000-0042</v>
      </c>
      <c r="C112" s="239" t="str">
        <f>'3 priedo 1 lentele'!C112</f>
        <v>Pėsčiųjų ir dviračių takų plėtra Raseinių mieste, II etapas</v>
      </c>
      <c r="D112" s="238" t="s">
        <v>1788</v>
      </c>
    </row>
    <row r="113" spans="1:4" ht="34.200000000000003" x14ac:dyDescent="0.3">
      <c r="A113" s="179" t="str">
        <f>'3 priedo 1 lentele'!A113</f>
        <v>1.3.1.4</v>
      </c>
      <c r="B113" s="199">
        <f>'3 priedo 1 lentele'!B113</f>
        <v>0</v>
      </c>
      <c r="C113" s="179" t="str">
        <f>'3 priedo 1 lentele'!C113</f>
        <v>Priemonė: Mažiau taršių ir ekologiškų transporto priemonių diegimas viešajame transporte miestuose</v>
      </c>
      <c r="D113" s="179"/>
    </row>
    <row r="114" spans="1:4" ht="24" x14ac:dyDescent="0.3">
      <c r="A114" s="28" t="str">
        <f>'3 priedo 1 lentele'!A114</f>
        <v>1.3.1.4.1</v>
      </c>
      <c r="B114" s="110" t="str">
        <f>'3 priedo 1 lentele'!B114</f>
        <v>R025518-100000-0003</v>
      </c>
      <c r="C114" s="28" t="str">
        <f>'3 priedo 1 lentele'!C114</f>
        <v>Ekologiškų viešojo transporto priemonių įsigijimas Jonavos mieste</v>
      </c>
      <c r="D114" s="28" t="s">
        <v>1789</v>
      </c>
    </row>
    <row r="115" spans="1:4" ht="34.200000000000003" x14ac:dyDescent="0.3">
      <c r="A115" s="159" t="str">
        <f>'3 priedo 1 lentele'!A115</f>
        <v>1.4</v>
      </c>
      <c r="B115" s="157">
        <f>'3 priedo 1 lentele'!B115</f>
        <v>0</v>
      </c>
      <c r="C115" s="152" t="str">
        <f>'3 priedo 1 lentele'!C115</f>
        <v>Tikslas: Siekti, kad Kauno regionas taptų tarptautinio ir vietinio turizmo bei įvairiapusiškų poilsio paslaugų centru</v>
      </c>
      <c r="D115" s="152"/>
    </row>
    <row r="116" spans="1:4" ht="57" x14ac:dyDescent="0.3">
      <c r="A116" s="142" t="str">
        <f>'3 priedo 1 lentele'!A116</f>
        <v>1.4.1</v>
      </c>
      <c r="B116" s="166">
        <f>'3 priedo 1 lentele'!B116</f>
        <v>0</v>
      </c>
      <c r="C116" s="163" t="str">
        <f>'3 priedo 1 lentele'!C116</f>
        <v>Uždavinys: Vystyti poilsio, pramogų, rekreacinio sporto ir turizmo paslaugų infrastruktūrą, užtikrinant teikiamų turizmo paslaugų visapusiškumą bei gerinant paslaugų kokybę</v>
      </c>
      <c r="D116" s="163"/>
    </row>
    <row r="117" spans="1:4" ht="22.8" x14ac:dyDescent="0.3">
      <c r="A117" s="173" t="str">
        <f>'3 priedo 1 lentele'!A117</f>
        <v>1.4.1.1.</v>
      </c>
      <c r="B117" s="181">
        <f>'3 priedo 1 lentele'!B117</f>
        <v>0</v>
      </c>
      <c r="C117" s="173" t="str">
        <f>'3 priedo 1 lentele'!C117</f>
        <v xml:space="preserve">Priemonė: Kultūros paveldo ir aplinkos objektų pritaikymas turizmui </v>
      </c>
      <c r="D117" s="173"/>
    </row>
    <row r="118" spans="1:4" ht="60" x14ac:dyDescent="0.3">
      <c r="A118" s="19" t="str">
        <f>'3 priedo 1 lentele'!A118</f>
        <v>1.4.1.1.1</v>
      </c>
      <c r="B118" s="110" t="str">
        <f>'3 priedo 1 lentele'!B118</f>
        <v>R023302-440000-0001</v>
      </c>
      <c r="C118" s="19" t="str">
        <f>'3 priedo 1 lentele'!C118</f>
        <v>Zapyškio Šv. Jono krikštytojo bažnyčios tvarkyba</v>
      </c>
      <c r="D118" s="28" t="s">
        <v>1790</v>
      </c>
    </row>
    <row r="119" spans="1:4" ht="24" x14ac:dyDescent="0.3">
      <c r="A119" s="19" t="str">
        <f>'3 priedo 1 lentele'!A119</f>
        <v>1.4.1.1.2</v>
      </c>
      <c r="B119" s="110" t="str">
        <f>'3 priedo 1 lentele'!B119</f>
        <v>R020017-450000-0001</v>
      </c>
      <c r="C119" s="19" t="str">
        <f>'3 priedo 1 lentele'!C119</f>
        <v>Visuomenės aplinkosauginį švietimą skatinančios infrastruktūros atnaujinimas Lietuvos zoologijos sode</v>
      </c>
      <c r="D119" s="28" t="s">
        <v>54</v>
      </c>
    </row>
    <row r="120" spans="1:4" ht="84" x14ac:dyDescent="0.3">
      <c r="A120" s="19" t="str">
        <f>'3 priedo 1 lentele'!A120</f>
        <v>1.4.1.1.3</v>
      </c>
      <c r="B120" s="110" t="str">
        <f>'3 priedo 1 lentele'!B120</f>
        <v>R023302-440000-0002</v>
      </c>
      <c r="C120" s="19" t="str">
        <f>'3 priedo 1 lentele'!C120</f>
        <v>Šv. Arkangelo Mykolo (Soboro) bažnyčios pritaikymas kultūrinei, turistinei ir socialinei edukacinei veiklai</v>
      </c>
      <c r="D120" s="28" t="s">
        <v>1791</v>
      </c>
    </row>
    <row r="121" spans="1:4" ht="72" x14ac:dyDescent="0.3">
      <c r="A121" s="19" t="str">
        <f>'3 priedo 1 lentele'!A121</f>
        <v>1.4.1.1.4</v>
      </c>
      <c r="B121" s="110" t="str">
        <f>'3 priedo 1 lentele'!B121</f>
        <v>R023302-440000-0003</v>
      </c>
      <c r="C121" s="19" t="str">
        <f>'3 priedo 1 lentele'!C121</f>
        <v>Kauno kino centro „Romuva“ (kultūros paveldo objekto) aktualizavimas, jį įveiklinant, optimizuojant ir keliant paslaugų kokybę</v>
      </c>
      <c r="D121" s="28" t="s">
        <v>1792</v>
      </c>
    </row>
    <row r="122" spans="1:4" ht="96" x14ac:dyDescent="0.3">
      <c r="A122" s="19" t="str">
        <f>'3 priedo 1 lentele'!A122</f>
        <v>1.4.1.1.5</v>
      </c>
      <c r="B122" s="110" t="str">
        <f>'3 priedo 1 lentele'!B122</f>
        <v>R023305-330000-0007</v>
      </c>
      <c r="C122" s="19" t="str">
        <f>'3 priedo 1 lentele'!C122</f>
        <v>Kauno kultūros centro „Tautos namai“ infrastruktūros pritaikymas vietos bendruomenės reikmėms</v>
      </c>
      <c r="D122" s="28" t="s">
        <v>1793</v>
      </c>
    </row>
    <row r="123" spans="1:4" ht="72" x14ac:dyDescent="0.3">
      <c r="A123" s="19" t="str">
        <f>'3 priedo 1 lentele'!A123</f>
        <v>1.4.1.1.6</v>
      </c>
      <c r="B123" s="110" t="str">
        <f>'3 priedo 1 lentele'!B123</f>
        <v>R023305-330000-0008</v>
      </c>
      <c r="C123" s="19" t="str">
        <f>'3 priedo 1 lentele'!C123</f>
        <v>VšĮ „Girstučio“ kultūros ir sporto centro (Kovo 11-osios g. 26 Kaune) kultūrinei veiklai naudojamos dalies rekonstravimas</v>
      </c>
      <c r="D123" s="28" t="s">
        <v>1794</v>
      </c>
    </row>
    <row r="124" spans="1:4" ht="60" x14ac:dyDescent="0.3">
      <c r="A124" s="19" t="str">
        <f>'3 priedo 1 lentele'!A124</f>
        <v>1.4.1.1.7</v>
      </c>
      <c r="B124" s="110" t="str">
        <f>'3 priedo 1 lentele'!B124</f>
        <v>R029904-280000-0004</v>
      </c>
      <c r="C124" s="19" t="str">
        <f>'3 priedo 1 lentele'!C124</f>
        <v>Apžvalgos aikštelės Aleksote rekonstravimas</v>
      </c>
      <c r="D124" s="19" t="s">
        <v>1795</v>
      </c>
    </row>
    <row r="125" spans="1:4" ht="60" x14ac:dyDescent="0.3">
      <c r="A125" s="19" t="str">
        <f>'3 priedo 1 lentele'!A125</f>
        <v>1.4.1.1.8</v>
      </c>
      <c r="B125" s="110" t="str">
        <f>'3 priedo 1 lentele'!B125</f>
        <v>R029904-280000-0005</v>
      </c>
      <c r="C125" s="19" t="str">
        <f>'3 priedo 1 lentele'!C125</f>
        <v>Kompleksiškas Kauko laiptų prie Aukštaičių gatvės zonos sutvarkymas</v>
      </c>
      <c r="D125" s="19" t="s">
        <v>1796</v>
      </c>
    </row>
    <row r="126" spans="1:4" ht="60" x14ac:dyDescent="0.3">
      <c r="A126" s="19" t="str">
        <f>'3 priedo 1 lentele'!A126</f>
        <v>1.4.1.1.9</v>
      </c>
      <c r="B126" s="110" t="str">
        <f>'3 priedo 1 lentele'!B126</f>
        <v>R029904-280000-0006</v>
      </c>
      <c r="C126" s="19" t="str">
        <f>'3 priedo 1 lentele'!C126</f>
        <v>Marvelės upelio slėnio sutvarkymas, panaudojant teritorijos gamtinio karkaso ypatumus, siekiant netradicinių erdvių pritaikymo kultūros ir kt. reikmėms</v>
      </c>
      <c r="D126" s="19" t="s">
        <v>1797</v>
      </c>
    </row>
    <row r="127" spans="1:4" ht="72" x14ac:dyDescent="0.3">
      <c r="A127" s="19" t="str">
        <f>'3 priedo 1 lentele'!A127</f>
        <v>1.4.1.1.10</v>
      </c>
      <c r="B127" s="110" t="str">
        <f>'3 priedo 1 lentele'!B127</f>
        <v>R023302-440000-0004</v>
      </c>
      <c r="C127" s="19" t="str">
        <f>'3 priedo 1 lentele'!C127</f>
        <v>Birštono savivaldybės kultūros paveldo objektų aktualizavimas</v>
      </c>
      <c r="D127" s="28" t="s">
        <v>1798</v>
      </c>
    </row>
    <row r="128" spans="1:4" ht="24" x14ac:dyDescent="0.3">
      <c r="A128" s="19" t="str">
        <f>'3 priedo 1 lentele'!A128</f>
        <v>1.4.1.1.11</v>
      </c>
      <c r="B128" s="110" t="str">
        <f>'3 priedo 1 lentele'!B128</f>
        <v>R023302-440000-0005</v>
      </c>
      <c r="C128" s="19" t="str">
        <f>'3 priedo 1 lentele'!C128</f>
        <v>Žiežmarių sinagogos išsaugojimas ir pritaikymas visuomenės poreikiams</v>
      </c>
      <c r="D128" s="19" t="s">
        <v>1799</v>
      </c>
    </row>
    <row r="129" spans="1:4" ht="72" x14ac:dyDescent="0.3">
      <c r="A129" s="19" t="str">
        <f>'3 priedo 1 lentele'!A129</f>
        <v>1.4.1.1.12</v>
      </c>
      <c r="B129" s="110" t="str">
        <f>'3 priedo 1 lentele'!B129</f>
        <v>R023302-440000-0006</v>
      </c>
      <c r="C129" s="28" t="str">
        <f>'3 priedo 1 lentele'!C129</f>
        <v>Pasandravio istorinio draustinio – poeto Maironio tėviškės ir gimtinės pritaikymas kultūrinėms ir edukacinėms reikmėms</v>
      </c>
      <c r="D129" s="28" t="s">
        <v>1800</v>
      </c>
    </row>
    <row r="130" spans="1:4" ht="120" x14ac:dyDescent="0.3">
      <c r="A130" s="19" t="str">
        <f>'3 priedo 1 lentele'!A130</f>
        <v>1.4.1.1.13</v>
      </c>
      <c r="B130" s="110" t="str">
        <f>'3 priedo 1 lentele'!B130</f>
        <v>R023302-440000-0007</v>
      </c>
      <c r="C130" s="28" t="str">
        <f>'3 priedo 1 lentele'!C130</f>
        <v>Kėdainių Sinagogos (Smilgos g. 5A, Kėdainiai) kompleksiškas sutvarkymas, pritaikant kultūrinėms bei kitoms reikmėms</v>
      </c>
      <c r="D130" s="28" t="s">
        <v>1801</v>
      </c>
    </row>
    <row r="131" spans="1:4" ht="22.8" x14ac:dyDescent="0.3">
      <c r="A131" s="173" t="str">
        <f>'3 priedo 1 lentele'!A131</f>
        <v>1.4.1.2.</v>
      </c>
      <c r="B131" s="181">
        <f>'3 priedo 1 lentele'!B131</f>
        <v>0</v>
      </c>
      <c r="C131" s="173" t="str">
        <f>'3 priedo 1 lentele'!C131</f>
        <v>Priemonė: Senamiesčių ir istorinių miesto dalių atnaujinimas</v>
      </c>
      <c r="D131" s="173"/>
    </row>
    <row r="132" spans="1:4" ht="34.200000000000003" x14ac:dyDescent="0.3">
      <c r="A132" s="173" t="str">
        <f>'3 priedo 1 lentele'!A132</f>
        <v>1.4.1.3.</v>
      </c>
      <c r="B132" s="181">
        <f>'3 priedo 1 lentele'!B132</f>
        <v>0</v>
      </c>
      <c r="C132" s="173" t="str">
        <f>'3 priedo 1 lentele'!C132</f>
        <v>Priemonė: Vietinių, tradicinių amatų atgaivinimas ir vystymas bei panaudojimas turizmo plėtrai</v>
      </c>
      <c r="D132" s="173"/>
    </row>
    <row r="133" spans="1:4" ht="34.200000000000003" x14ac:dyDescent="0.3">
      <c r="A133" s="173" t="str">
        <f>'3 priedo 1 lentele'!A133</f>
        <v>1.4.1.4.</v>
      </c>
      <c r="B133" s="181">
        <f>'3 priedo 1 lentele'!B133</f>
        <v>0</v>
      </c>
      <c r="C133" s="173" t="str">
        <f>'3 priedo 1 lentele'!C133</f>
        <v>Priemonė: Kultūrinio, piligriminio, sveikatos, dalykinio ir aktyvaus poilsio turizmo infrastruktūros ir paslaugų plėtra</v>
      </c>
      <c r="D133" s="173"/>
    </row>
    <row r="134" spans="1:4" ht="36" x14ac:dyDescent="0.3">
      <c r="A134" s="33" t="str">
        <f>'3 priedo 1 lentele'!A134</f>
        <v>1.4.1.4.1</v>
      </c>
      <c r="B134" s="110" t="str">
        <f>'3 priedo 1 lentele'!B134</f>
        <v>R029904-320000-0007</v>
      </c>
      <c r="C134" s="19" t="str">
        <f>'3 priedo 1 lentele'!C134</f>
        <v xml:space="preserve">Kauno sporto halės išvystymas į daugiafunkcį centrą visuomenės poreikiams </v>
      </c>
      <c r="D134" s="19" t="s">
        <v>1802</v>
      </c>
    </row>
    <row r="135" spans="1:4" ht="48" x14ac:dyDescent="0.3">
      <c r="A135" s="33" t="str">
        <f>'3 priedo 1 lentele'!A135</f>
        <v>1.4.1.4.2</v>
      </c>
      <c r="B135" s="110" t="str">
        <f>'3 priedo 1 lentele'!B135</f>
        <v>R029904-290000-2000</v>
      </c>
      <c r="C135" s="19" t="str">
        <f>'3 priedo 1 lentele'!C135</f>
        <v>Kompleksiškas Ąžuolyno parke esančios infrastuktūros sutvarkymas, pritaikant ją visuomenės poreikiams</v>
      </c>
      <c r="D135" s="19" t="s">
        <v>1803</v>
      </c>
    </row>
    <row r="136" spans="1:4" ht="48" x14ac:dyDescent="0.3">
      <c r="A136" s="33" t="str">
        <f>'3 priedo 1 lentele'!A136</f>
        <v>1.4.1.4.3</v>
      </c>
      <c r="B136" s="110" t="str">
        <f>'3 priedo 1 lentele'!B136</f>
        <v>R029904-290000-4000</v>
      </c>
      <c r="C136" s="19" t="str">
        <f>'3 priedo 1 lentele'!C136</f>
        <v>Nemuno salos išvystymas į multifunkcinį sveikatinimo ir kultūros kompleksą pritaikant jį visuomenės poreikiams</v>
      </c>
      <c r="D136" s="19" t="s">
        <v>1804</v>
      </c>
    </row>
    <row r="137" spans="1:4" ht="120" x14ac:dyDescent="0.3">
      <c r="A137" s="33" t="str">
        <f>'3 priedo 1 lentele'!A137</f>
        <v>1.4.1.4.4</v>
      </c>
      <c r="B137" s="110" t="str">
        <f>'3 priedo 1 lentele'!B137</f>
        <v>R029904-290000-3000</v>
      </c>
      <c r="C137" s="19" t="str">
        <f>'3 priedo 1 lentele'!C137</f>
        <v>Teritorijos prie daugiafunkcio S. Dariaus ir S. Girėno  sveikatinimo, kultūros ir užimtumo centro, Sporto halės, Sporto g. ir jos prieigų sutvarkymas</v>
      </c>
      <c r="D137" s="19" t="s">
        <v>1805</v>
      </c>
    </row>
    <row r="138" spans="1:4" ht="24" x14ac:dyDescent="0.3">
      <c r="A138" s="33" t="str">
        <f>'3 priedo 1 lentele'!A138</f>
        <v>1.4.1.4.5</v>
      </c>
      <c r="B138" s="110" t="str">
        <f>'3 priedo 1 lentele'!B138</f>
        <v>R020000-320000-9001</v>
      </c>
      <c r="C138" s="19" t="str">
        <f>'3 priedo 1 lentele'!C138</f>
        <v>Daugiafunkcio sveikatinimo ir laisvalaikio centro įkūrimas Nemuno saloje</v>
      </c>
      <c r="D138" s="19" t="s">
        <v>54</v>
      </c>
    </row>
    <row r="139" spans="1:4" ht="34.200000000000003" x14ac:dyDescent="0.3">
      <c r="A139" s="142" t="str">
        <f>'3 priedo 1 lentele'!A139</f>
        <v>1.4.2</v>
      </c>
      <c r="B139" s="143">
        <f>'3 priedo 1 lentele'!B139</f>
        <v>0</v>
      </c>
      <c r="C139" s="142" t="str">
        <f>'3 priedo 1 lentele'!C139</f>
        <v>Uždavinys: Diegti ir plėtoti turizmo informacinę sistemą ir aktyviai vykdyti rinkodarą</v>
      </c>
      <c r="D139" s="142"/>
    </row>
    <row r="140" spans="1:4" ht="22.8" x14ac:dyDescent="0.3">
      <c r="A140" s="184" t="str">
        <f>'3 priedo 1 lentele'!A140</f>
        <v>1.4.2.1.</v>
      </c>
      <c r="B140" s="181">
        <f>'3 priedo 1 lentele'!B140</f>
        <v>0</v>
      </c>
      <c r="C140" s="173" t="str">
        <f>'3 priedo 1 lentele'!C140</f>
        <v>Priemonė: Tematinių ir proginių renginių organizavimas</v>
      </c>
      <c r="D140" s="173"/>
    </row>
    <row r="141" spans="1:4" ht="22.8" x14ac:dyDescent="0.3">
      <c r="A141" s="184" t="str">
        <f>'3 priedo 1 lentele'!A141</f>
        <v>1.4.2.2.</v>
      </c>
      <c r="B141" s="181">
        <f>'3 priedo 1 lentele'!B141</f>
        <v>0</v>
      </c>
      <c r="C141" s="173" t="str">
        <f>'3 priedo 1 lentele'!C141</f>
        <v>Priemonė: Turizmo informacijos ir rinkodaros paslaugų kūrimas ir įgyvendinimas bei tyrimai</v>
      </c>
      <c r="D141" s="173"/>
    </row>
    <row r="142" spans="1:4" ht="99" customHeight="1" x14ac:dyDescent="0.3">
      <c r="A142" s="39" t="str">
        <f>'3 priedo 1 lentele'!A142</f>
        <v>1.4.2.2.1</v>
      </c>
      <c r="B142" s="110" t="str">
        <f>'3 priedo 1 lentele'!B142</f>
        <v>R028821-420000-0001</v>
      </c>
      <c r="C142" s="100" t="str">
        <f>'3 priedo 1 lentele'!C142</f>
        <v>Jonavos, Kėdainių ir Raseinių rajonų savivaldybes jungiančių trasų ir turizmo maršrutų informacinės infrastruktūros plėtra</v>
      </c>
      <c r="D142" s="28" t="s">
        <v>1806</v>
      </c>
    </row>
    <row r="143" spans="1:4" ht="84" x14ac:dyDescent="0.3">
      <c r="A143" s="39" t="str">
        <f>'3 priedo 1 lentele'!A143</f>
        <v>1.4.2.2.2</v>
      </c>
      <c r="B143" s="110" t="str">
        <f>'3 priedo 1 lentele'!B143</f>
        <v>R028821-420000-0002</v>
      </c>
      <c r="C143" s="19" t="str">
        <f>'3 priedo 1 lentele'!C143</f>
        <v>Birštono, Kaišiadorių rajono ir Prienų rajono savivaldybes jungiančių turizmo trasų ir turizmo maršrutų informacinės infrastruktūros plėtra</v>
      </c>
      <c r="D143" s="28" t="s">
        <v>1807</v>
      </c>
    </row>
    <row r="144" spans="1:4" ht="36" x14ac:dyDescent="0.3">
      <c r="A144" s="39" t="str">
        <f>'3 priedo 1 lentele'!A144</f>
        <v>1.4.2.2.3</v>
      </c>
      <c r="B144" s="110" t="str">
        <f>'3 priedo 1 lentele'!B144</f>
        <v>R028821-420000-0003</v>
      </c>
      <c r="C144" s="19" t="str">
        <f>'3 priedo 1 lentele'!C144</f>
        <v>Kauno miesto ir rajono savivaldybes jungiančių turizmo trasų ir turizmo maršrutų informacinės infrastruktūros plėtra</v>
      </c>
      <c r="D144" s="19" t="s">
        <v>1808</v>
      </c>
    </row>
    <row r="145" spans="1:4" ht="22.8" x14ac:dyDescent="0.3">
      <c r="A145" s="184" t="str">
        <f>'3 priedo 1 lentele'!A145</f>
        <v>1.4.2.3.</v>
      </c>
      <c r="B145" s="181">
        <f>'3 priedo 1 lentele'!B145</f>
        <v>0</v>
      </c>
      <c r="C145" s="173" t="str">
        <f>'3 priedo 1 lentele'!C145</f>
        <v>Priemonė: Naujų turizmo paslaugų sukūrimas ir sklaida</v>
      </c>
      <c r="D145" s="173"/>
    </row>
    <row r="146" spans="1:4" ht="22.8" x14ac:dyDescent="0.3">
      <c r="A146" s="184" t="str">
        <f>'3 priedo 1 lentele'!A146</f>
        <v>1.4.2.4.</v>
      </c>
      <c r="B146" s="181">
        <f>'3 priedo 1 lentele'!B146</f>
        <v>0</v>
      </c>
      <c r="C146" s="173" t="str">
        <f>'3 priedo 1 lentele'!C146</f>
        <v>Priemonė: Savivaldybių įvaizdžio ir  rinkodaros strategijų sukūrimas ir įgyvendinimas.</v>
      </c>
      <c r="D146" s="173"/>
    </row>
    <row r="147" spans="1:4" x14ac:dyDescent="0.3">
      <c r="A147" s="146" t="str">
        <f>'3 priedo 1 lentele'!A147</f>
        <v>2.</v>
      </c>
      <c r="B147" s="150">
        <f>'3 priedo 1 lentele'!B147</f>
        <v>0</v>
      </c>
      <c r="C147" s="146" t="str">
        <f>'3 priedo 1 lentele'!C147</f>
        <v>PRIORITETAS: GYVENIMO KOKYBĖ</v>
      </c>
      <c r="D147" s="146"/>
    </row>
    <row r="148" spans="1:4" ht="22.8" x14ac:dyDescent="0.3">
      <c r="A148" s="152" t="str">
        <f>'3 priedo 1 lentele'!A148</f>
        <v>2.2</v>
      </c>
      <c r="B148" s="158">
        <f>'3 priedo 1 lentele'!B148</f>
        <v>0</v>
      </c>
      <c r="C148" s="152" t="str">
        <f>'3 priedo 1 lentele'!C148</f>
        <v>Tikslas: Vystyti subalansuotą mokymosi sistemą</v>
      </c>
      <c r="D148" s="152"/>
    </row>
    <row r="149" spans="1:4" ht="34.200000000000003" x14ac:dyDescent="0.3">
      <c r="A149" s="142" t="str">
        <f>'3 priedo 1 lentele'!A149</f>
        <v>2.2.1</v>
      </c>
      <c r="B149" s="143">
        <f>'3 priedo 1 lentele'!B149</f>
        <v>0</v>
      </c>
      <c r="C149" s="142" t="str">
        <f>'3 priedo 1 lentele'!C149</f>
        <v>Uždavinys: Skatinti mokymo įstaigų tipų įvairovę bei racionaliai plėtoti šių įstaigų tinklą ir tobulinti jų teikiamas paslaugas</v>
      </c>
      <c r="D149" s="142"/>
    </row>
    <row r="150" spans="1:4" ht="22.8" x14ac:dyDescent="0.3">
      <c r="A150" s="173" t="str">
        <f>'3 priedo 1 lentele'!A150</f>
        <v>2.2.1.1.</v>
      </c>
      <c r="B150" s="174">
        <f>'3 priedo 1 lentele'!B150</f>
        <v>0</v>
      </c>
      <c r="C150" s="173" t="str">
        <f>'3 priedo 1 lentele'!C150</f>
        <v>Priemonė: Bendrojo lavinimo sistemos modernizavimas</v>
      </c>
      <c r="D150" s="173"/>
    </row>
    <row r="151" spans="1:4" ht="156" x14ac:dyDescent="0.3">
      <c r="A151" s="39" t="str">
        <f>'3 priedo 1 lentele'!A151</f>
        <v>2.2.1.1.1</v>
      </c>
      <c r="B151" s="110" t="str">
        <f>'3 priedo 1 lentele'!B151</f>
        <v>R027724-220000-0001</v>
      </c>
      <c r="C151" s="23" t="str">
        <f>'3 priedo 1 lentele'!C151</f>
        <v>Jonavos Jeronimo Ralio gimnazijos atnaujinimas</v>
      </c>
      <c r="D151" s="28" t="s">
        <v>1809</v>
      </c>
    </row>
    <row r="152" spans="1:4" ht="156" x14ac:dyDescent="0.3">
      <c r="A152" s="39" t="str">
        <f>'3 priedo 1 lentele'!A152</f>
        <v>2.2.1.1.2</v>
      </c>
      <c r="B152" s="110" t="str">
        <f>'3 priedo 1 lentele'!B152</f>
        <v>R027724-220000-0002</v>
      </c>
      <c r="C152" s="19" t="str">
        <f>'3 priedo 1 lentele'!C152</f>
        <v>Aleksoto bendrojo ugdymo įstaigos modernizavimas, didinant paslaugų efektyvumą</v>
      </c>
      <c r="D152" s="28" t="s">
        <v>1810</v>
      </c>
    </row>
    <row r="153" spans="1:4" ht="48" x14ac:dyDescent="0.3">
      <c r="A153" s="39" t="str">
        <f>'3 priedo 1 lentele'!A153</f>
        <v>2.2.1.1.3</v>
      </c>
      <c r="B153" s="110" t="str">
        <f>'3 priedo 1 lentele'!B153</f>
        <v>R027724-220000-0003</v>
      </c>
      <c r="C153" s="19" t="str">
        <f>'3 priedo 1 lentele'!C153</f>
        <v xml:space="preserve">Žaliakalnio bendrojo ugdymo įstaigų modernizavimas didinant paslaugų efektyvumą </v>
      </c>
      <c r="D153" s="28" t="s">
        <v>1811</v>
      </c>
    </row>
    <row r="154" spans="1:4" ht="90" customHeight="1" x14ac:dyDescent="0.3">
      <c r="A154" s="39" t="str">
        <f>'3 priedo 1 lentele'!A154</f>
        <v>2.2.1.1.4</v>
      </c>
      <c r="B154" s="110" t="str">
        <f>'3 priedo 1 lentele'!B154</f>
        <v>R027724-220000-0004</v>
      </c>
      <c r="C154" s="19" t="str">
        <f>'3 priedo 1 lentele'!C154</f>
        <v>Lietuvos sporto universiteto Kėdainių „Aušros“ progimnazijos modernių ir saugių erdvių kūrimas</v>
      </c>
      <c r="D154" s="28" t="s">
        <v>1812</v>
      </c>
    </row>
    <row r="155" spans="1:4" ht="79.5" customHeight="1" x14ac:dyDescent="0.3">
      <c r="A155" s="39" t="str">
        <f>'3 priedo 1 lentele'!A155</f>
        <v>2.2.1.1.5</v>
      </c>
      <c r="B155" s="110" t="str">
        <f>'3 priedo 1 lentele'!B155</f>
        <v>R027724-220000-0005</v>
      </c>
      <c r="C155" s="19" t="str">
        <f>'3 priedo 1 lentele'!C155</f>
        <v>Kaišiadorių Vaclovo Giržado progimnazijos patalpų atnaujinimas</v>
      </c>
      <c r="D155" s="28" t="s">
        <v>1813</v>
      </c>
    </row>
    <row r="156" spans="1:4" x14ac:dyDescent="0.3">
      <c r="A156" s="173" t="str">
        <f>'3 priedo 1 lentele'!A156</f>
        <v>2.2.1.2.</v>
      </c>
      <c r="B156" s="174">
        <f>'3 priedo 1 lentele'!B156</f>
        <v>0</v>
      </c>
      <c r="C156" s="173" t="str">
        <f>'3 priedo 1 lentele'!C156</f>
        <v xml:space="preserve">Priemonė: Ugdymo aplinkų modernizavimas </v>
      </c>
      <c r="D156" s="173"/>
    </row>
    <row r="157" spans="1:4" ht="45.75" customHeight="1" x14ac:dyDescent="0.3">
      <c r="A157" s="39" t="str">
        <f>'3 priedo 1 lentele'!A157</f>
        <v>2.2.1.2.1</v>
      </c>
      <c r="B157" s="110" t="str">
        <f>'3 priedo 1 lentele'!B157</f>
        <v>R027705-230000-0002</v>
      </c>
      <c r="C157" s="19" t="str">
        <f>'3 priedo 1 lentele'!C157</f>
        <v>Kauno lopšelio-darželio „Svirnelis“ modernizavimas didinant paslaugų prieinamumą</v>
      </c>
      <c r="D157" s="28" t="s">
        <v>1814</v>
      </c>
    </row>
    <row r="158" spans="1:4" ht="101.25" customHeight="1" x14ac:dyDescent="0.3">
      <c r="A158" s="39" t="str">
        <f>'3 priedo 1 lentele'!A158</f>
        <v>2.2.1.2.2</v>
      </c>
      <c r="B158" s="110" t="str">
        <f>'3 priedo 1 lentele'!B158</f>
        <v>R027705-230000-0004</v>
      </c>
      <c r="C158" s="19" t="str">
        <f>'3 priedo 1 lentele'!C158</f>
        <v>Kauno Žaliakalnio lopšelio-darželio modernizavimas didinant paslaugų prieinamumą</v>
      </c>
      <c r="D158" s="28" t="s">
        <v>1815</v>
      </c>
    </row>
    <row r="159" spans="1:4" ht="65.25" customHeight="1" x14ac:dyDescent="0.3">
      <c r="A159" s="39" t="str">
        <f>'3 priedo 1 lentele'!A159</f>
        <v>2.2.1.2.3</v>
      </c>
      <c r="B159" s="110" t="str">
        <f>'3 priedo 1 lentele'!B159</f>
        <v>R027705-230000-0005</v>
      </c>
      <c r="C159" s="117" t="str">
        <f>'3 priedo 1 lentele'!C159</f>
        <v>Kėdainių lopšelio - darželio „Žilvitis“ infrastruktūros modernizavimas</v>
      </c>
      <c r="D159" s="117" t="s">
        <v>1816</v>
      </c>
    </row>
    <row r="160" spans="1:4" ht="63.75" customHeight="1" x14ac:dyDescent="0.3">
      <c r="A160" s="39" t="str">
        <f>'3 priedo 1 lentele'!A160</f>
        <v>2.2.1.2.4</v>
      </c>
      <c r="B160" s="110" t="str">
        <f>'3 priedo 1 lentele'!B160</f>
        <v>R027705-230000-0006</v>
      </c>
      <c r="C160" s="117" t="str">
        <f>'3 priedo 1 lentele'!C160</f>
        <v>Kėdainių lopšelio - darželio „Vaikystė“ infrastruktūros modernizavimas</v>
      </c>
      <c r="D160" s="117" t="s">
        <v>1817</v>
      </c>
    </row>
    <row r="161" spans="1:4" ht="25.5" customHeight="1" x14ac:dyDescent="0.3">
      <c r="A161" s="39" t="str">
        <f>'3 priedo 1 lentele'!A161</f>
        <v>2.2.1.2.5</v>
      </c>
      <c r="B161" s="110" t="str">
        <f>'3 priedo 1 lentele'!B161</f>
        <v>R027705-230000-0007</v>
      </c>
      <c r="C161" s="23" t="str">
        <f>'3 priedo 1 lentele'!C161</f>
        <v>Kauno lopšelio-darželio „Boružėlė“ modernizavimas didinant paslaugų prieinamumą</v>
      </c>
      <c r="D161" s="23" t="s">
        <v>1818</v>
      </c>
    </row>
    <row r="162" spans="1:4" ht="22.8" x14ac:dyDescent="0.3">
      <c r="A162" s="173" t="str">
        <f>'3 priedo 1 lentele'!A162</f>
        <v>2.2.1.3.</v>
      </c>
      <c r="B162" s="174">
        <f>'3 priedo 1 lentele'!B162</f>
        <v>0</v>
      </c>
      <c r="C162" s="173" t="str">
        <f>'3 priedo 1 lentele'!C162</f>
        <v xml:space="preserve">Priemonė: Švietimo, profesinio rengimo, mokslo ir studijų prieinamumo didinimas </v>
      </c>
      <c r="D162" s="173"/>
    </row>
    <row r="163" spans="1:4" ht="72" x14ac:dyDescent="0.3">
      <c r="A163" s="39" t="str">
        <f>'3 priedo 1 lentele'!A163</f>
        <v>2.2.1.3.1.</v>
      </c>
      <c r="B163" s="110" t="str">
        <f>'3 priedo 1 lentele'!B163</f>
        <v>R027705-230000-0008</v>
      </c>
      <c r="C163" s="23" t="str">
        <f>'3 priedo 1 lentele'!C163</f>
        <v>Ikimokyklinio ir priešmokyklinio ugdymo prieinamumo didinimas Birštono savivaldybėje</v>
      </c>
      <c r="D163" s="28" t="s">
        <v>1819</v>
      </c>
    </row>
    <row r="164" spans="1:4" ht="22.8" x14ac:dyDescent="0.3">
      <c r="A164" s="173" t="str">
        <f>'3 priedo 1 lentele'!A164</f>
        <v>2.2.1.4.</v>
      </c>
      <c r="B164" s="174">
        <f>'3 priedo 1 lentele'!B164</f>
        <v>0</v>
      </c>
      <c r="C164" s="173" t="str">
        <f>'3 priedo 1 lentele'!C164</f>
        <v xml:space="preserve">Priemonė: Universalių daugiafunkcinių centrų steigimas </v>
      </c>
      <c r="D164" s="173"/>
    </row>
    <row r="165" spans="1:4" ht="24" x14ac:dyDescent="0.3">
      <c r="A165" s="39" t="str">
        <f>'3 priedo 1 lentele'!A165</f>
        <v>2.2.1.4.1</v>
      </c>
      <c r="B165" s="110" t="str">
        <f>'3 priedo 1 lentele'!B165</f>
        <v>R027000-222300-0002</v>
      </c>
      <c r="C165" s="19" t="str">
        <f>'3 priedo 1 lentele'!C165</f>
        <v>Universalaus daugiafunkcio centro įkūrimas Mastaičių kaime, Kauno rajono savivaldybėje</v>
      </c>
      <c r="D165" s="28" t="s">
        <v>54</v>
      </c>
    </row>
    <row r="166" spans="1:4" ht="34.200000000000003" x14ac:dyDescent="0.3">
      <c r="A166" s="173" t="str">
        <f>'3 priedo 1 lentele'!A166</f>
        <v>2.2.1.5.</v>
      </c>
      <c r="B166" s="174">
        <f>'3 priedo 1 lentele'!B166</f>
        <v>0</v>
      </c>
      <c r="C166" s="173" t="str">
        <f>'3 priedo 1 lentele'!C166</f>
        <v>Priemonė: Darbuotojų profesinio parengimo poreikio ir esamų programų duomenų bazės kūrimas  ir vystymas</v>
      </c>
      <c r="D166" s="173"/>
    </row>
    <row r="167" spans="1:4" ht="22.8" x14ac:dyDescent="0.3">
      <c r="A167" s="173" t="str">
        <f>'3 priedo 1 lentele'!A167</f>
        <v>2.2.1.6.</v>
      </c>
      <c r="B167" s="174">
        <f>'3 priedo 1 lentele'!B167</f>
        <v>0</v>
      </c>
      <c r="C167" s="173" t="str">
        <f>'3 priedo 1 lentele'!C167</f>
        <v>Priemonė: Karjeros ugdymo programos plėtra bendrojo lavinimo mokyklose</v>
      </c>
      <c r="D167" s="173"/>
    </row>
    <row r="168" spans="1:4" ht="22.8" x14ac:dyDescent="0.3">
      <c r="A168" s="163" t="str">
        <f>'3 priedo 1 lentele'!A168</f>
        <v>2.2.2</v>
      </c>
      <c r="B168" s="162">
        <f>'3 priedo 1 lentele'!B168</f>
        <v>0</v>
      </c>
      <c r="C168" s="163" t="str">
        <f>'3 priedo 1 lentele'!C168</f>
        <v>Uždavinys: Renovuoti ir modernizuoti švietimo, ugdymo įstaigas ir jų infrastruktūrą</v>
      </c>
      <c r="D168" s="163"/>
    </row>
    <row r="169" spans="1:4" ht="34.200000000000003" x14ac:dyDescent="0.3">
      <c r="A169" s="173" t="str">
        <f>'3 priedo 1 lentele'!A169</f>
        <v>2.2.2.1.</v>
      </c>
      <c r="B169" s="174">
        <f>'3 priedo 1 lentele'!B169</f>
        <v>0</v>
      </c>
      <c r="C169" s="173" t="str">
        <f>'3 priedo 1 lentele'!C169</f>
        <v>Priemonė: Švietimo įstaigų pastatų statyba, renovacija ir modernizacija bei jų infrastruktūros plėtra</v>
      </c>
      <c r="D169" s="173"/>
    </row>
    <row r="170" spans="1:4" ht="96" x14ac:dyDescent="0.3">
      <c r="A170" s="39" t="str">
        <f>'3 priedo 1 lentele'!A170</f>
        <v>2.2.2.1.1</v>
      </c>
      <c r="B170" s="110" t="str">
        <f>'3 priedo 1 lentele'!B170</f>
        <v>R027705-230000-0009</v>
      </c>
      <c r="C170" s="23" t="str">
        <f>'3 priedo 1 lentele'!C170</f>
        <v>Ugdymo prieinamumo didinimas Kaišiadorių lopšelyje-darželyje „Spindulys“</v>
      </c>
      <c r="D170" s="28" t="s">
        <v>1820</v>
      </c>
    </row>
    <row r="171" spans="1:4" ht="24" x14ac:dyDescent="0.3">
      <c r="A171" s="39" t="str">
        <f>'3 priedo 1 lentele'!A171</f>
        <v>2.2.2.1.2</v>
      </c>
      <c r="B171" s="110" t="str">
        <f>'3 priedo 1 lentele'!B171</f>
        <v>R02ZM07-220000-0001</v>
      </c>
      <c r="C171" s="19" t="str">
        <f>'3 priedo 1 lentele'!C171</f>
        <v>Šveicarijos pagrindinės mokyklos pritaikymas bendruomenės poreikiams</v>
      </c>
      <c r="D171" s="28" t="s">
        <v>54</v>
      </c>
    </row>
    <row r="172" spans="1:4" ht="127.2" customHeight="1" x14ac:dyDescent="0.3">
      <c r="A172" s="39" t="str">
        <f>'3 priedo 1 lentele'!A172</f>
        <v>2.2.2.1.3</v>
      </c>
      <c r="B172" s="110" t="str">
        <f>'3 priedo 1 lentele'!B172</f>
        <v>R027705-230000-0010</v>
      </c>
      <c r="C172" s="23" t="str">
        <f>'3 priedo 1 lentele'!C172</f>
        <v>Jonavos vaikų mokyklos-darželio „Bitutė“ atnaujinimas</v>
      </c>
      <c r="D172" s="28" t="s">
        <v>1821</v>
      </c>
    </row>
    <row r="173" spans="1:4" ht="129" customHeight="1" x14ac:dyDescent="0.3">
      <c r="A173" s="39" t="str">
        <f>'3 priedo 1 lentele'!A173</f>
        <v>2.2.2.1.4</v>
      </c>
      <c r="B173" s="110" t="str">
        <f>'3 priedo 1 lentele'!B173</f>
        <v>R027724-220000-0006</v>
      </c>
      <c r="C173" s="16" t="str">
        <f>'3 priedo 1 lentele'!C173</f>
        <v>Raseinių miesto bendrojo ugdymo įstaigų efektyvumo didinimas</v>
      </c>
      <c r="D173" s="28" t="s">
        <v>1822</v>
      </c>
    </row>
    <row r="174" spans="1:4" ht="36" x14ac:dyDescent="0.3">
      <c r="A174" s="39" t="str">
        <f>'3 priedo 1 lentele'!A174</f>
        <v>2.2.2.1.5</v>
      </c>
      <c r="B174" s="110" t="str">
        <f>'3 priedo 1 lentele'!B174</f>
        <v>R027705-230000-0011</v>
      </c>
      <c r="C174" s="111" t="str">
        <f>'3 priedo 1 lentele'!C174</f>
        <v>Ikimokyklinio ir priešmokyklinio ugdymo prieinamumo didinimas Raseinių rajone (Ariogalos lopšelyje - darželyje)</v>
      </c>
      <c r="D174" s="111" t="s">
        <v>1823</v>
      </c>
    </row>
    <row r="175" spans="1:4" ht="24" x14ac:dyDescent="0.3">
      <c r="A175" s="39" t="str">
        <f>'3 priedo 1 lentele'!A175</f>
        <v>2.2.2.1.6</v>
      </c>
      <c r="B175" s="110" t="str">
        <f>'3 priedo 1 lentele'!B175</f>
        <v>R027-220000-0001</v>
      </c>
      <c r="C175" s="16" t="str">
        <f>'3 priedo 1 lentele'!C175</f>
        <v>Raseinių Šaltinio progimnazijos pastato Raseiniuose, Ateities g. 23, rekonstravimas</v>
      </c>
      <c r="D175" s="28" t="s">
        <v>54</v>
      </c>
    </row>
    <row r="176" spans="1:4" ht="24" x14ac:dyDescent="0.3">
      <c r="A176" s="39" t="str">
        <f>'3 priedo 1 lentele'!A176</f>
        <v>2.2.2.1.7</v>
      </c>
      <c r="B176" s="110" t="str">
        <f>'3 priedo 1 lentele'!B176</f>
        <v>R028-220000-0001</v>
      </c>
      <c r="C176" s="16" t="str">
        <f>'3 priedo 1 lentele'!C176</f>
        <v>Raseinių rajono Šiluvos gimnazijos pastato Šiluvoje, Jurgučio a. 6, rekonstrvimas</v>
      </c>
      <c r="D176" s="28" t="s">
        <v>54</v>
      </c>
    </row>
    <row r="177" spans="1:4" ht="24" x14ac:dyDescent="0.3">
      <c r="A177" s="39" t="str">
        <f>'3 priedo 1 lentele'!A177</f>
        <v>2.2.2.1.8</v>
      </c>
      <c r="B177" s="110" t="str">
        <f>'3 priedo 1 lentele'!B177</f>
        <v>R027000-220000-0003</v>
      </c>
      <c r="C177" s="16" t="str">
        <f>'3 priedo 1 lentele'!C177</f>
        <v>Sporto aikštės įrengimas šalia Prezidento Jono Žemaičio gimnazijos</v>
      </c>
      <c r="D177" s="28" t="s">
        <v>54</v>
      </c>
    </row>
    <row r="178" spans="1:4" ht="36" x14ac:dyDescent="0.3">
      <c r="A178" s="39" t="str">
        <f>'3 priedo 1 lentele'!A178</f>
        <v>2.2.2.1.9</v>
      </c>
      <c r="B178" s="110" t="str">
        <f>'3 priedo 1 lentele'!B178</f>
        <v>R02C000-220000-0001</v>
      </c>
      <c r="C178" s="16" t="str">
        <f>'3 priedo 1 lentele'!C178</f>
        <v>Raseinių r. Žaiginio Pranciškaus Šivickio mokyklos-daugiafunkcio centro sporto salės kapitalinis remontas</v>
      </c>
      <c r="D178" s="28" t="s">
        <v>54</v>
      </c>
    </row>
    <row r="179" spans="1:4" ht="24" x14ac:dyDescent="0.3">
      <c r="A179" s="39" t="str">
        <f>'3 priedo 1 lentele'!A179</f>
        <v>2.2.2.1.10</v>
      </c>
      <c r="B179" s="110" t="str">
        <f>'3 priedo 1 lentele'!B179</f>
        <v>R02C000-220000-0002</v>
      </c>
      <c r="C179" s="16" t="str">
        <f>'3 priedo 1 lentele'!C179</f>
        <v>Raseinių Viktoro Petkaus pagrindinės mokyklos sporto infrastruktūros gerinimas</v>
      </c>
      <c r="D179" s="28" t="s">
        <v>54</v>
      </c>
    </row>
    <row r="180" spans="1:4" ht="24" x14ac:dyDescent="0.3">
      <c r="A180" s="39" t="str">
        <f>'3 priedo 1 lentele'!A180</f>
        <v>2.2.2.1.11</v>
      </c>
      <c r="B180" s="110" t="str">
        <f>'3 priedo 1 lentele'!B180</f>
        <v>R027000-220000-0004</v>
      </c>
      <c r="C180" s="16" t="str">
        <f>'3 priedo 1 lentele'!C180</f>
        <v>Raseinių r. Ariogalos gimnazijos pastato, esančio Ariogaloje, Melioratorių g. 9, kapitalinis remontas</v>
      </c>
      <c r="D180" s="28" t="s">
        <v>54</v>
      </c>
    </row>
    <row r="181" spans="1:4" ht="60" x14ac:dyDescent="0.3">
      <c r="A181" s="39" t="str">
        <f>'3 priedo 1 lentele'!A181</f>
        <v>2.2.2.1.12</v>
      </c>
      <c r="B181" s="110" t="str">
        <f>'3 priedo 1 lentele'!B181</f>
        <v>R027724-220000-0007</v>
      </c>
      <c r="C181" s="19" t="str">
        <f>'3 priedo 1 lentele'!C181</f>
        <v>Prienų r. Veiverių Tomo Žilinsko gimnazijos atnaujinimas</v>
      </c>
      <c r="D181" s="28" t="s">
        <v>1824</v>
      </c>
    </row>
    <row r="182" spans="1:4" ht="84" x14ac:dyDescent="0.3">
      <c r="A182" s="39" t="str">
        <f>'3 priedo 1 lentele'!A182</f>
        <v>2.2.2.1.13</v>
      </c>
      <c r="B182" s="110" t="str">
        <f>'3 priedo 1 lentele'!B182</f>
        <v>R027724-220000-0008</v>
      </c>
      <c r="C182" s="19" t="str">
        <f>'3 priedo 1 lentele'!C182</f>
        <v>Kauno r. Piliuonos gimnazijos modernizavimas</v>
      </c>
      <c r="D182" s="28" t="s">
        <v>1825</v>
      </c>
    </row>
    <row r="183" spans="1:4" ht="36" x14ac:dyDescent="0.3">
      <c r="A183" s="39" t="str">
        <f>'3 priedo 1 lentele'!A183</f>
        <v>2.2.2.1.14</v>
      </c>
      <c r="B183" s="110" t="str">
        <f>'3 priedo 1 lentele'!B183</f>
        <v>R027724-220000-0009</v>
      </c>
      <c r="C183" s="19" t="str">
        <f>'3 priedo 1 lentele'!C183</f>
        <v>Ugdymo kokybės gerinimas Birštono gimnazijoje</v>
      </c>
      <c r="D183" s="28" t="s">
        <v>1826</v>
      </c>
    </row>
    <row r="184" spans="1:4" ht="48" x14ac:dyDescent="0.3">
      <c r="A184" s="39" t="str">
        <f>'3 priedo 1 lentele'!A184</f>
        <v>2.2.2.1.15</v>
      </c>
      <c r="B184" s="110" t="str">
        <f>'3 priedo 1 lentele'!B184</f>
        <v>R027705-230000-0012</v>
      </c>
      <c r="C184" s="23" t="str">
        <f>'3 priedo 1 lentele'!C184</f>
        <v>Kauno r. Raudondvario Anelės ir Augustino Kriauzų mokyklos-darželio infrastruktūros modernizavimas</v>
      </c>
      <c r="D184" s="28" t="s">
        <v>1827</v>
      </c>
    </row>
    <row r="185" spans="1:4" ht="60" x14ac:dyDescent="0.3">
      <c r="A185" s="39" t="str">
        <f>'3 priedo 1 lentele'!A185</f>
        <v>2.2.2.1.16</v>
      </c>
      <c r="B185" s="110" t="str">
        <f>'3 priedo 1 lentele'!B185</f>
        <v>R027705-230000-0013</v>
      </c>
      <c r="C185" s="111" t="str">
        <f>'3 priedo 1 lentele'!C185</f>
        <v>Prienų lopšelio-darželio „Saulutė“ modernizavimas didinant paslaugų prieinamumą</v>
      </c>
      <c r="D185" s="111" t="s">
        <v>1828</v>
      </c>
    </row>
    <row r="186" spans="1:4" ht="36" x14ac:dyDescent="0.3">
      <c r="A186" s="256" t="str">
        <f>'3 priedo 1 lentele'!A186</f>
        <v>2.2.2.1.17</v>
      </c>
      <c r="B186" s="240" t="str">
        <f>'3 priedo 1 lentele'!B186</f>
        <v>R027705-230000-2222</v>
      </c>
      <c r="C186" s="253" t="str">
        <f>'3 priedo 1 lentele'!C186</f>
        <v>Prienų lopšelio-darželio „Gintarėlis“ dviejų grupių infrastruktūros modernizavimas ir aprūpinimas priemonėmis</v>
      </c>
      <c r="D186" s="253" t="s">
        <v>1829</v>
      </c>
    </row>
    <row r="187" spans="1:4" ht="36" x14ac:dyDescent="0.3">
      <c r="A187" s="256" t="str">
        <f>'3 priedo 1 lentele'!A187</f>
        <v>2.2.2.1.18</v>
      </c>
      <c r="B187" s="240" t="str">
        <f>'3 priedo 1 lentele'!B187</f>
        <v>R027705-230000-2223</v>
      </c>
      <c r="C187" s="253" t="str">
        <f>'3 priedo 1 lentele'!C187</f>
        <v>Kauno r. Zapyškio pagrindinės mokyklos pastato, esančio Šviesos g. 16, Kluoniškių k., infrastruktūros modernizavimas</v>
      </c>
      <c r="D187" s="253" t="s">
        <v>1830</v>
      </c>
    </row>
    <row r="188" spans="1:4" ht="22.8" x14ac:dyDescent="0.3">
      <c r="A188" s="163" t="str">
        <f>'3 priedo 1 lentele'!A188</f>
        <v>2.2.3.</v>
      </c>
      <c r="B188" s="170">
        <f>'3 priedo 1 lentele'!B188</f>
        <v>0</v>
      </c>
      <c r="C188" s="163" t="str">
        <f>'3 priedo 1 lentele'!C188</f>
        <v>Uždavinys: Kurti ir tobulinti mokymąsi visą gyvenimą ir skatinti kvalifikacijos kėlimą</v>
      </c>
      <c r="D188" s="163"/>
    </row>
    <row r="189" spans="1:4" ht="153.75" customHeight="1" x14ac:dyDescent="0.3">
      <c r="A189" s="173" t="str">
        <f>'3 priedo 1 lentele'!A189</f>
        <v>2.2.3.1.</v>
      </c>
      <c r="B189" s="181">
        <f>'3 priedo 1 lentele'!B189</f>
        <v>0</v>
      </c>
      <c r="C189" s="173" t="str">
        <f>'3 priedo 1 lentele'!C189</f>
        <v>Priemonė: Visuomenės pasitenkinimo savivaldybių viešojo valdymo institucijų teikiamomis administracinėmis ir viešosiomis paslaugomis ir asmenų aptarnavimu didinimas, savivaldybėse įgyvendinant paslaugų teikimo ir (ar) asmenų aptarnavimo kokybei gerinti skirtas priemones</v>
      </c>
      <c r="D189" s="173"/>
    </row>
    <row r="190" spans="1:4" ht="96.75" customHeight="1" x14ac:dyDescent="0.3">
      <c r="A190" s="39" t="str">
        <f>'3 priedo 1 lentele'!A190</f>
        <v>2.2.3.1.1</v>
      </c>
      <c r="B190" s="110" t="str">
        <f>'3 priedo 1 lentele'!B190</f>
        <v>R029920-490000-0001</v>
      </c>
      <c r="C190" s="16" t="str">
        <f>'3 priedo 1 lentele'!C190</f>
        <v>Paslaugų ir asmenų aptarnavimo kokybės gerinimas Kauno miesto savivaldybėje</v>
      </c>
      <c r="D190" s="16" t="s">
        <v>1831</v>
      </c>
    </row>
    <row r="191" spans="1:4" ht="96" x14ac:dyDescent="0.3">
      <c r="A191" s="39" t="str">
        <f>'3 priedo 1 lentele'!A191</f>
        <v>2.2.3.1.2</v>
      </c>
      <c r="B191" s="110" t="str">
        <f>'3 priedo 1 lentele'!B191</f>
        <v>R029920-490000-0002</v>
      </c>
      <c r="C191" s="16" t="str">
        <f>'3 priedo 1 lentele'!C191</f>
        <v>Paslaugų ir asmenų aptarnavimo kokybės gerinimas Kėdainių rajono savivaldybėje</v>
      </c>
      <c r="D191" s="28" t="s">
        <v>1832</v>
      </c>
    </row>
    <row r="192" spans="1:4" ht="192" x14ac:dyDescent="0.3">
      <c r="A192" s="39" t="str">
        <f>'3 priedo 1 lentele'!A192</f>
        <v>2.2.3.1.3</v>
      </c>
      <c r="B192" s="110" t="str">
        <f>'3 priedo 1 lentele'!B192</f>
        <v>R029920-490000-0003</v>
      </c>
      <c r="C192" s="16" t="str">
        <f>'3 priedo 1 lentele'!C192</f>
        <v>Paslaugų ir asmenų aptarnavimo kokybės gerinimas Jonavos rajono savivaldybės viešojoje bibliotekoje ir Jonavos rajono savivaldybės administracijoje</v>
      </c>
      <c r="D192" s="28" t="s">
        <v>1833</v>
      </c>
    </row>
    <row r="193" spans="1:4" ht="108" x14ac:dyDescent="0.3">
      <c r="A193" s="39" t="str">
        <f>'3 priedo 1 lentele'!A193</f>
        <v>2.2.3.1.4</v>
      </c>
      <c r="B193" s="110" t="str">
        <f>'3 priedo 1 lentele'!B193</f>
        <v>R029920-490000-0005</v>
      </c>
      <c r="C193" s="16" t="str">
        <f>'3 priedo 1 lentele'!C193</f>
        <v>Paslaugų ir asmenų aptarnavimo kokybės gerinimas Kaišiadorių rajono savivaldybėje</v>
      </c>
      <c r="D193" s="28" t="s">
        <v>1834</v>
      </c>
    </row>
    <row r="194" spans="1:4" ht="22.8" x14ac:dyDescent="0.3">
      <c r="A194" s="173" t="str">
        <f>'3 priedo 1 lentele'!A194</f>
        <v>2.2.3.2.</v>
      </c>
      <c r="B194" s="181">
        <f>'3 priedo 1 lentele'!B194</f>
        <v>0</v>
      </c>
      <c r="C194" s="173" t="str">
        <f>'3 priedo 1 lentele'!C194</f>
        <v>Priemonė: Gyventojų švietimo programos mokymasis visą gyvenimą  įgyvendinimas</v>
      </c>
      <c r="D194" s="173"/>
    </row>
    <row r="195" spans="1:4" ht="22.8" x14ac:dyDescent="0.3">
      <c r="A195" s="142" t="str">
        <f>'3 priedo 1 lentele'!A195</f>
        <v>2.2.4</v>
      </c>
      <c r="B195" s="143">
        <f>'3 priedo 1 lentele'!B195</f>
        <v>0</v>
      </c>
      <c r="C195" s="142" t="str">
        <f>'3 priedo 1 lentele'!C195</f>
        <v>Uždavinys: Skatinti neformalaus švietimo iniciatyvas</v>
      </c>
      <c r="D195" s="142"/>
    </row>
    <row r="196" spans="1:4" ht="45.6" x14ac:dyDescent="0.3">
      <c r="A196" s="173" t="str">
        <f>'3 priedo 1 lentele'!A196</f>
        <v>2.2.4.1.</v>
      </c>
      <c r="B196" s="181">
        <f>'3 priedo 1 lentele'!B196</f>
        <v>0</v>
      </c>
      <c r="C196" s="173" t="str">
        <f>'3 priedo 1 lentele'!C196</f>
        <v>Priemonė: Neformaliojo švietimo įstaigų plėtra, apimanti esamų pastatų renovavimą ir naujų statybą, bei jų teikiamų paslaugų kokybės gerinimas.</v>
      </c>
      <c r="D196" s="173"/>
    </row>
    <row r="197" spans="1:4" ht="96" x14ac:dyDescent="0.3">
      <c r="A197" s="23" t="str">
        <f>'3 priedo 1 lentele'!A197</f>
        <v>2.2.4.1.1</v>
      </c>
      <c r="B197" s="110" t="str">
        <f>'3 priedo 1 lentele'!B197</f>
        <v>R027725-500000-0001</v>
      </c>
      <c r="C197" s="23" t="str">
        <f>'3 priedo 1 lentele'!C197</f>
        <v>Neformaliojo švietimo infrastruktūros tobulinimas Jonavoje</v>
      </c>
      <c r="D197" s="28" t="s">
        <v>1835</v>
      </c>
    </row>
    <row r="198" spans="1:4" ht="36" x14ac:dyDescent="0.3">
      <c r="A198" s="23" t="str">
        <f>'3 priedo 1 lentele'!A198</f>
        <v>2.2.4.1.2</v>
      </c>
      <c r="B198" s="110" t="str">
        <f>'3 priedo 1 lentele'!B198</f>
        <v>R027725-240000-0002</v>
      </c>
      <c r="C198" s="16" t="str">
        <f>'3 priedo 1 lentele'!C198</f>
        <v>Neformaliojo ugdymosi galimybių didinimas modernizuojant Raseinių kūno kultūros ir sporto centrą</v>
      </c>
      <c r="D198" s="28" t="s">
        <v>1836</v>
      </c>
    </row>
    <row r="199" spans="1:4" ht="24" x14ac:dyDescent="0.3">
      <c r="A199" s="23" t="str">
        <f>'3 priedo 1 lentele'!A199</f>
        <v>2.2.4.1.3</v>
      </c>
      <c r="B199" s="110" t="str">
        <f>'3 priedo 1 lentele'!B199</f>
        <v>R027725-240000-1000</v>
      </c>
      <c r="C199" s="16" t="str">
        <f>'3 priedo 1 lentele'!C199</f>
        <v xml:space="preserve">Kauno Algio Žikevičiaus saugaus vaiko mokyklos infrastruktūros tobulinimas </v>
      </c>
      <c r="D199" s="16" t="s">
        <v>1837</v>
      </c>
    </row>
    <row r="200" spans="1:4" ht="105.6" customHeight="1" x14ac:dyDescent="0.3">
      <c r="A200" s="23" t="str">
        <f>'3 priedo 1 lentele'!A200</f>
        <v>2.2.4.1.4</v>
      </c>
      <c r="B200" s="110" t="str">
        <f>'3 priedo 1 lentele'!B200</f>
        <v>R027725-240000-0004</v>
      </c>
      <c r="C200" s="19" t="str">
        <f>'3 priedo 1 lentele'!C200</f>
        <v xml:space="preserve">Žaliakalnio švietimo įstaigų modernizavimas, plėtojant vaikų ir jaunimo neformalaus ugdymo galimybes </v>
      </c>
      <c r="D200" s="28" t="s">
        <v>1838</v>
      </c>
    </row>
    <row r="201" spans="1:4" ht="96" x14ac:dyDescent="0.3">
      <c r="A201" s="23" t="str">
        <f>'3 priedo 1 lentele'!A201</f>
        <v>2.2.4.1.5</v>
      </c>
      <c r="B201" s="110" t="str">
        <f>'3 priedo 1 lentele'!B201</f>
        <v>R027725-240000-0005</v>
      </c>
      <c r="C201" s="19" t="str">
        <f>'3 priedo 1 lentele'!C201</f>
        <v xml:space="preserve">Susietos teritorijos (centro) įstaigų modernizavimas, plėtojant vaikų ir jaunimo neformalaus ugdymo galimybes </v>
      </c>
      <c r="D201" s="28" t="s">
        <v>1839</v>
      </c>
    </row>
    <row r="202" spans="1:4" ht="84" x14ac:dyDescent="0.3">
      <c r="A202" s="39" t="str">
        <f>'3 priedo 1 lentele'!A202</f>
        <v>2.2.4.1.6</v>
      </c>
      <c r="B202" s="110" t="str">
        <f>'3 priedo 1 lentele'!B202</f>
        <v>R027725-240000-0007</v>
      </c>
      <c r="C202" s="19" t="str">
        <f>'3 priedo 1 lentele'!C202</f>
        <v>Neformaliojo švietimo infrastruktūros tobulinimas Kaišiadorių rajone</v>
      </c>
      <c r="D202" s="28" t="s">
        <v>1840</v>
      </c>
    </row>
    <row r="203" spans="1:4" ht="60" x14ac:dyDescent="0.3">
      <c r="A203" s="39" t="str">
        <f>'3 priedo 1 lentele'!A203</f>
        <v>2.2.4.1.7</v>
      </c>
      <c r="B203" s="110" t="str">
        <f>'3 priedo 1 lentele'!B203</f>
        <v>R027725-240000-0008</v>
      </c>
      <c r="C203" s="19" t="str">
        <f>'3 priedo 1 lentele'!C203</f>
        <v>Neformaliojo švietimo infrastruktūros tobulinimas Kauno rajono savivaldybėje</v>
      </c>
      <c r="D203" s="28" t="s">
        <v>1841</v>
      </c>
    </row>
    <row r="204" spans="1:4" ht="84" x14ac:dyDescent="0.3">
      <c r="A204" s="39" t="str">
        <f>'3 priedo 1 lentele'!A204</f>
        <v>2.2.4.1.8</v>
      </c>
      <c r="B204" s="110" t="str">
        <f>'3 priedo 1 lentele'!B204</f>
        <v>R027725-240000-0009</v>
      </c>
      <c r="C204" s="19" t="str">
        <f>'3 priedo 1 lentele'!C204</f>
        <v>Neformaliojo vaikų švietimo infrastruktūros gerinimas Prienų mieste</v>
      </c>
      <c r="D204" s="28" t="s">
        <v>1842</v>
      </c>
    </row>
    <row r="205" spans="1:4" ht="48" x14ac:dyDescent="0.3">
      <c r="A205" s="39" t="str">
        <f>'3 priedo 1 lentele'!A205</f>
        <v>2.2.4.1.9</v>
      </c>
      <c r="B205" s="110" t="str">
        <f>'3 priedo 1 lentele'!B205</f>
        <v>R027725-240000-0010</v>
      </c>
      <c r="C205" s="19" t="str">
        <f>'3 priedo 1 lentele'!C205</f>
        <v>Neformalaus švietimo infrastruktūros tobulinimas Birštono savivaldybėje</v>
      </c>
      <c r="D205" s="28" t="s">
        <v>1843</v>
      </c>
    </row>
    <row r="206" spans="1:4" ht="132" x14ac:dyDescent="0.3">
      <c r="A206" s="39" t="str">
        <f>'3 priedo 1 lentele'!A206</f>
        <v>2.2.4.1.10</v>
      </c>
      <c r="B206" s="196" t="str">
        <f>'3 priedo 1 lentele'!B206</f>
        <v>R027725-240000-0011</v>
      </c>
      <c r="C206" s="19" t="str">
        <f>'3 priedo 1 lentele'!C206</f>
        <v>Kėdainių sporto centro infrastruktūros (Parko g. 4, Vilainiai) tobulinimas</v>
      </c>
      <c r="D206" s="28" t="s">
        <v>1844</v>
      </c>
    </row>
    <row r="207" spans="1:4" ht="47.25" customHeight="1" x14ac:dyDescent="0.3">
      <c r="A207" s="39" t="str">
        <f>'3 priedo 1 lentele'!A207</f>
        <v>2.2.4.1.11</v>
      </c>
      <c r="B207" s="196" t="str">
        <f>'3 priedo 1 lentele'!B207</f>
        <v>R027725-240000-1001</v>
      </c>
      <c r="C207" s="19" t="str">
        <f>'3 priedo 1 lentele'!C207</f>
        <v>Kauno 1-osios muzikos mokyklos infrastruktūros tobulinimas</v>
      </c>
      <c r="D207" s="19" t="s">
        <v>1845</v>
      </c>
    </row>
    <row r="208" spans="1:4" ht="34.200000000000003" x14ac:dyDescent="0.3">
      <c r="A208" s="173" t="str">
        <f>'3 priedo 1 lentele'!A208</f>
        <v>2.2.4.2.</v>
      </c>
      <c r="B208" s="181">
        <f>'3 priedo 1 lentele'!B208</f>
        <v>0</v>
      </c>
      <c r="C208" s="173" t="str">
        <f>'3 priedo 1 lentele'!C208</f>
        <v>Priemonė: Jaunimo neformalaus mokymo, užimtumo centrų kūrimas, privačių neformalaus švietimo iniciatyvų skatinimas</v>
      </c>
      <c r="D208" s="173"/>
    </row>
    <row r="209" spans="1:4" ht="22.8" x14ac:dyDescent="0.3">
      <c r="A209" s="152" t="str">
        <f>'3 priedo 1 lentele'!A209</f>
        <v>2.3</v>
      </c>
      <c r="B209" s="158">
        <f>'3 priedo 1 lentele'!B209</f>
        <v>0</v>
      </c>
      <c r="C209" s="152" t="str">
        <f>'3 priedo 1 lentele'!C209</f>
        <v>Tikslas: Užtikrinti teikiamų socialinių paslaugų prieinamumą</v>
      </c>
      <c r="D209" s="152"/>
    </row>
    <row r="210" spans="1:4" ht="45.6" x14ac:dyDescent="0.3">
      <c r="A210" s="142" t="str">
        <f>'3 priedo 1 lentele'!A210</f>
        <v>2.3.1</v>
      </c>
      <c r="B210" s="143">
        <f>'3 priedo 1 lentele'!B210</f>
        <v>0</v>
      </c>
      <c r="C210" s="142" t="str">
        <f>'3 priedo 1 lentele'!C210</f>
        <v>Uždavinys: Plėtoti socialines paslaugas, skirtas socialiai pažeidžiamų grupių asmenų integravimui į regiono socialinį ir ekonominį gyvenimą</v>
      </c>
      <c r="D210" s="142"/>
    </row>
    <row r="211" spans="1:4" ht="34.200000000000003" x14ac:dyDescent="0.3">
      <c r="A211" s="173" t="str">
        <f>'3 priedo 1 lentele'!A211</f>
        <v>2.3.1.1.</v>
      </c>
      <c r="B211" s="181">
        <f>'3 priedo 1 lentele'!B211</f>
        <v>0</v>
      </c>
      <c r="C211" s="173" t="str">
        <f>'3 priedo 1 lentele'!C211</f>
        <v xml:space="preserve">Priemonė: Laikinojo apgyvendinimo ir nakvynės namų infrastruktūros bei paslaugų modernizavimas ir plėtra, pastatų renovavimas </v>
      </c>
      <c r="D211" s="173"/>
    </row>
    <row r="212" spans="1:4" ht="60" x14ac:dyDescent="0.3">
      <c r="A212" s="39" t="str">
        <f>'3 priedo 1 lentele'!A212</f>
        <v>2.3.1.1.1</v>
      </c>
      <c r="B212" s="110" t="str">
        <f>'3 priedo 1 lentele'!B212</f>
        <v>R024407-270000-0001</v>
      </c>
      <c r="C212" s="19" t="str">
        <f>'3 priedo 1 lentele'!C212</f>
        <v>Socialinių paslaugų kokybės gerinimas ir paslaugų plėtra Kaišiadorių rajono savivaldybėje</v>
      </c>
      <c r="D212" s="28" t="s">
        <v>1846</v>
      </c>
    </row>
    <row r="213" spans="1:4" ht="34.200000000000003" x14ac:dyDescent="0.3">
      <c r="A213" s="173" t="str">
        <f>'3 priedo 1 lentele'!A213</f>
        <v>2.3.1.2.</v>
      </c>
      <c r="B213" s="181">
        <f>'3 priedo 1 lentele'!B213</f>
        <v>0</v>
      </c>
      <c r="C213" s="173" t="str">
        <f>'3 priedo 1 lentele'!C213</f>
        <v>Priemonė: Senelių globos ir kartos namų  statyba,  renovavimas ir esamos infrastruktūros modernizavimas</v>
      </c>
      <c r="D213" s="173"/>
    </row>
    <row r="214" spans="1:4" ht="24" x14ac:dyDescent="0.3">
      <c r="A214" s="39" t="str">
        <f>'3 priedo 1 lentele'!A214</f>
        <v>2.3.1.2.1</v>
      </c>
      <c r="B214" s="110" t="str">
        <f>'3 priedo 1 lentele'!B214</f>
        <v>R024407-270000-0002</v>
      </c>
      <c r="C214" s="23" t="str">
        <f>'3 priedo 1 lentele'!C214</f>
        <v>Jonavos globos namų atnaujinimas</v>
      </c>
      <c r="D214" s="23" t="s">
        <v>1847</v>
      </c>
    </row>
    <row r="215" spans="1:4" ht="48" x14ac:dyDescent="0.3">
      <c r="A215" s="39" t="str">
        <f>'3 priedo 1 lentele'!A215</f>
        <v>2.3.1.2.2</v>
      </c>
      <c r="B215" s="110" t="str">
        <f>'3 priedo 1 lentele'!B215</f>
        <v>R024407-270000-0003</v>
      </c>
      <c r="C215" s="16" t="str">
        <f>'3 priedo 1 lentele'!C215</f>
        <v>Socialinės priežiūros paslaugų plėtra Raseinių rajono savivaldybėje</v>
      </c>
      <c r="D215" s="28" t="s">
        <v>1848</v>
      </c>
    </row>
    <row r="216" spans="1:4" ht="72" x14ac:dyDescent="0.3">
      <c r="A216" s="39" t="str">
        <f>'3 priedo 1 lentele'!A216</f>
        <v>2.3.1.2.3</v>
      </c>
      <c r="B216" s="110" t="str">
        <f>'3 priedo 1 lentele'!B216</f>
        <v>R024407-270000-0004</v>
      </c>
      <c r="C216" s="19" t="str">
        <f>'3 priedo 1 lentele'!C216</f>
        <v>Kauno kartų namų (Sąjungos a. 13A) infrastruktūros modernizavimas ir pritaikymas senyvo amžiaus asmenims</v>
      </c>
      <c r="D216" s="28" t="s">
        <v>1849</v>
      </c>
    </row>
    <row r="217" spans="1:4" ht="108" x14ac:dyDescent="0.3">
      <c r="A217" s="39" t="str">
        <f>'3 priedo 1 lentele'!A217</f>
        <v>2.3.1.2.4</v>
      </c>
      <c r="B217" s="110" t="str">
        <f>'3 priedo 1 lentele'!B217</f>
        <v>R024407-270000-0005</v>
      </c>
      <c r="C217" s="19" t="str">
        <f>'3 priedo 1 lentele'!C217</f>
        <v>Socialinių paslaugų infrastruktūros plėtra Kauno rajone</v>
      </c>
      <c r="D217" s="28" t="s">
        <v>1850</v>
      </c>
    </row>
    <row r="218" spans="1:4" ht="96" x14ac:dyDescent="0.3">
      <c r="A218" s="39" t="str">
        <f>'3 priedo 1 lentele'!A218</f>
        <v>2.3.1.2.5</v>
      </c>
      <c r="B218" s="110" t="str">
        <f>'3 priedo 1 lentele'!B218</f>
        <v>R024407-270000-0006</v>
      </c>
      <c r="C218" s="19" t="str">
        <f>'3 priedo 1 lentele'!C218</f>
        <v>Josvainių socialinio ir ugdymo centro atnaujinimas bei savarankiško gyvenimo namų jame įkūrimas</v>
      </c>
      <c r="D218" s="28" t="s">
        <v>1851</v>
      </c>
    </row>
    <row r="219" spans="1:4" ht="45.6" x14ac:dyDescent="0.3">
      <c r="A219" s="173" t="str">
        <f>'3 priedo 1 lentele'!A219</f>
        <v>2.3.1.3.</v>
      </c>
      <c r="B219" s="181">
        <f>'3 priedo 1 lentele'!B219</f>
        <v>0</v>
      </c>
      <c r="C219" s="173" t="str">
        <f>'3 priedo 1 lentele'!C219</f>
        <v xml:space="preserve">Priemonė: Privačių iniciatyvų, nevyriausybinių organizacijų ir savanoriško darbo, skatinimas socialiai pažeidžiamų grupių asmenų integravimo srityje </v>
      </c>
      <c r="D219" s="173"/>
    </row>
    <row r="220" spans="1:4" ht="72" x14ac:dyDescent="0.3">
      <c r="A220" s="39" t="str">
        <f>'3 priedo 1 lentele'!A220</f>
        <v>2.3.1.3.1</v>
      </c>
      <c r="B220" s="110" t="str">
        <f>'3 priedo 1 lentele'!B220</f>
        <v>R024407-270000-0007</v>
      </c>
      <c r="C220" s="19" t="str">
        <f>'3 priedo 1 lentele'!C220</f>
        <v>Socialinės rizikos asmenų integracijos į visuomenę paslaugų infrastruktūros plėtra</v>
      </c>
      <c r="D220" s="28" t="s">
        <v>1852</v>
      </c>
    </row>
    <row r="221" spans="1:4" ht="34.200000000000003" x14ac:dyDescent="0.3">
      <c r="A221" s="173" t="str">
        <f>'3 priedo 1 lentele'!A221</f>
        <v>2.3.1.4.</v>
      </c>
      <c r="B221" s="181">
        <f>'3 priedo 1 lentele'!B221</f>
        <v>0</v>
      </c>
      <c r="C221" s="173" t="str">
        <f>'3 priedo 1 lentele'!C221</f>
        <v>Priemonė: Socialinių paslaugų infrastruktūros, socialinių paslaugų teikimo namuose  plėtra ir dienos centrų steigimas bei vystymas</v>
      </c>
      <c r="D221" s="173"/>
    </row>
    <row r="222" spans="1:4" ht="124.2" customHeight="1" x14ac:dyDescent="0.3">
      <c r="A222" s="39" t="str">
        <f>'3 priedo 1 lentele'!A222</f>
        <v>2.3.1.4.1</v>
      </c>
      <c r="B222" s="110" t="str">
        <f>'3 priedo 1 lentele'!B222</f>
        <v>R024407-270000-0008</v>
      </c>
      <c r="C222" s="19" t="str">
        <f>'3 priedo 1 lentele'!C222</f>
        <v>Socialinių paslaugų infrastruktūros plėtra Prienų rajone</v>
      </c>
      <c r="D222" s="28" t="s">
        <v>1853</v>
      </c>
    </row>
    <row r="223" spans="1:4" ht="27" customHeight="1" x14ac:dyDescent="0.3">
      <c r="A223" s="39" t="str">
        <f>'3 priedo 1 lentele'!A223</f>
        <v>2.3.1.4.2</v>
      </c>
      <c r="B223" s="196" t="str">
        <f>'3 priedo 1 lentele'!B223</f>
        <v>R024407-270000-0009</v>
      </c>
      <c r="C223" s="19" t="str">
        <f>'3 priedo 1 lentele'!C223</f>
        <v>Ežerėlio slaugos namų Nestacionariųjų socialinių paslaugų skyriaus įkūrimas slaugos namų bazėje</v>
      </c>
      <c r="D223" s="28" t="s">
        <v>54</v>
      </c>
    </row>
    <row r="224" spans="1:4" ht="22.8" x14ac:dyDescent="0.3">
      <c r="A224" s="142" t="str">
        <f>'3 priedo 1 lentele'!A224</f>
        <v>2.3.2</v>
      </c>
      <c r="B224" s="143">
        <f>'3 priedo 1 lentele'!B224</f>
        <v>0</v>
      </c>
      <c r="C224" s="142" t="str">
        <f>'3 priedo 1 lentele'!C224</f>
        <v>Uždavinys: Efektyviai plėtoti ir modernizuoti socialinio būsto sistemą</v>
      </c>
      <c r="D224" s="142"/>
    </row>
    <row r="225" spans="1:4" ht="22.8" x14ac:dyDescent="0.3">
      <c r="A225" s="173" t="str">
        <f>'3 priedo 1 lentele'!A225</f>
        <v>2.3.2.1.</v>
      </c>
      <c r="B225" s="181">
        <f>'3 priedo 1 lentele'!B225</f>
        <v>0</v>
      </c>
      <c r="C225" s="173" t="str">
        <f>'3 priedo 1 lentele'!C225</f>
        <v xml:space="preserve">Priemonė: Naujo socialinio būsto statyba ir renovacija </v>
      </c>
      <c r="D225" s="173"/>
    </row>
    <row r="226" spans="1:4" ht="24" x14ac:dyDescent="0.3">
      <c r="A226" s="19" t="str">
        <f>'3 priedo 1 lentele'!A226</f>
        <v>2.3.2.1.1</v>
      </c>
      <c r="B226" s="110" t="str">
        <f>'3 priedo 1 lentele'!B226</f>
        <v>R024408-250000-0001</v>
      </c>
      <c r="C226" s="19" t="str">
        <f>'3 priedo 1 lentele'!C226</f>
        <v>Socialinio būsto fondo plėtra Kaišiadorių rajono savivaldybėje</v>
      </c>
      <c r="D226" s="28" t="s">
        <v>1854</v>
      </c>
    </row>
    <row r="227" spans="1:4" ht="34.200000000000003" x14ac:dyDescent="0.3">
      <c r="A227" s="173" t="str">
        <f>'3 priedo 1 lentele'!A227</f>
        <v>2.3.2.2.</v>
      </c>
      <c r="B227" s="199">
        <f>'3 priedo 1 lentele'!B227</f>
        <v>0</v>
      </c>
      <c r="C227" s="179" t="str">
        <f>'3 priedo 1 lentele'!C227</f>
        <v>Priemonė: Socialinio būsto plėtra ir negyvenamų patalpų pritaikymas gyvenamosioms patalpoms</v>
      </c>
      <c r="D227" s="179"/>
    </row>
    <row r="228" spans="1:4" ht="48" x14ac:dyDescent="0.3">
      <c r="A228" s="19" t="str">
        <f>'3 priedo 1 lentele'!A228</f>
        <v>2.3.2.2.1</v>
      </c>
      <c r="B228" s="110" t="str">
        <f>'3 priedo 1 lentele'!B228</f>
        <v>R024408-260000-0002</v>
      </c>
      <c r="C228" s="38" t="str">
        <f>'3 priedo 1 lentele'!C228</f>
        <v>Prienų rajono socialinio būsto fondo plėtra</v>
      </c>
      <c r="D228" s="28" t="s">
        <v>1855</v>
      </c>
    </row>
    <row r="229" spans="1:4" ht="60" x14ac:dyDescent="0.3">
      <c r="A229" s="19" t="str">
        <f>'3 priedo 1 lentele'!A229</f>
        <v>2.3.2.2.2</v>
      </c>
      <c r="B229" s="110" t="str">
        <f>'3 priedo 1 lentele'!B229</f>
        <v>R024408-260000-0003</v>
      </c>
      <c r="C229" s="23" t="str">
        <f>'3 priedo 1 lentele'!C229</f>
        <v>Socialinio būsto plėtra Jonavos rajono savivaldybėje</v>
      </c>
      <c r="D229" s="28" t="s">
        <v>1856</v>
      </c>
    </row>
    <row r="230" spans="1:4" ht="36" x14ac:dyDescent="0.3">
      <c r="A230" s="19" t="str">
        <f>'3 priedo 1 lentele'!A230</f>
        <v>2.3.2.2.3</v>
      </c>
      <c r="B230" s="110" t="str">
        <f>'3 priedo 1 lentele'!B230</f>
        <v>R024408-260000-0004</v>
      </c>
      <c r="C230" s="19" t="str">
        <f>'3 priedo 1 lentele'!C230</f>
        <v>Socialinio būsto fondo plėtra Birštono savivaldybėje</v>
      </c>
      <c r="D230" s="28" t="s">
        <v>1857</v>
      </c>
    </row>
    <row r="231" spans="1:4" ht="36" x14ac:dyDescent="0.3">
      <c r="A231" s="19" t="str">
        <f>'3 priedo 1 lentele'!A231</f>
        <v>2.3.2.2.4</v>
      </c>
      <c r="B231" s="110" t="str">
        <f>'3 priedo 1 lentele'!B231</f>
        <v>R024408-260000-0005</v>
      </c>
      <c r="C231" s="19" t="str">
        <f>'3 priedo 1 lentele'!C231</f>
        <v>Socialinio būsto plėtra Raseinių rajono savivaldybėje</v>
      </c>
      <c r="D231" s="28" t="s">
        <v>1858</v>
      </c>
    </row>
    <row r="232" spans="1:4" ht="60" x14ac:dyDescent="0.3">
      <c r="A232" s="19" t="str">
        <f>'3 priedo 1 lentele'!A232</f>
        <v>2.3.2.2.5</v>
      </c>
      <c r="B232" s="110" t="str">
        <f>'3 priedo 1 lentele'!B232</f>
        <v>R024408-022500-0006</v>
      </c>
      <c r="C232" s="19" t="str">
        <f>'3 priedo 1 lentele'!C232</f>
        <v>Socialinio būsto fondo plėtra Kauno rajono savivaldybėje</v>
      </c>
      <c r="D232" s="28" t="s">
        <v>1859</v>
      </c>
    </row>
    <row r="233" spans="1:4" ht="60" x14ac:dyDescent="0.3">
      <c r="A233" s="19" t="str">
        <f>'3 priedo 1 lentele'!A233</f>
        <v>2.3.2.2.6</v>
      </c>
      <c r="B233" s="110" t="str">
        <f>'3 priedo 1 lentele'!B233</f>
        <v>R024408-260000-0007</v>
      </c>
      <c r="C233" s="19" t="str">
        <f>'3 priedo 1 lentele'!C233</f>
        <v>Socialinio būsto fondo plėtra Kėdainiuose</v>
      </c>
      <c r="D233" s="28" t="s">
        <v>1860</v>
      </c>
    </row>
    <row r="234" spans="1:4" ht="55.95" customHeight="1" x14ac:dyDescent="0.3">
      <c r="A234" s="19" t="str">
        <f>'3 priedo 1 lentele'!A234</f>
        <v>2.3.2.2.7</v>
      </c>
      <c r="B234" s="110" t="str">
        <f>'3 priedo 1 lentele'!B234</f>
        <v>R024408-260000-0008</v>
      </c>
      <c r="C234" s="19" t="str">
        <f>'3 priedo 1 lentele'!C234</f>
        <v>Energetiškai efektyvių būstų įrengimas ar įsigijimas pagal socialinio būsto fondo plėtros programą</v>
      </c>
      <c r="D234" s="28" t="s">
        <v>1861</v>
      </c>
    </row>
    <row r="235" spans="1:4" ht="58.95" customHeight="1" x14ac:dyDescent="0.3">
      <c r="A235" s="19" t="str">
        <f>'3 priedo 1 lentele'!A235</f>
        <v>2.3.2.2.8</v>
      </c>
      <c r="B235" s="110" t="str">
        <f>'3 priedo 1 lentele'!B235</f>
        <v>R024408-260000-0009</v>
      </c>
      <c r="C235" s="19" t="str">
        <f>'3 priedo 1 lentele'!C235</f>
        <v>Socialinio būsto fondo plėtra, antras etapas</v>
      </c>
      <c r="D235" s="28" t="s">
        <v>1862</v>
      </c>
    </row>
    <row r="236" spans="1:4" ht="24" x14ac:dyDescent="0.3">
      <c r="A236" s="19" t="str">
        <f>'3 priedo 1 lentele'!A236</f>
        <v>2.3.2.2.9</v>
      </c>
      <c r="B236" s="110" t="str">
        <f>'3 priedo 1 lentele'!B236</f>
        <v>R024408-260000-0010</v>
      </c>
      <c r="C236" s="19" t="str">
        <f>'3 priedo 1 lentele'!C236</f>
        <v>Socialinio būsto fondo plėtra Kauno rajono savivaldybėje, įsigyjant socialinius būstus</v>
      </c>
      <c r="D236" s="28" t="s">
        <v>1863</v>
      </c>
    </row>
    <row r="237" spans="1:4" ht="22.8" x14ac:dyDescent="0.3">
      <c r="A237" s="152" t="str">
        <f>'3 priedo 1 lentele'!A237</f>
        <v>2.4</v>
      </c>
      <c r="B237" s="153">
        <f>'3 priedo 1 lentele'!B237</f>
        <v>0</v>
      </c>
      <c r="C237" s="152" t="str">
        <f>'3 priedo 1 lentele'!C237</f>
        <v>Tikslas: Plėtoti Kauno regioną kaip vieną iš Europos sveikatos regionų</v>
      </c>
      <c r="D237" s="152"/>
    </row>
    <row r="238" spans="1:4" ht="22.8" x14ac:dyDescent="0.3">
      <c r="A238" s="142" t="str">
        <f>'3 priedo 1 lentele'!A238</f>
        <v>2.4.1</v>
      </c>
      <c r="B238" s="143">
        <f>'3 priedo 1 lentele'!B238</f>
        <v>0</v>
      </c>
      <c r="C238" s="142" t="str">
        <f>'3 priedo 1 lentele'!C238</f>
        <v>Uždavinys: Plėtoti sveikatą stiprinančio Kauno regiono iniciatyvas</v>
      </c>
      <c r="D238" s="142"/>
    </row>
    <row r="239" spans="1:4" ht="22.8" x14ac:dyDescent="0.3">
      <c r="A239" s="173" t="str">
        <f>'3 priedo 1 lentele'!A239</f>
        <v>2.4.1.1.</v>
      </c>
      <c r="B239" s="181">
        <f>'3 priedo 1 lentele'!B239</f>
        <v>0</v>
      </c>
      <c r="C239" s="173" t="str">
        <f>'3 priedo 1 lentele'!C239</f>
        <v xml:space="preserve">Priemonė: Parengti ir įgyvendinti sveikatą stiprinančio Kauno regiono programą </v>
      </c>
      <c r="D239" s="173"/>
    </row>
    <row r="240" spans="1:4" ht="22.8" x14ac:dyDescent="0.3">
      <c r="A240" s="173" t="str">
        <f>'3 priedo 1 lentele'!A240</f>
        <v>2.4.1.2.</v>
      </c>
      <c r="B240" s="181">
        <f>'3 priedo 1 lentele'!B240</f>
        <v>0</v>
      </c>
      <c r="C240" s="173" t="str">
        <f>'3 priedo 1 lentele'!C240</f>
        <v xml:space="preserve">Priemonė: Viešosios infrastruktūros, skirtos fiziniam aktyvumui vystymas, steigimas </v>
      </c>
      <c r="D240" s="173"/>
    </row>
    <row r="241" spans="1:4" ht="34.200000000000003" x14ac:dyDescent="0.3">
      <c r="A241" s="173" t="str">
        <f>'3 priedo 1 lentele'!A241</f>
        <v>2.4.1.3.</v>
      </c>
      <c r="B241" s="181">
        <f>'3 priedo 1 lentele'!B241</f>
        <v>0</v>
      </c>
      <c r="C241" s="173" t="str">
        <f>'3 priedo 1 lentele'!C241</f>
        <v xml:space="preserve">Priemonė: Gyventojų fizinio aktyvumo, bendruomenės sveikatinimo privačių ir viešųjų iniciatyvų skatinimas </v>
      </c>
      <c r="D241" s="173"/>
    </row>
    <row r="242" spans="1:4" ht="70.2" customHeight="1" x14ac:dyDescent="0.3">
      <c r="A242" s="34" t="str">
        <f>'3 priedo 1 lentele'!A242</f>
        <v>2.4.1.3.1</v>
      </c>
      <c r="B242" s="110" t="str">
        <f>'3 priedo 1 lentele'!B242</f>
        <v>R026630-470000-0001</v>
      </c>
      <c r="C242" s="16" t="str">
        <f>'3 priedo 1 lentele'!C242</f>
        <v>Raseinių rajono gyventojų sveikatos stiprinimas, gerinant sveikatos priežiūros paslaugų prieinamumą</v>
      </c>
      <c r="D242" s="28" t="s">
        <v>1864</v>
      </c>
    </row>
    <row r="243" spans="1:4" ht="36" x14ac:dyDescent="0.3">
      <c r="A243" s="34" t="str">
        <f>'3 priedo 1 lentele'!A243</f>
        <v>2.4.1.3.2</v>
      </c>
      <c r="B243" s="110" t="str">
        <f>'3 priedo 1 lentele'!B243</f>
        <v>R026630-470000-0002</v>
      </c>
      <c r="C243" s="125" t="str">
        <f>'3 priedo 1 lentele'!C243</f>
        <v>Sveikos gyvensenos skatinimas Kauno mieste</v>
      </c>
      <c r="D243" s="28" t="s">
        <v>1865</v>
      </c>
    </row>
    <row r="244" spans="1:4" ht="120" x14ac:dyDescent="0.3">
      <c r="A244" s="133" t="str">
        <f>'3 priedo 1 lentele'!A244</f>
        <v>2.4.1.3.3</v>
      </c>
      <c r="B244" s="110" t="str">
        <f>'3 priedo 1 lentele'!B244</f>
        <v>R026630-470000-0003</v>
      </c>
      <c r="C244" s="134" t="str">
        <f>'3 priedo 1 lentele'!C244</f>
        <v>Fizinio aktyvumo skatinimas Kauno rajono bendruomenėje</v>
      </c>
      <c r="D244" s="28" t="s">
        <v>1866</v>
      </c>
    </row>
    <row r="245" spans="1:4" ht="84" x14ac:dyDescent="0.3">
      <c r="A245" s="134" t="str">
        <f>'3 priedo 1 lentele'!A245</f>
        <v>2.4.1.3.4</v>
      </c>
      <c r="B245" s="110" t="str">
        <f>'3 priedo 1 lentele'!B245</f>
        <v>R026630-470000-0004</v>
      </c>
      <c r="C245" s="125" t="str">
        <f>'3 priedo 1 lentele'!C245</f>
        <v>Sveikos gyvensenos skatinimas Kaišiadorių rajono savivaldybėje</v>
      </c>
      <c r="D245" s="28" t="s">
        <v>1867</v>
      </c>
    </row>
    <row r="246" spans="1:4" ht="84" x14ac:dyDescent="0.3">
      <c r="A246" s="125" t="str">
        <f>'3 priedo 1 lentele'!A246</f>
        <v>2.4.1.3.5</v>
      </c>
      <c r="B246" s="110" t="str">
        <f>'3 priedo 1 lentele'!B246</f>
        <v>R026630-470000-0005</v>
      </c>
      <c r="C246" s="125" t="str">
        <f>'3 priedo 1 lentele'!C246</f>
        <v>Sveikos gyvensenos skatinimas Kėdainių rajone</v>
      </c>
      <c r="D246" s="28" t="s">
        <v>1868</v>
      </c>
    </row>
    <row r="247" spans="1:4" ht="96" x14ac:dyDescent="0.3">
      <c r="A247" s="136" t="str">
        <f>'3 priedo 1 lentele'!A247</f>
        <v>2.4.1.3.6</v>
      </c>
      <c r="B247" s="110" t="str">
        <f>'3 priedo 1 lentele'!B247</f>
        <v>R026630-470000-0006</v>
      </c>
      <c r="C247" s="125" t="str">
        <f>'3 priedo 1 lentele'!C247</f>
        <v>Prienų rajono gyventojų sveikatos stiprinimas</v>
      </c>
      <c r="D247" s="28" t="s">
        <v>1869</v>
      </c>
    </row>
    <row r="248" spans="1:4" ht="96" x14ac:dyDescent="0.3">
      <c r="A248" s="125" t="str">
        <f>'3 priedo 1 lentele'!A248</f>
        <v>2.4.1.3.7</v>
      </c>
      <c r="B248" s="110" t="str">
        <f>'3 priedo 1 lentele'!B248</f>
        <v>R026630-470000-0007</v>
      </c>
      <c r="C248" s="125" t="str">
        <f>'3 priedo 1 lentele'!C248</f>
        <v>Sveikos gyvensenos skatinimas Birštono savivaldybėje</v>
      </c>
      <c r="D248" s="28" t="s">
        <v>1870</v>
      </c>
    </row>
    <row r="249" spans="1:4" ht="24" x14ac:dyDescent="0.3">
      <c r="A249" s="125" t="str">
        <f>'3 priedo 1 lentele'!A249</f>
        <v>2.4.1.3.8</v>
      </c>
      <c r="B249" s="110" t="str">
        <f>'3 priedo 1 lentele'!B249</f>
        <v>R026630-470000-0008</v>
      </c>
      <c r="C249" s="125" t="str">
        <f>'3 priedo 1 lentele'!C249</f>
        <v>Visuomenės sveikatos stiprinimas Jonavos rajone</v>
      </c>
      <c r="D249" s="28" t="s">
        <v>1871</v>
      </c>
    </row>
    <row r="250" spans="1:4" ht="45.6" x14ac:dyDescent="0.3">
      <c r="A250" s="173" t="str">
        <f>'3 priedo 1 lentele'!A250</f>
        <v>2.4.1.4.</v>
      </c>
      <c r="B250" s="181">
        <f>'3 priedo 1 lentele'!B250</f>
        <v>0</v>
      </c>
      <c r="C250" s="173" t="str">
        <f>'3 priedo 1 lentele'!C250</f>
        <v>Priemonė: Sveikatą stiprinančių įstaigų bendradarbiavimas ir dalyvavimas sveikatinimo veikloje, sveikatą stiprinančių įstaigų tinklo plėtojimas</v>
      </c>
      <c r="D250" s="173"/>
    </row>
    <row r="251" spans="1:4" ht="22.8" x14ac:dyDescent="0.3">
      <c r="A251" s="173" t="str">
        <f>'3 priedo 1 lentele'!A251</f>
        <v>2.4.1.5.</v>
      </c>
      <c r="B251" s="181">
        <f>'3 priedo 1 lentele'!B251</f>
        <v>0</v>
      </c>
      <c r="C251" s="173" t="str">
        <f>'3 priedo 1 lentele'!C251</f>
        <v>Priemonė: Sveikos mitybos tarpsektorinių iniciatyvų skatinimas</v>
      </c>
      <c r="D251" s="173"/>
    </row>
    <row r="252" spans="1:4" ht="22.8" x14ac:dyDescent="0.3">
      <c r="A252" s="173" t="str">
        <f>'3 priedo 1 lentele'!A252</f>
        <v>2.4.1.6.</v>
      </c>
      <c r="B252" s="181">
        <f>'3 priedo 1 lentele'!B252</f>
        <v>0</v>
      </c>
      <c r="C252" s="173" t="str">
        <f>'3 priedo 1 lentele'!C252</f>
        <v>Priemonė: Sveikų turizmo produktų kūrimo tarpsektorinių iniciatyvų skatinimas</v>
      </c>
      <c r="D252" s="173"/>
    </row>
    <row r="253" spans="1:4" ht="34.200000000000003" x14ac:dyDescent="0.3">
      <c r="A253" s="142" t="str">
        <f>'3 priedo 1 lentele'!A253</f>
        <v>2.4.2.</v>
      </c>
      <c r="B253" s="143">
        <f>'3 priedo 1 lentele'!B253</f>
        <v>0</v>
      </c>
      <c r="C253" s="142" t="str">
        <f>'3 priedo 1 lentele'!C253</f>
        <v>Uždavinys: Optimizuoti sveikatos priežiūros paslaugas teikiančių įstaigų struktūrą ir plėtoti infrastruktūrą</v>
      </c>
      <c r="D253" s="142"/>
    </row>
    <row r="254" spans="1:4" ht="55.5" customHeight="1" x14ac:dyDescent="0.3">
      <c r="A254" s="173" t="str">
        <f>'3 priedo 1 lentele'!A254</f>
        <v>2.4.2.1.</v>
      </c>
      <c r="B254" s="181">
        <f>'3 priedo 1 lentele'!B254</f>
        <v>0</v>
      </c>
      <c r="C254" s="173" t="str">
        <f>'3 priedo 1 lentele'!C254</f>
        <v>Priemonė: Kauno regiono sveikatos priežiūros įstaigų restruktūrizavimas, paslaugų teikimo optimizavimas, infrastuktūros ir informacinių technologijų gerinimas ir plėtra</v>
      </c>
      <c r="D254" s="173"/>
    </row>
    <row r="255" spans="1:4" ht="36" x14ac:dyDescent="0.3">
      <c r="A255" s="125" t="str">
        <f>'3 priedo 1 lentele'!A255</f>
        <v>2.4.2.1.1</v>
      </c>
      <c r="B255" s="196" t="str">
        <f>'3 priedo 1 lentele'!B255</f>
        <v>R026609-270000-0001</v>
      </c>
      <c r="C255" s="19" t="str">
        <f>'3 priedo 1 lentele'!C255</f>
        <v>Jonavos rajono gyventojų ligų profilaktikos, prevencijos ir ankstyvosios diagnostikos paslaugų kokybės ir prieinamumo gerinimas</v>
      </c>
      <c r="D255" s="19" t="s">
        <v>1872</v>
      </c>
    </row>
    <row r="256" spans="1:4" ht="36" x14ac:dyDescent="0.3">
      <c r="A256" s="125" t="str">
        <f>'3 priedo 1 lentele'!A256</f>
        <v>2.4.2.1.2</v>
      </c>
      <c r="B256" s="196" t="str">
        <f>'3 priedo 1 lentele'!B256</f>
        <v>R026609-270000-0002</v>
      </c>
      <c r="C256" s="19" t="str">
        <f>'3 priedo 1 lentele'!C256</f>
        <v>Pirminės sveikatos priežiūros paslaugų kokybės ir prieinamumo gerinimas Raseinių rajono savivaldybėje</v>
      </c>
      <c r="D256" s="19" t="s">
        <v>1873</v>
      </c>
    </row>
    <row r="257" spans="1:4" ht="36" x14ac:dyDescent="0.3">
      <c r="A257" s="125" t="str">
        <f>'3 priedo 1 lentele'!A257</f>
        <v>2.4.2.1.3</v>
      </c>
      <c r="B257" s="196" t="str">
        <f>'3 priedo 1 lentele'!B257</f>
        <v>R026609-270000-0003</v>
      </c>
      <c r="C257" s="19" t="str">
        <f>'3 priedo 1 lentele'!C257</f>
        <v>Pirminės asmens sveikatos priežiūros veiklos efektyvumo didinimas VšĮ Kėdainių pirminės sveikatos priežiūros centre</v>
      </c>
      <c r="D257" s="19" t="s">
        <v>1874</v>
      </c>
    </row>
    <row r="258" spans="1:4" ht="36" x14ac:dyDescent="0.3">
      <c r="A258" s="125" t="str">
        <f>'3 priedo 1 lentele'!A258</f>
        <v>2.4.2.1.4</v>
      </c>
      <c r="B258" s="196" t="str">
        <f>'3 priedo 1 lentele'!B258</f>
        <v>R026609-270000-0004</v>
      </c>
      <c r="C258" s="19" t="str">
        <f>'3 priedo 1 lentele'!C258</f>
        <v>Pirminės asmens sveikatos priežiūros veiklos efektyvumo didinimas UAB „Kėdainių šeimos klinika“</v>
      </c>
      <c r="D258" s="19" t="s">
        <v>1875</v>
      </c>
    </row>
    <row r="259" spans="1:4" ht="60" x14ac:dyDescent="0.3">
      <c r="A259" s="125" t="str">
        <f>'3 priedo 1 lentele'!A259</f>
        <v>2.4.2.1.5</v>
      </c>
      <c r="B259" s="196" t="str">
        <f>'3 priedo 1 lentele'!B259</f>
        <v>R026609-270000-0005</v>
      </c>
      <c r="C259" s="19" t="str">
        <f>'3 priedo 1 lentele'!C259</f>
        <v>Pirminės asmens sveikatos priežiūros veiklos efektyvumo didinimas Kaišiadorių rajono savivaldybėje</v>
      </c>
      <c r="D259" s="19" t="s">
        <v>1876</v>
      </c>
    </row>
    <row r="260" spans="1:4" ht="48" x14ac:dyDescent="0.3">
      <c r="A260" s="125" t="str">
        <f>'3 priedo 1 lentele'!A260</f>
        <v>2.4.2.1.6</v>
      </c>
      <c r="B260" s="196" t="str">
        <f>'3 priedo 1 lentele'!B260</f>
        <v>R026609-270000-0006</v>
      </c>
      <c r="C260" s="19" t="str">
        <f>'3 priedo 1 lentele'!C260</f>
        <v>Pirminės asmens sveikatos priežiūros veiklos efektyvumo didinimas Kaišiadorių šeimos medicinos centre</v>
      </c>
      <c r="D260" s="19" t="s">
        <v>1877</v>
      </c>
    </row>
    <row r="261" spans="1:4" ht="48" x14ac:dyDescent="0.3">
      <c r="A261" s="125" t="str">
        <f>'3 priedo 1 lentele'!A261</f>
        <v>2.4.2.1.7</v>
      </c>
      <c r="B261" s="196" t="str">
        <f>'3 priedo 1 lentele'!B261</f>
        <v>R026609-270000-0007</v>
      </c>
      <c r="C261" s="19" t="str">
        <f>'3 priedo 1 lentele'!C261</f>
        <v>Pirminės asmens sveikatos priežiūros veiklos efektyvumo didinimas Moters sveikatos centre</v>
      </c>
      <c r="D261" s="19" t="s">
        <v>1878</v>
      </c>
    </row>
    <row r="262" spans="1:4" ht="48" x14ac:dyDescent="0.3">
      <c r="A262" s="125" t="str">
        <f>'3 priedo 1 lentele'!A262</f>
        <v>2.4.2.1.8</v>
      </c>
      <c r="B262" s="196" t="str">
        <f>'3 priedo 1 lentele'!B262</f>
        <v>R026609-270000-0008</v>
      </c>
      <c r="C262" s="19" t="str">
        <f>'3 priedo 1 lentele'!C262</f>
        <v>VšĮ Birštono pirminės asmens sveikatos priežiūros centro veiklos efektyvumo didinimas</v>
      </c>
      <c r="D262" s="19" t="s">
        <v>1879</v>
      </c>
    </row>
    <row r="263" spans="1:4" ht="48" x14ac:dyDescent="0.3">
      <c r="A263" s="125" t="str">
        <f>'3 priedo 1 lentele'!A263</f>
        <v>2.4.2.1.9</v>
      </c>
      <c r="B263" s="196" t="str">
        <f>'3 priedo 1 lentele'!B263</f>
        <v>R026609-270000-0009</v>
      </c>
      <c r="C263" s="19" t="str">
        <f>'3 priedo 1 lentele'!C263</f>
        <v>Viešosios įstaigos Garliavos pirminės sveikatos priežiūros centras sveikatos priežiūros paslaugų kokybės gerinimas, modernizuojant įstaigos infrastruktūrą</v>
      </c>
      <c r="D263" s="19" t="s">
        <v>1880</v>
      </c>
    </row>
    <row r="264" spans="1:4" ht="60" x14ac:dyDescent="0.3">
      <c r="A264" s="125" t="str">
        <f>'3 priedo 1 lentele'!A264</f>
        <v>2.4.2.1.10</v>
      </c>
      <c r="B264" s="196" t="str">
        <f>'3 priedo 1 lentele'!B264</f>
        <v>R026609-270000-0010</v>
      </c>
      <c r="C264" s="19" t="str">
        <f>'3 priedo 1 lentele'!C264</f>
        <v xml:space="preserve">VšĮ Pakaunės PSPC veiklos efektyvumo didinimas, gerinant paslaugų prieinamumą ir kokybę </v>
      </c>
      <c r="D264" s="19" t="s">
        <v>1881</v>
      </c>
    </row>
    <row r="265" spans="1:4" ht="24" x14ac:dyDescent="0.3">
      <c r="A265" s="125" t="str">
        <f>'3 priedo 1 lentele'!A265</f>
        <v>2.4.2.1.11</v>
      </c>
      <c r="B265" s="196" t="str">
        <f>'3 priedo 1 lentele'!B265</f>
        <v>R026609-270000-0011</v>
      </c>
      <c r="C265" s="19" t="str">
        <f>'3 priedo 1 lentele'!C265</f>
        <v>UAB InMedica pirminės asmens sveikatos priežiūros veiklos efektyvumo didinimas</v>
      </c>
      <c r="D265" s="19" t="s">
        <v>1882</v>
      </c>
    </row>
    <row r="266" spans="1:4" ht="48" x14ac:dyDescent="0.3">
      <c r="A266" s="125" t="str">
        <f>'3 priedo 1 lentele'!A266</f>
        <v>2.4.2.1.12</v>
      </c>
      <c r="B266" s="196" t="str">
        <f>'3 priedo 1 lentele'!B266</f>
        <v>R026609-270000-0012</v>
      </c>
      <c r="C266" s="19" t="str">
        <f>'3 priedo 1 lentele'!C266</f>
        <v>UAB „Analizė“ fil. Pilėnų sveikatos priežiūros centro veiklos efektyvumo didinimas</v>
      </c>
      <c r="D266" s="19" t="s">
        <v>1883</v>
      </c>
    </row>
    <row r="267" spans="1:4" ht="36" x14ac:dyDescent="0.3">
      <c r="A267" s="125" t="str">
        <f>'3 priedo 1 lentele'!A267</f>
        <v>2.4.2.1.13</v>
      </c>
      <c r="B267" s="196" t="str">
        <f>'3 priedo 1 lentele'!B267</f>
        <v>R026609-270000-0013</v>
      </c>
      <c r="C267" s="19" t="str">
        <f>'3 priedo 1 lentele'!C267</f>
        <v>Pirminės sveikatos priežiūros paslaugų kokybės gerinimas ir prieinamumo didinimas Babtų šeimos medicinos centre</v>
      </c>
      <c r="D267" s="19" t="s">
        <v>1884</v>
      </c>
    </row>
    <row r="268" spans="1:4" ht="36" x14ac:dyDescent="0.3">
      <c r="A268" s="125" t="str">
        <f>'3 priedo 1 lentele'!A268</f>
        <v>2.4.2.1.14</v>
      </c>
      <c r="B268" s="196" t="str">
        <f>'3 priedo 1 lentele'!B268</f>
        <v>R026609-270000-0014</v>
      </c>
      <c r="C268" s="19" t="str">
        <f>'3 priedo 1 lentele'!C268</f>
        <v>VšĮ Vilkijos PSPC pirminės asmens sveikatos priežiūros veiklos efektyvumo didinimas</v>
      </c>
      <c r="D268" s="19" t="s">
        <v>1885</v>
      </c>
    </row>
    <row r="269" spans="1:4" ht="36" x14ac:dyDescent="0.3">
      <c r="A269" s="125" t="str">
        <f>'3 priedo 1 lentele'!A269</f>
        <v>2.4.2.1.15</v>
      </c>
      <c r="B269" s="196" t="str">
        <f>'3 priedo 1 lentele'!B269</f>
        <v>R026609-270000-0015</v>
      </c>
      <c r="C269" s="19" t="str">
        <f>'3 priedo 1 lentele'!C269</f>
        <v>UAB „MediCA klinika“ teikiamų pirminės asmens sveikatos priežiūros paslaugų efektyvumo didinimas Kauno rajono savivaldybėje</v>
      </c>
      <c r="D269" s="19" t="s">
        <v>1886</v>
      </c>
    </row>
    <row r="270" spans="1:4" ht="60" x14ac:dyDescent="0.3">
      <c r="A270" s="125" t="str">
        <f>'3 priedo 1 lentele'!A270</f>
        <v>2.4.2.1.16</v>
      </c>
      <c r="B270" s="196" t="str">
        <f>'3 priedo 1 lentele'!B270</f>
        <v>R026609-270000-0016</v>
      </c>
      <c r="C270" s="19" t="str">
        <f>'3 priedo 1 lentele'!C270</f>
        <v>Prienų miesto ir kaimo gyventojų pirminės asmens sveikatos priežiūros paslaugų prieinamumo ir kokybės pagerinimas</v>
      </c>
      <c r="D270" s="19" t="s">
        <v>1887</v>
      </c>
    </row>
    <row r="271" spans="1:4" ht="48" x14ac:dyDescent="0.3">
      <c r="A271" s="125" t="str">
        <f>'3 priedo 1 lentele'!A271</f>
        <v>2.4.2.1.17</v>
      </c>
      <c r="B271" s="196" t="str">
        <f>'3 priedo 1 lentele'!B271</f>
        <v>R026609-270000-0017</v>
      </c>
      <c r="C271" s="19" t="str">
        <f>'3 priedo 1 lentele'!C271</f>
        <v>Pirminės sveikatos priežiūros kokybės gerinimas ir odontologinių paslaugų kokybės ir prieinamumo gerinimas VšĮ „Veiveriečių sveikata“ pacientams</v>
      </c>
      <c r="D271" s="19" t="s">
        <v>1888</v>
      </c>
    </row>
    <row r="272" spans="1:4" ht="36" x14ac:dyDescent="0.3">
      <c r="A272" s="125" t="str">
        <f>'3 priedo 1 lentele'!A272</f>
        <v>2.4.2.1.18</v>
      </c>
      <c r="B272" s="196" t="str">
        <f>'3 priedo 1 lentele'!B272</f>
        <v>R026609-270000-0018</v>
      </c>
      <c r="C272" s="19" t="str">
        <f>'3 priedo 1 lentele'!C272</f>
        <v>UAB „Pagalba ligoniui“ teikiamų pirminės sveikatos priežiūros paslaugų kaimo vietovėse efektyvumo gerinimas</v>
      </c>
      <c r="D272" s="19" t="s">
        <v>1889</v>
      </c>
    </row>
    <row r="273" spans="1:4" ht="36" x14ac:dyDescent="0.3">
      <c r="A273" s="125" t="str">
        <f>'3 priedo 1 lentele'!A273</f>
        <v>2.4.2.1.19</v>
      </c>
      <c r="B273" s="196" t="str">
        <f>'3 priedo 1 lentele'!B273</f>
        <v>R026609-270000-0019</v>
      </c>
      <c r="C273" s="19" t="str">
        <f>'3 priedo 1 lentele'!C273</f>
        <v>Prienų rajono asmens sveikatos priežiūros įstaigų teikiamų paslaugų  prieinamumo ir kokybės gerinimas</v>
      </c>
      <c r="D273" s="19" t="s">
        <v>1890</v>
      </c>
    </row>
    <row r="274" spans="1:4" ht="66" customHeight="1" x14ac:dyDescent="0.3">
      <c r="A274" s="125" t="str">
        <f>'3 priedo 1 lentele'!A274</f>
        <v>2.4.2.1.20</v>
      </c>
      <c r="B274" s="196" t="str">
        <f>'3 priedo 1 lentele'!B274</f>
        <v>R026609-270000-0020</v>
      </c>
      <c r="C274" s="19" t="str">
        <f>'3 priedo 1 lentele'!C274</f>
        <v>Sveikatos priežiūros paslaugų prieinamumo gerinimas Kaune</v>
      </c>
      <c r="D274" s="19" t="s">
        <v>1891</v>
      </c>
    </row>
    <row r="275" spans="1:4" ht="24" x14ac:dyDescent="0.3">
      <c r="A275" s="125" t="str">
        <f>'3 priedo 1 lentele'!A275</f>
        <v>2.4.2.1.21</v>
      </c>
      <c r="B275" s="196" t="str">
        <f>'3 priedo 1 lentele'!B275</f>
        <v>R026609-270000-0021</v>
      </c>
      <c r="C275" s="19" t="str">
        <f>'3 priedo 1 lentele'!C275</f>
        <v>UAB InMedica šeimos klinikų Kauno mieste veiklos efektyvumo didinimas</v>
      </c>
      <c r="D275" s="19" t="s">
        <v>1892</v>
      </c>
    </row>
    <row r="276" spans="1:4" ht="36" x14ac:dyDescent="0.3">
      <c r="A276" s="125" t="str">
        <f>'3 priedo 1 lentele'!A276</f>
        <v>2.4.2.1.22</v>
      </c>
      <c r="B276" s="196" t="str">
        <f>'3 priedo 1 lentele'!B276</f>
        <v>R026609-270000-0022</v>
      </c>
      <c r="C276" s="19" t="str">
        <f>'3 priedo 1 lentele'!C276</f>
        <v>Pirminės asmens sveikatos priežiūros veiklos efektyvumo didinimas UAB Saulės šeimos medicinos centre</v>
      </c>
      <c r="D276" s="19" t="s">
        <v>1893</v>
      </c>
    </row>
    <row r="277" spans="1:4" ht="24" x14ac:dyDescent="0.3">
      <c r="A277" s="125" t="str">
        <f>'3 priedo 1 lentele'!A277</f>
        <v>2.4.2.1.23</v>
      </c>
      <c r="B277" s="196" t="str">
        <f>'3 priedo 1 lentele'!B277</f>
        <v>R026609-270000-0023</v>
      </c>
      <c r="C277" s="19" t="str">
        <f>'3 priedo 1 lentele'!C277</f>
        <v>UAB „Vita Longa“ teikiamų paslaugų efektyvumo didinimas</v>
      </c>
      <c r="D277" s="19" t="s">
        <v>1894</v>
      </c>
    </row>
    <row r="278" spans="1:4" ht="24" x14ac:dyDescent="0.3">
      <c r="A278" s="125" t="str">
        <f>'3 priedo 1 lentele'!A278</f>
        <v>2.4.2.1.24</v>
      </c>
      <c r="B278" s="196" t="str">
        <f>'3 priedo 1 lentele'!B278</f>
        <v>R026609-270000-0024</v>
      </c>
      <c r="C278" s="19" t="str">
        <f>'3 priedo 1 lentele'!C278</f>
        <v>UAB „MEDGINTRAS“ teikiamų paslaugų efektyvumo didinimas</v>
      </c>
      <c r="D278" s="19" t="s">
        <v>1895</v>
      </c>
    </row>
    <row r="279" spans="1:4" ht="24" x14ac:dyDescent="0.3">
      <c r="A279" s="125" t="str">
        <f>'3 priedo 1 lentele'!A279</f>
        <v>2.4.2.1.25</v>
      </c>
      <c r="B279" s="196" t="str">
        <f>'3 priedo 1 lentele'!B279</f>
        <v>R026609-270000-0025</v>
      </c>
      <c r="C279" s="19" t="str">
        <f>'3 priedo 1 lentele'!C279</f>
        <v>Pirminės asmens sveikatos priežiūros veiklos efektyvumo didinimas UAB „Signata“ poliklinikoje</v>
      </c>
      <c r="D279" s="19" t="s">
        <v>1896</v>
      </c>
    </row>
    <row r="280" spans="1:4" ht="24" x14ac:dyDescent="0.3">
      <c r="A280" s="125" t="str">
        <f>'3 priedo 1 lentele'!A280</f>
        <v>2.4.2.1.26</v>
      </c>
      <c r="B280" s="196" t="str">
        <f>'3 priedo 1 lentele'!B280</f>
        <v>R026609-270000-0026</v>
      </c>
      <c r="C280" s="19" t="str">
        <f>'3 priedo 1 lentele'!C280</f>
        <v>IĮ Jūsų šeimos klinikos teikiamų paslaugų efektyvumo didinimas</v>
      </c>
      <c r="D280" s="19" t="s">
        <v>1897</v>
      </c>
    </row>
    <row r="281" spans="1:4" ht="36" x14ac:dyDescent="0.3">
      <c r="A281" s="125" t="str">
        <f>'3 priedo 1 lentele'!A281</f>
        <v>2.4.2.1.27</v>
      </c>
      <c r="B281" s="196" t="str">
        <f>'3 priedo 1 lentele'!B281</f>
        <v>R026609-270000-0027</v>
      </c>
      <c r="C281" s="19" t="str">
        <f>'3 priedo 1 lentele'!C281</f>
        <v>Uždarosios akcinės bendrovės „Bendrosios medicinos praktika“ teikiamų pirminės asmens sveikatos priežiūros paslaugų efektyvumo didinimas</v>
      </c>
      <c r="D281" s="19" t="s">
        <v>1898</v>
      </c>
    </row>
    <row r="282" spans="1:4" ht="24" x14ac:dyDescent="0.3">
      <c r="A282" s="125" t="str">
        <f>'3 priedo 1 lentele'!A282</f>
        <v>2.4.2.1.28</v>
      </c>
      <c r="B282" s="196" t="str">
        <f>'3 priedo 1 lentele'!B282</f>
        <v>R026609-270000-0028</v>
      </c>
      <c r="C282" s="19" t="str">
        <f>'3 priedo 1 lentele'!C282</f>
        <v>UAB „Pasirink“ teikiamų paslaugų efektyvumo didinimas</v>
      </c>
      <c r="D282" s="19" t="s">
        <v>1899</v>
      </c>
    </row>
    <row r="283" spans="1:4" ht="36" x14ac:dyDescent="0.3">
      <c r="A283" s="125" t="str">
        <f>'3 priedo 1 lentele'!A283</f>
        <v>2.4.2.1.29</v>
      </c>
      <c r="B283" s="196" t="str">
        <f>'3 priedo 1 lentele'!B283</f>
        <v>R026609-270000-0029</v>
      </c>
      <c r="C283" s="19" t="str">
        <f>'3 priedo 1 lentele'!C283</f>
        <v>Pirminės asmens sveikatos priežiūros veiklos efektyvumo didinimas UAB Aušros medicinos centre</v>
      </c>
      <c r="D283" s="19" t="s">
        <v>1893</v>
      </c>
    </row>
    <row r="284" spans="1:4" ht="24" x14ac:dyDescent="0.3">
      <c r="A284" s="125" t="str">
        <f>'3 priedo 1 lentele'!A284</f>
        <v>2.4.2.1.30</v>
      </c>
      <c r="B284" s="196" t="str">
        <f>'3 priedo 1 lentele'!B284</f>
        <v>R026609-270000-0030</v>
      </c>
      <c r="C284" s="125" t="str">
        <f>'3 priedo 1 lentele'!C284</f>
        <v>UAB „Ave vita“ klinikos teikiamų pirminės asmens sveikatos priežiūros paslaugų efektyvumo didinimas</v>
      </c>
      <c r="D284" s="125" t="s">
        <v>1900</v>
      </c>
    </row>
    <row r="285" spans="1:4" ht="36" x14ac:dyDescent="0.3">
      <c r="A285" s="125" t="str">
        <f>'3 priedo 1 lentele'!A285</f>
        <v>2.4.2.1.31</v>
      </c>
      <c r="B285" s="196" t="str">
        <f>'3 priedo 1 lentele'!B285</f>
        <v>R026609-270000-0031</v>
      </c>
      <c r="C285" s="19" t="str">
        <f>'3 priedo 1 lentele'!C285</f>
        <v>Pirminės asmens sveikatos priežiūros veiklos efektyvumo didinimas UAB „Ars medica“ aptarnaujamoje teritorijoje Kaune</v>
      </c>
      <c r="D285" s="19" t="s">
        <v>1901</v>
      </c>
    </row>
    <row r="286" spans="1:4" ht="36" x14ac:dyDescent="0.3">
      <c r="A286" s="125" t="str">
        <f>'3 priedo 1 lentele'!A286</f>
        <v>2.4.2.1.32</v>
      </c>
      <c r="B286" s="196" t="str">
        <f>'3 priedo 1 lentele'!B286</f>
        <v>R026609-270000-0032</v>
      </c>
      <c r="C286" s="19" t="str">
        <f>'3 priedo 1 lentele'!C286</f>
        <v>UAB „Sveikatos ratas“ pirminės ambulatorinės asmens sveikatos priežiūros veiklos efektyvumo gerinimas</v>
      </c>
      <c r="D286" s="19" t="s">
        <v>1902</v>
      </c>
    </row>
    <row r="287" spans="1:4" ht="24" x14ac:dyDescent="0.3">
      <c r="A287" s="125" t="str">
        <f>'3 priedo 1 lentele'!A287</f>
        <v>2.4.2.1.33</v>
      </c>
      <c r="B287" s="196" t="str">
        <f>'3 priedo 1 lentele'!B287</f>
        <v>R026609-270000-0033</v>
      </c>
      <c r="C287" s="19" t="str">
        <f>'3 priedo 1 lentele'!C287</f>
        <v>UAB ŠEIMOS MEDICINOS CENTRO „VIVAT VITA“ teikiamų paslaugų efektyvumo didinimas</v>
      </c>
      <c r="D287" s="19" t="s">
        <v>1903</v>
      </c>
    </row>
    <row r="288" spans="1:4" ht="24" x14ac:dyDescent="0.3">
      <c r="A288" s="125" t="str">
        <f>'3 priedo 1 lentele'!A288</f>
        <v>2.4.2.1.34</v>
      </c>
      <c r="B288" s="196" t="str">
        <f>'3 priedo 1 lentele'!B288</f>
        <v>R026609-270000-0034</v>
      </c>
      <c r="C288" s="19" t="str">
        <f>'3 priedo 1 lentele'!C288</f>
        <v>UAB „Eikime kartu“ teikiamų paslaugų efektyvumo didinimas</v>
      </c>
      <c r="D288" s="19" t="s">
        <v>1899</v>
      </c>
    </row>
    <row r="289" spans="1:4" ht="24" x14ac:dyDescent="0.3">
      <c r="A289" s="125" t="str">
        <f>'3 priedo 1 lentele'!A289</f>
        <v>2.4.2.1.35</v>
      </c>
      <c r="B289" s="196" t="str">
        <f>'3 priedo 1 lentele'!B289</f>
        <v>R026609-270000-0035</v>
      </c>
      <c r="C289" s="19" t="str">
        <f>'3 priedo 1 lentele'!C289</f>
        <v>UAB Panemunės šeimos sveikatos centro teikiamų paslaugų efektyvumo didinimas</v>
      </c>
      <c r="D289" s="19" t="s">
        <v>1904</v>
      </c>
    </row>
    <row r="290" spans="1:4" ht="24" x14ac:dyDescent="0.3">
      <c r="A290" s="125" t="str">
        <f>'3 priedo 1 lentele'!A290</f>
        <v>2.4.2.1.36</v>
      </c>
      <c r="B290" s="196" t="str">
        <f>'3 priedo 1 lentele'!B290</f>
        <v>R026609-270000-0036</v>
      </c>
      <c r="C290" s="19" t="str">
        <f>'3 priedo 1 lentele'!C290</f>
        <v>UAB „Marių klinika“ teikiamų paslaugų efektyvumo didinimas</v>
      </c>
      <c r="D290" s="19" t="s">
        <v>1905</v>
      </c>
    </row>
    <row r="291" spans="1:4" ht="24" x14ac:dyDescent="0.3">
      <c r="A291" s="125" t="str">
        <f>'3 priedo 1 lentele'!A291</f>
        <v>2.4.2.1.37</v>
      </c>
      <c r="B291" s="196" t="str">
        <f>'3 priedo 1 lentele'!B291</f>
        <v>R026609-270000-0038</v>
      </c>
      <c r="C291" s="19" t="str">
        <f>'3 priedo 1 lentele'!C291</f>
        <v>UAB Romainių šeimos klinikos Kauno mieste veiklos efektyvumo didinimas</v>
      </c>
      <c r="D291" s="19" t="s">
        <v>1893</v>
      </c>
    </row>
    <row r="292" spans="1:4" ht="24" x14ac:dyDescent="0.3">
      <c r="A292" s="125" t="str">
        <f>'3 priedo 1 lentele'!A292</f>
        <v>2.4.2.1.38</v>
      </c>
      <c r="B292" s="196" t="str">
        <f>'3 priedo 1 lentele'!B292</f>
        <v>R026609-270000-0039</v>
      </c>
      <c r="C292" s="19" t="str">
        <f>'3 priedo 1 lentele'!C292</f>
        <v>V. Rožukienės Ąžuolyno šeimos sveikatos centro teikiamų paslaugų efektyvumo didinimas</v>
      </c>
      <c r="D292" s="19" t="s">
        <v>1893</v>
      </c>
    </row>
    <row r="293" spans="1:4" ht="24" x14ac:dyDescent="0.3">
      <c r="A293" s="125" t="str">
        <f>'3 priedo 1 lentele'!A293</f>
        <v>2.4.2.1.39</v>
      </c>
      <c r="B293" s="196" t="str">
        <f>'3 priedo 1 lentele'!B293</f>
        <v>R026609-270000-0040</v>
      </c>
      <c r="C293" s="19" t="str">
        <f>'3 priedo 1 lentele'!C293</f>
        <v>Pirminės asmens sveikatos priežiūros veiklos efektyvumo didinimas UAB „Rasos klinika“</v>
      </c>
      <c r="D293" s="19" t="s">
        <v>1893</v>
      </c>
    </row>
    <row r="294" spans="1:4" ht="24" x14ac:dyDescent="0.3">
      <c r="A294" s="125" t="str">
        <f>'3 priedo 1 lentele'!A294</f>
        <v>2.4.2.1.40</v>
      </c>
      <c r="B294" s="196" t="str">
        <f>'3 priedo 1 lentele'!B294</f>
        <v>R026609-270000-0041</v>
      </c>
      <c r="C294" s="19" t="str">
        <f>'3 priedo 1 lentele'!C294</f>
        <v>V. Šimkaus šeimos medicinos centro teikiamų paslaugų efektyvumo didinimas</v>
      </c>
      <c r="D294" s="19" t="s">
        <v>1906</v>
      </c>
    </row>
    <row r="295" spans="1:4" ht="36" x14ac:dyDescent="0.3">
      <c r="A295" s="125" t="str">
        <f>'3 priedo 1 lentele'!A295</f>
        <v>2.4.2.1.41</v>
      </c>
      <c r="B295" s="196" t="str">
        <f>'3 priedo 1 lentele'!B295</f>
        <v>R026609-270000-0042</v>
      </c>
      <c r="C295" s="19" t="str">
        <f>'3 priedo 1 lentele'!C295</f>
        <v>Pirminės asmens sveikatos priežiūros veiklos efektyvumo didinimas  D.Vaikšnienės šeimos klinikoje</v>
      </c>
      <c r="D295" s="19" t="s">
        <v>1893</v>
      </c>
    </row>
    <row r="296" spans="1:4" ht="36" x14ac:dyDescent="0.3">
      <c r="A296" s="125" t="str">
        <f>'3 priedo 1 lentele'!A296</f>
        <v>2.4.2.1.42</v>
      </c>
      <c r="B296" s="196" t="str">
        <f>'3 priedo 1 lentele'!B296</f>
        <v>R026609-270000-0043</v>
      </c>
      <c r="C296" s="19" t="str">
        <f>'3 priedo 1 lentele'!C296</f>
        <v xml:space="preserve">Priklausomybės nuo opioidų pakaitinio gydymo kabinetų įrengimas UAB Baltijos psichikos sveikatos centre </v>
      </c>
      <c r="D296" s="19" t="s">
        <v>1893</v>
      </c>
    </row>
    <row r="297" spans="1:4" ht="24" x14ac:dyDescent="0.3">
      <c r="A297" s="125" t="str">
        <f>'3 priedo 1 lentele'!A297</f>
        <v>2.4.2.1.43</v>
      </c>
      <c r="B297" s="196" t="str">
        <f>'3 priedo 1 lentele'!B297</f>
        <v>R026609-270000-0044</v>
      </c>
      <c r="C297" s="19" t="str">
        <f>'3 priedo 1 lentele'!C297</f>
        <v>Pirminės asmens sveikatos priežiūros veiklos efektyvumo didinimas Kauno klinikose</v>
      </c>
      <c r="D297" s="19" t="s">
        <v>1893</v>
      </c>
    </row>
    <row r="298" spans="1:4" x14ac:dyDescent="0.3">
      <c r="A298" s="173" t="str">
        <f>'3 priedo 1 lentele'!A298</f>
        <v>2.4.2.2.</v>
      </c>
      <c r="B298" s="181">
        <f>'3 priedo 1 lentele'!B298</f>
        <v>0</v>
      </c>
      <c r="C298" s="173" t="str">
        <f>'3 priedo 1 lentele'!C298</f>
        <v xml:space="preserve">Priemonė: E- sveikatos paslaugų plėtra </v>
      </c>
      <c r="D298" s="173"/>
    </row>
    <row r="299" spans="1:4" ht="22.8" x14ac:dyDescent="0.3">
      <c r="A299" s="173" t="str">
        <f>'3 priedo 1 lentele'!A299</f>
        <v>2.4.2.3.</v>
      </c>
      <c r="B299" s="181">
        <f>'3 priedo 1 lentele'!B299</f>
        <v>0</v>
      </c>
      <c r="C299" s="173" t="str">
        <f>'3 priedo 1 lentele'!C299</f>
        <v>Priemonė: Ligų prevencijos, sveikatos priežiūros programų plėtra</v>
      </c>
      <c r="D299" s="173"/>
    </row>
    <row r="300" spans="1:4" ht="84" x14ac:dyDescent="0.3">
      <c r="A300" s="125" t="str">
        <f>'3 priedo 1 lentele'!A300</f>
        <v>2.4.2.3.1</v>
      </c>
      <c r="B300" s="196" t="str">
        <f>'3 priedo 1 lentele'!B300</f>
        <v>R026615-470000-0001</v>
      </c>
      <c r="C300" s="19" t="str">
        <f>'3 priedo 1 lentele'!C300</f>
        <v>Ambulatorinių sveikatos priežiūros paslaugų prieinamumo tuberkulioze sergantiems asmenims gerinimas Prienų rajone</v>
      </c>
      <c r="D300" s="28" t="s">
        <v>1907</v>
      </c>
    </row>
    <row r="301" spans="1:4" ht="180" x14ac:dyDescent="0.3">
      <c r="A301" s="125" t="str">
        <f>'3 priedo 1 lentele'!A301</f>
        <v>2.4.2.3.2</v>
      </c>
      <c r="B301" s="196" t="str">
        <f>'3 priedo 1 lentele'!B301</f>
        <v>R026615-470000-0002</v>
      </c>
      <c r="C301" s="19" t="str">
        <f>'3 priedo 1 lentele'!C301</f>
        <v>Priemonių, gerinančių ambulatorinių sveikatos priežiūros paslaugų prieinamumą tuberkulioze sergantiems asmenims, įgyvendinimas Kaišiadorių rajone</v>
      </c>
      <c r="D301" s="28" t="s">
        <v>1908</v>
      </c>
    </row>
    <row r="302" spans="1:4" ht="60" x14ac:dyDescent="0.3">
      <c r="A302" s="125" t="str">
        <f>'3 priedo 1 lentele'!A302</f>
        <v>2.4.2.3.3</v>
      </c>
      <c r="B302" s="196" t="str">
        <f>'3 priedo 1 lentele'!B302</f>
        <v>R026615-470000-0003</v>
      </c>
      <c r="C302" s="19" t="str">
        <f>'3 priedo 1 lentele'!C302</f>
        <v>Paslaugų prieinamumo gerinimas tuberkulioze sergantiems asmenims Raseinių rajone</v>
      </c>
      <c r="D302" s="28" t="s">
        <v>1909</v>
      </c>
    </row>
    <row r="303" spans="1:4" ht="204" x14ac:dyDescent="0.3">
      <c r="A303" s="125" t="str">
        <f>'3 priedo 1 lentele'!A303</f>
        <v>2.4.2.3.4</v>
      </c>
      <c r="B303" s="196" t="str">
        <f>'3 priedo 1 lentele'!B303</f>
        <v>R026615-470000-0004</v>
      </c>
      <c r="C303" s="19" t="str">
        <f>'3 priedo 1 lentele'!C303</f>
        <v>Ambulatorinių sveikatos priežiūros paslaugų prieinamumo gerinimas Jonavos rajone tuberkulioze sergantiems asmenims</v>
      </c>
      <c r="D303" s="28" t="s">
        <v>1910</v>
      </c>
    </row>
    <row r="304" spans="1:4" ht="108" x14ac:dyDescent="0.3">
      <c r="A304" s="125" t="str">
        <f>'3 priedo 1 lentele'!A304</f>
        <v>2.4.2.3.5</v>
      </c>
      <c r="B304" s="196" t="str">
        <f>'3 priedo 1 lentele'!B304</f>
        <v>R026615-470000-0005</v>
      </c>
      <c r="C304" s="19" t="str">
        <f>'3 priedo 1 lentele'!C304</f>
        <v>Priemonių, gerinančių ambulatorinių sveikatos priežiūros paslaugų prieinamumą tuberkulioze sergantiems asmenims, įgyvendinimas Kauno mieste</v>
      </c>
      <c r="D304" s="28" t="s">
        <v>1911</v>
      </c>
    </row>
    <row r="305" spans="1:4" ht="108" x14ac:dyDescent="0.3">
      <c r="A305" s="125" t="str">
        <f>'3 priedo 1 lentele'!A305</f>
        <v>2.4.2.3.6</v>
      </c>
      <c r="B305" s="196" t="str">
        <f>'3 priedo 1 lentele'!B305</f>
        <v>R026615-470000-0006</v>
      </c>
      <c r="C305" s="19" t="str">
        <f>'3 priedo 1 lentele'!C305</f>
        <v>Tiesiogiai stebimo gydymo kurso tuberkulioze sergančių Kauno rajono gyventojų tęstinio gydymo užtikrinimas</v>
      </c>
      <c r="D305" s="28" t="s">
        <v>1912</v>
      </c>
    </row>
    <row r="306" spans="1:4" ht="72" x14ac:dyDescent="0.3">
      <c r="A306" s="125" t="str">
        <f>'3 priedo 1 lentele'!A306</f>
        <v>2.4.2.3.7</v>
      </c>
      <c r="B306" s="196" t="str">
        <f>'3 priedo 1 lentele'!B306</f>
        <v>R026615-470000-0007</v>
      </c>
      <c r="C306" s="19" t="str">
        <f>'3 priedo 1 lentele'!C306</f>
        <v>Priemonių, gerinančių ambulatorinių sveikatos priežiūros paslaugų prieinamumą tuberkulioze sergantiems asmenims, įgyvendinimas Kėdainių r.</v>
      </c>
      <c r="D306" s="28" t="s">
        <v>1913</v>
      </c>
    </row>
    <row r="307" spans="1:4" ht="45.6" x14ac:dyDescent="0.3">
      <c r="A307" s="152" t="str">
        <f>'3 priedo 1 lentele'!A307</f>
        <v>2.5</v>
      </c>
      <c r="B307" s="158">
        <f>'3 priedo 1 lentele'!B307</f>
        <v>0</v>
      </c>
      <c r="C307" s="152" t="str">
        <f>'3 priedo 1 lentele'!C307</f>
        <v>Tikslas: Plėtoti socialinę infrastruktūrą ir bendruomenines iniciatyvas, skirtas gyventojų gyvenimo kokybės ir gyvenamosios aplinkos gerinimui</v>
      </c>
      <c r="D307" s="152"/>
    </row>
    <row r="308" spans="1:4" ht="34.200000000000003" x14ac:dyDescent="0.3">
      <c r="A308" s="142" t="str">
        <f>'3 priedo 1 lentele'!A308</f>
        <v>2.5.1</v>
      </c>
      <c r="B308" s="143">
        <f>'3 priedo 1 lentele'!B308</f>
        <v>0</v>
      </c>
      <c r="C308" s="142" t="str">
        <f>'3 priedo 1 lentele'!C308</f>
        <v>Uždavinys: Atnaujinti ir plėtoti gyvenamąją, kultūros ir sporto infrastruktūrą, gerinti paslaugų kokybę</v>
      </c>
      <c r="D308" s="142"/>
    </row>
    <row r="309" spans="1:4" ht="22.8" x14ac:dyDescent="0.3">
      <c r="A309" s="173" t="str">
        <f>'3 priedo 1 lentele'!A309</f>
        <v>2.5.1.1.</v>
      </c>
      <c r="B309" s="181">
        <f>'3 priedo 1 lentele'!B309</f>
        <v>0</v>
      </c>
      <c r="C309" s="173" t="str">
        <f>'3 priedo 1 lentele'!C309</f>
        <v>Priemonė: Viešosios kultūros infrastruktūros modernizavimas ir plėtra</v>
      </c>
      <c r="D309" s="173"/>
    </row>
    <row r="310" spans="1:4" ht="36" x14ac:dyDescent="0.3">
      <c r="A310" s="19" t="str">
        <f>'3 priedo 1 lentele'!A310</f>
        <v>2.5.1.1.1</v>
      </c>
      <c r="B310" s="110" t="str">
        <f>'3 priedo 1 lentele'!B310</f>
        <v>R023000-023300-0002</v>
      </c>
      <c r="C310" s="19" t="str">
        <f>'3 priedo 1 lentele'!C310</f>
        <v>Pastato, esančio Bažnyčios g. 3, Domeikavoje, Kauno r.,  rekonstravimas,  pritaikant jį Domeikavos kultūros centro veiklai</v>
      </c>
      <c r="D310" s="28" t="s">
        <v>54</v>
      </c>
    </row>
    <row r="311" spans="1:4" ht="24" x14ac:dyDescent="0.3">
      <c r="A311" s="19" t="str">
        <f>'3 priedo 1 lentele'!A311</f>
        <v>2.5.1.1.2</v>
      </c>
      <c r="B311" s="110" t="str">
        <f>'3 priedo 1 lentele'!B311</f>
        <v>R023000-020000-0001</v>
      </c>
      <c r="C311" s="16" t="str">
        <f>'3 priedo 1 lentele'!C311</f>
        <v xml:space="preserve">Raseinių rajono kultūros centro Raseiniuose, Vytauto Didžiojo g. 10, rekonstravimas </v>
      </c>
      <c r="D311" s="28" t="s">
        <v>54</v>
      </c>
    </row>
    <row r="312" spans="1:4" ht="24" x14ac:dyDescent="0.3">
      <c r="A312" s="19" t="str">
        <f>'3 priedo 1 lentele'!A312</f>
        <v>2.5.1.1.3</v>
      </c>
      <c r="B312" s="110" t="str">
        <f>'3 priedo 1 lentele'!B312</f>
        <v>R023304-330000-0002</v>
      </c>
      <c r="C312" s="19" t="str">
        <f>'3 priedo 1 lentele'!C312</f>
        <v>Kauno apskrities viešosios bibliotekos modernizavimas</v>
      </c>
      <c r="D312" s="28" t="s">
        <v>54</v>
      </c>
    </row>
    <row r="313" spans="1:4" ht="24" x14ac:dyDescent="0.3">
      <c r="A313" s="19" t="str">
        <f>'3 priedo 1 lentele'!A313</f>
        <v>2.5.1.1.4</v>
      </c>
      <c r="B313" s="110" t="str">
        <f>'3 priedo 1 lentele'!B313</f>
        <v>R023304-330000-0003</v>
      </c>
      <c r="C313" s="19" t="str">
        <f>'3 priedo 1 lentele'!C313</f>
        <v>Kauno valstybinio lėlių teatro pastato atnaujinimas</v>
      </c>
      <c r="D313" s="28" t="s">
        <v>54</v>
      </c>
    </row>
    <row r="314" spans="1:4" ht="24" x14ac:dyDescent="0.3">
      <c r="A314" s="19" t="str">
        <f>'3 priedo 1 lentele'!A314</f>
        <v>2.5.1.1.5</v>
      </c>
      <c r="B314" s="110" t="str">
        <f>'3 priedo 1 lentele'!B314</f>
        <v>R023304-330000-0004</v>
      </c>
      <c r="C314" s="19" t="str">
        <f>'3 priedo 1 lentele'!C314</f>
        <v>Kauno valstybinio muzikinio teatro modernizavimas</v>
      </c>
      <c r="D314" s="28" t="s">
        <v>54</v>
      </c>
    </row>
    <row r="315" spans="1:4" ht="24" x14ac:dyDescent="0.3">
      <c r="A315" s="19" t="str">
        <f>'3 priedo 1 lentele'!A315</f>
        <v>2.5.1.1.6</v>
      </c>
      <c r="B315" s="110" t="str">
        <f>'3 priedo 1 lentele'!B315</f>
        <v>R023304-330000-0005</v>
      </c>
      <c r="C315" s="19" t="str">
        <f>'3 priedo 1 lentele'!C315</f>
        <v>Kauno IX forto muziejaus modernizavimas</v>
      </c>
      <c r="D315" s="28" t="s">
        <v>54</v>
      </c>
    </row>
    <row r="316" spans="1:4" ht="24" x14ac:dyDescent="0.3">
      <c r="A316" s="19" t="str">
        <f>'3 priedo 1 lentele'!A316</f>
        <v>2.5.1.1.7</v>
      </c>
      <c r="B316" s="110" t="str">
        <f>'3 priedo 1 lentele'!B316</f>
        <v>R023304-330000-0006</v>
      </c>
      <c r="C316" s="19" t="str">
        <f>'3 priedo 1 lentele'!C316</f>
        <v>Lietuvos aviacijos muziejaus pastato Veiverių g. 132, Kaunas modernizavimas</v>
      </c>
      <c r="D316" s="28" t="s">
        <v>54</v>
      </c>
    </row>
    <row r="317" spans="1:4" ht="45.6" x14ac:dyDescent="0.3">
      <c r="A317" s="173" t="str">
        <f>'3 priedo 1 lentele'!A317</f>
        <v>2.5.1.2.</v>
      </c>
      <c r="B317" s="181">
        <f>'3 priedo 1 lentele'!B317</f>
        <v>0</v>
      </c>
      <c r="C317" s="173" t="str">
        <f>'3 priedo 1 lentele'!C317</f>
        <v>Priemonė: Renginių, populiarinančių kūno kultūrą, sportą (tame tarpe – ir neįgaliųjų) ir sveiką gyvenseną organizavimas ir skatinimas Kauno regione</v>
      </c>
      <c r="D317" s="173"/>
    </row>
    <row r="318" spans="1:4" ht="22.8" x14ac:dyDescent="0.3">
      <c r="A318" s="173" t="str">
        <f>'3 priedo 1 lentele'!A318</f>
        <v>2.5.1.3.</v>
      </c>
      <c r="B318" s="181">
        <f>'3 priedo 1 lentele'!B318</f>
        <v>0</v>
      </c>
      <c r="C318" s="173" t="str">
        <f>'3 priedo 1 lentele'!C318</f>
        <v>Priemonė: Inžinerinių tinklų įrengimas Kauno regiono savivaldybėse</v>
      </c>
      <c r="D318" s="173"/>
    </row>
    <row r="319" spans="1:4" ht="48" x14ac:dyDescent="0.3">
      <c r="A319" s="125" t="str">
        <f>'3 priedo 1 lentele'!A319</f>
        <v>2.5.1.3.1</v>
      </c>
      <c r="B319" s="110" t="str">
        <f>'3 priedo 1 lentele'!B319</f>
        <v>R020007-080000-0001</v>
      </c>
      <c r="C319" s="19" t="str">
        <f>'3 priedo 1 lentele'!C319</f>
        <v>Paviršinių (lietaus) nuotekų infrastruktūros plėtra, rekonstrukcija ir inventorizacija Jonavos mieste</v>
      </c>
      <c r="D319" s="19" t="s">
        <v>1914</v>
      </c>
    </row>
    <row r="320" spans="1:4" ht="240" x14ac:dyDescent="0.3">
      <c r="A320" s="125" t="str">
        <f>'3 priedo 1 lentele'!A320</f>
        <v>2.5.1.3.2</v>
      </c>
      <c r="B320" s="110" t="str">
        <f>'3 priedo 1 lentele'!B320</f>
        <v>R020007-080000-0002</v>
      </c>
      <c r="C320" s="19" t="str">
        <f>'3 priedo 1 lentele'!C320</f>
        <v>Kėdainių miesto paviršinių nuotekų tinklų rekonstrukcija ir plėtra</v>
      </c>
      <c r="D320" s="28" t="s">
        <v>1915</v>
      </c>
    </row>
    <row r="321" spans="1:4" ht="22.8" x14ac:dyDescent="0.3">
      <c r="A321" s="173" t="str">
        <f>'3 priedo 1 lentele'!A321</f>
        <v>2.5.1.4.</v>
      </c>
      <c r="B321" s="181">
        <f>'3 priedo 1 lentele'!B321</f>
        <v>0</v>
      </c>
      <c r="C321" s="173" t="str">
        <f>'3 priedo 1 lentele'!C321</f>
        <v>Priemonė: Visuomeninės infrastuktūros kompleksinis atnaujinimas ir plėtra</v>
      </c>
      <c r="D321" s="173"/>
    </row>
    <row r="322" spans="1:4" ht="96" x14ac:dyDescent="0.3">
      <c r="A322" s="125" t="str">
        <f>'3 priedo 1 lentele'!A322</f>
        <v>2.5.1.4.1</v>
      </c>
      <c r="B322" s="110" t="str">
        <f>'3 priedo 1 lentele'!B322</f>
        <v>R029908-290000-0001</v>
      </c>
      <c r="C322" s="19" t="str">
        <f>'3 priedo 1 lentele'!C322</f>
        <v>Ruklos miestelio kompleksinis atnaujinimas</v>
      </c>
      <c r="D322" s="28" t="s">
        <v>1916</v>
      </c>
    </row>
    <row r="323" spans="1:4" ht="68.400000000000006" customHeight="1" x14ac:dyDescent="0.3">
      <c r="A323" s="125" t="str">
        <f>'3 priedo 1 lentele'!A323</f>
        <v>2.5.1.4.2</v>
      </c>
      <c r="B323" s="110" t="str">
        <f>'3 priedo 1 lentele'!B323</f>
        <v>R029908-342900-0002</v>
      </c>
      <c r="C323" s="16" t="str">
        <f>'3 priedo 1 lentele'!C323</f>
        <v>Viduklės miestelio bendruomeninės infrastruktūros gerinimas</v>
      </c>
      <c r="D323" s="16" t="s">
        <v>1917</v>
      </c>
    </row>
    <row r="324" spans="1:4" ht="72" x14ac:dyDescent="0.3">
      <c r="A324" s="125" t="str">
        <f>'3 priedo 1 lentele'!A324</f>
        <v>2.5.1.4.3</v>
      </c>
      <c r="B324" s="110" t="str">
        <f>'3 priedo 1 lentele'!B324</f>
        <v>R029908-290000-0003</v>
      </c>
      <c r="C324" s="16" t="str">
        <f>'3 priedo 1 lentele'!C324</f>
        <v>Ariogalos miesto bendruomeninės infrastruktūros gerinimas</v>
      </c>
      <c r="D324" s="28" t="s">
        <v>1918</v>
      </c>
    </row>
    <row r="325" spans="1:4" ht="24" x14ac:dyDescent="0.3">
      <c r="A325" s="125" t="str">
        <f>'3 priedo 1 lentele'!A325</f>
        <v>2.5.1.4.4</v>
      </c>
      <c r="B325" s="110" t="str">
        <f>'3 priedo 1 lentele'!B325</f>
        <v>R020007-080000-0003</v>
      </c>
      <c r="C325" s="125" t="str">
        <f>'3 priedo 1 lentele'!C325</f>
        <v>Paviršinių nuotekų tinklų rekonstrukcija ir plėtra Kaune</v>
      </c>
      <c r="D325" s="125" t="s">
        <v>1919</v>
      </c>
    </row>
    <row r="326" spans="1:4" ht="108" x14ac:dyDescent="0.3">
      <c r="A326" s="125" t="str">
        <f>'3 priedo 1 lentele'!A326</f>
        <v>2.5.1.4.5</v>
      </c>
      <c r="B326" s="110" t="str">
        <f>'3 priedo 1 lentele'!B326</f>
        <v>R029908-301232-0004</v>
      </c>
      <c r="C326" s="19" t="str">
        <f>'3 priedo 1 lentele'!C326</f>
        <v>Kauno rajono Ežerėlio miesto atnaujinimas</v>
      </c>
      <c r="D326" s="28" t="s">
        <v>1920</v>
      </c>
    </row>
    <row r="327" spans="1:4" ht="108" x14ac:dyDescent="0.3">
      <c r="A327" s="125" t="str">
        <f>'3 priedo 1 lentele'!A327</f>
        <v>2.5.1.4.6</v>
      </c>
      <c r="B327" s="110" t="str">
        <f>'3 priedo 1 lentele'!B327</f>
        <v>R029908-301232-0005</v>
      </c>
      <c r="C327" s="125" t="str">
        <f>'3 priedo 1 lentele'!C327</f>
        <v>Kauno rajono Vilkijos miesto atnaujinimas</v>
      </c>
      <c r="D327" s="28" t="s">
        <v>1921</v>
      </c>
    </row>
    <row r="328" spans="1:4" ht="84" x14ac:dyDescent="0.3">
      <c r="A328" s="125" t="str">
        <f>'3 priedo 1 lentele'!A328</f>
        <v>2.5.1.4.7</v>
      </c>
      <c r="B328" s="110" t="str">
        <f>'3 priedo 1 lentele'!B328</f>
        <v>R029908-290000-0006</v>
      </c>
      <c r="C328" s="19" t="str">
        <f>'3 priedo 1 lentele'!C328</f>
        <v>Gudienos kaimo gyvenamosios vietovės atnaujinimas</v>
      </c>
      <c r="D328" s="28" t="s">
        <v>1922</v>
      </c>
    </row>
    <row r="329" spans="1:4" ht="24" x14ac:dyDescent="0.3">
      <c r="A329" s="125" t="str">
        <f>'3 priedo 1 lentele'!A329</f>
        <v>2.5.1.4.8</v>
      </c>
      <c r="B329" s="110" t="str">
        <f>'3 priedo 1 lentele'!B329</f>
        <v>R029908-290000-0007</v>
      </c>
      <c r="C329" s="19" t="str">
        <f>'3 priedo 1 lentele'!C329</f>
        <v>Rumšiškių miestelio bendruomeninės ir viešosios infrastruktūros gerinimas</v>
      </c>
      <c r="D329" s="28" t="s">
        <v>54</v>
      </c>
    </row>
    <row r="330" spans="1:4" ht="120" x14ac:dyDescent="0.3">
      <c r="A330" s="125" t="str">
        <f>'3 priedo 1 lentele'!A330</f>
        <v>2.5.1.4.9</v>
      </c>
      <c r="B330" s="110" t="str">
        <f>'3 priedo 1 lentele'!B330</f>
        <v>R029908-070000-0008</v>
      </c>
      <c r="C330" s="19" t="str">
        <f>'3 priedo 1 lentele'!C330</f>
        <v>Jiezno miesto viešųjų erdvių sutvarkymas</v>
      </c>
      <c r="D330" s="28" t="s">
        <v>1923</v>
      </c>
    </row>
    <row r="331" spans="1:4" ht="22.8" x14ac:dyDescent="0.3">
      <c r="A331" s="163" t="str">
        <f>'3 priedo 1 lentele'!A331</f>
        <v>2.5.2</v>
      </c>
      <c r="B331" s="143">
        <f>'3 priedo 1 lentele'!B331</f>
        <v>0</v>
      </c>
      <c r="C331" s="163" t="str">
        <f>'3 priedo 1 lentele'!C331</f>
        <v>Uždavinys: Remti bendruomenines iniciatyvas ir prevencines bei edukacines programas</v>
      </c>
      <c r="D331" s="163"/>
    </row>
    <row r="332" spans="1:4" ht="22.8" x14ac:dyDescent="0.3">
      <c r="A332" s="173" t="str">
        <f>'3 priedo 1 lentele'!A332</f>
        <v>2.5.2.1.</v>
      </c>
      <c r="B332" s="181">
        <f>'3 priedo 1 lentele'!B332</f>
        <v>0</v>
      </c>
      <c r="C332" s="173" t="str">
        <f>'3 priedo 1 lentele'!C332</f>
        <v xml:space="preserve">Priemonė: Bendruomenių namų kūrimas  ir statyba </v>
      </c>
      <c r="D332" s="173"/>
    </row>
    <row r="333" spans="1:4" ht="45.6" x14ac:dyDescent="0.3">
      <c r="A333" s="173" t="str">
        <f>'3 priedo 1 lentele'!A333</f>
        <v>2.5.2.2.</v>
      </c>
      <c r="B333" s="181">
        <f>'3 priedo 1 lentele'!B333</f>
        <v>0</v>
      </c>
      <c r="C333" s="173" t="str">
        <f>'3 priedo 1 lentele'!C333</f>
        <v xml:space="preserve">Priemonė: Naujų inovatyvių vietos gyventojų bendruomenės iniciatyvų, nukreiptų į gyvenimo aplinkos ir kokybės gerinimą, skatinimas </v>
      </c>
      <c r="D333" s="173"/>
    </row>
    <row r="334" spans="1:4" ht="22.8" x14ac:dyDescent="0.3">
      <c r="A334" s="160" t="str">
        <f>'3 priedo 1 lentele'!A334</f>
        <v>2.6</v>
      </c>
      <c r="B334" s="158">
        <f>'3 priedo 1 lentele'!B334</f>
        <v>0</v>
      </c>
      <c r="C334" s="152" t="str">
        <f>'3 priedo 1 lentele'!C334</f>
        <v>Tikslas: Visapusiškai vystyti ir modernizuoti kaimo vietoves ir verslą kaime</v>
      </c>
      <c r="D334" s="152"/>
    </row>
    <row r="335" spans="1:4" ht="22.8" x14ac:dyDescent="0.3">
      <c r="A335" s="163" t="str">
        <f>'3 priedo 1 lentele'!A335</f>
        <v>2.6.1</v>
      </c>
      <c r="B335" s="143">
        <f>'3 priedo 1 lentele'!B335</f>
        <v>0</v>
      </c>
      <c r="C335" s="163" t="str">
        <f>'3 priedo 1 lentele'!C335</f>
        <v xml:space="preserve">Uždavinys: Stiprinti kaimo bendruomenes bei gerinti bendruomeninę infrastruktūrą. </v>
      </c>
      <c r="D335" s="163"/>
    </row>
    <row r="336" spans="1:4" ht="34.200000000000003" x14ac:dyDescent="0.3">
      <c r="A336" s="173" t="str">
        <f>'3 priedo 1 lentele'!A336</f>
        <v>2.6.1.1.</v>
      </c>
      <c r="B336" s="181">
        <f>'3 priedo 1 lentele'!B336</f>
        <v>0</v>
      </c>
      <c r="C336" s="173" t="str">
        <f>'3 priedo 1 lentele'!C336</f>
        <v>Priemonė: Kaimo bendruomenių aktyvumo skatinimas ir telkimas plėtojant vietos partnerystę</v>
      </c>
      <c r="D336" s="173"/>
    </row>
    <row r="337" spans="1:4" ht="22.8" x14ac:dyDescent="0.3">
      <c r="A337" s="173" t="str">
        <f>'3 priedo 1 lentele'!A337</f>
        <v>2.6.1.2.</v>
      </c>
      <c r="B337" s="181">
        <f>'3 priedo 1 lentele'!B337</f>
        <v>0</v>
      </c>
      <c r="C337" s="173" t="str">
        <f>'3 priedo 1 lentele'!C337</f>
        <v>Priemonė: Kaimo infrastruktūros gerinimas ir plėtra</v>
      </c>
      <c r="D337" s="173"/>
    </row>
    <row r="338" spans="1:4" ht="24" x14ac:dyDescent="0.3">
      <c r="A338" s="19" t="str">
        <f>'3 priedo 1 lentele'!A338</f>
        <v>2.6.1.2.1</v>
      </c>
      <c r="B338" s="110" t="str">
        <f>'3 priedo 1 lentele'!B338</f>
        <v>R02ZM07-330000-0002</v>
      </c>
      <c r="C338" s="38" t="str">
        <f>'3 priedo 1 lentele'!C338</f>
        <v>Bukonių kultūros centro pastato atnaujinimas ir pritaikymas bendruomenės poreikiams</v>
      </c>
      <c r="D338" s="28" t="s">
        <v>54</v>
      </c>
    </row>
    <row r="339" spans="1:4" ht="24" x14ac:dyDescent="0.3">
      <c r="A339" s="19" t="str">
        <f>'3 priedo 1 lentele'!A339</f>
        <v>2.6.1.2.2</v>
      </c>
      <c r="B339" s="110" t="str">
        <f>'3 priedo 1 lentele'!B339</f>
        <v>R02ZM07-500000-0003</v>
      </c>
      <c r="C339" s="38" t="str">
        <f>'3 priedo 1 lentele'!C339</f>
        <v>Užusalių pagrindinės mokyklos atnaujinimas ir pritaikymas bendruomenės poreikiams</v>
      </c>
      <c r="D339" s="28" t="s">
        <v>54</v>
      </c>
    </row>
    <row r="340" spans="1:4" ht="24" x14ac:dyDescent="0.3">
      <c r="A340" s="19" t="str">
        <f>'3 priedo 1 lentele'!A340</f>
        <v>2.6.1.2.3</v>
      </c>
      <c r="B340" s="110" t="str">
        <f>'3 priedo 1 lentele'!B340</f>
        <v>R02ZM07-290000-0004</v>
      </c>
      <c r="C340" s="42" t="str">
        <f>'3 priedo 1 lentele'!C340</f>
        <v>Berteškių kaimo bendruomenės namų aplinkos sutvarkymas ir pritaikymas gyventojų poreikiams</v>
      </c>
      <c r="D340" s="28" t="s">
        <v>54</v>
      </c>
    </row>
    <row r="341" spans="1:4" ht="36" x14ac:dyDescent="0.3">
      <c r="A341" s="19" t="str">
        <f>'3 priedo 1 lentele'!A341</f>
        <v>2.6.1.2.4</v>
      </c>
      <c r="B341" s="110" t="str">
        <f>'3 priedo 1 lentele'!B341</f>
        <v>R02ZM07-500000-0005</v>
      </c>
      <c r="C341" s="42" t="str">
        <f>'3 priedo 1 lentele'!C341</f>
        <v>Raseinių rajono Mituvos upelio baseino ir kitų melioracijos griovių bei juose esančių statinių rekonstravimas</v>
      </c>
      <c r="D341" s="28" t="s">
        <v>54</v>
      </c>
    </row>
    <row r="342" spans="1:4" ht="24" x14ac:dyDescent="0.3">
      <c r="A342" s="19" t="str">
        <f>'3 priedo 1 lentele'!A342</f>
        <v>2.6.1.2.5</v>
      </c>
      <c r="B342" s="110" t="str">
        <f>'3 priedo 1 lentele'!B342</f>
        <v>R02ZM07-290000-0006</v>
      </c>
      <c r="C342" s="42" t="str">
        <f>'3 priedo 1 lentele'!C342</f>
        <v>Katauskių kaimo viešosios erdvės sutvarkymas ir pritaikymas gyventojų poreikiams</v>
      </c>
      <c r="D342" s="28" t="s">
        <v>54</v>
      </c>
    </row>
    <row r="343" spans="1:4" ht="24" x14ac:dyDescent="0.3">
      <c r="A343" s="19" t="str">
        <f>'3 priedo 1 lentele'!A343</f>
        <v>2.6.1.2.6</v>
      </c>
      <c r="B343" s="110" t="str">
        <f>'3 priedo 1 lentele'!B343</f>
        <v>R02ZM07-020000-0007</v>
      </c>
      <c r="C343" s="42" t="str">
        <f>'3 priedo 1 lentele'!C343</f>
        <v>Kalnujų seniūnijos administracinio pastato sutvarkymas</v>
      </c>
      <c r="D343" s="28" t="s">
        <v>54</v>
      </c>
    </row>
    <row r="344" spans="1:4" ht="36" x14ac:dyDescent="0.3">
      <c r="A344" s="19" t="str">
        <f>'3 priedo 1 lentele'!A344</f>
        <v>2.6.1.2.7</v>
      </c>
      <c r="B344" s="110" t="str">
        <f>'3 priedo 1 lentele'!B344</f>
        <v>R02ZM07-340000-0008</v>
      </c>
      <c r="C344" s="42" t="str">
        <f>'3 priedo 1 lentele'!C344</f>
        <v>Raseinių rajono kultūros centro Betygalos kultūros namų infrastruktūros pritaikymas visuomenės poreikiams</v>
      </c>
      <c r="D344" s="28" t="s">
        <v>54</v>
      </c>
    </row>
    <row r="345" spans="1:4" ht="24" x14ac:dyDescent="0.3">
      <c r="A345" s="19" t="str">
        <f>'3 priedo 1 lentele'!A345</f>
        <v>2.6.1.2.8</v>
      </c>
      <c r="B345" s="110" t="str">
        <f>'3 priedo 1 lentele'!B345</f>
        <v>R02ZM07-500000-0009</v>
      </c>
      <c r="C345" s="42" t="str">
        <f>'3 priedo 1 lentele'!C345</f>
        <v>Požečių gyvenvietės drenažo rekonstravimas</v>
      </c>
      <c r="D345" s="28" t="s">
        <v>54</v>
      </c>
    </row>
    <row r="346" spans="1:4" ht="24" x14ac:dyDescent="0.3">
      <c r="A346" s="19" t="str">
        <f>'3 priedo 1 lentele'!A346</f>
        <v>2.6.1.2.9</v>
      </c>
      <c r="B346" s="110" t="str">
        <f>'3 priedo 1 lentele'!B346</f>
        <v>R02ZM07-500000-0010</v>
      </c>
      <c r="C346" s="42" t="str">
        <f>'3 priedo 1 lentele'!C346</f>
        <v>Verėduvos gyvenvietės drenažo sistemos įrengimas</v>
      </c>
      <c r="D346" s="28" t="s">
        <v>54</v>
      </c>
    </row>
    <row r="347" spans="1:4" ht="84" x14ac:dyDescent="0.3">
      <c r="A347" s="125" t="str">
        <f>'3 priedo 1 lentele'!A347</f>
        <v>2.6.1.2.10</v>
      </c>
      <c r="B347" s="110" t="str">
        <f>'3 priedo 1 lentele'!B347</f>
        <v>R029908-342900-0009</v>
      </c>
      <c r="C347" s="42" t="str">
        <f>'3 priedo 1 lentele'!C347</f>
        <v>Kompleksiškas Pelėdnagių kaimo viešųjų erdvių sutvarkymas</v>
      </c>
      <c r="D347" s="28" t="s">
        <v>1924</v>
      </c>
    </row>
    <row r="348" spans="1:4" ht="24" x14ac:dyDescent="0.3">
      <c r="A348" s="125" t="str">
        <f>'3 priedo 1 lentele'!A348</f>
        <v>2.6.1.2.11</v>
      </c>
      <c r="B348" s="110" t="str">
        <f>'3 priedo 1 lentele'!B348</f>
        <v>R02ZM07-290000-0011</v>
      </c>
      <c r="C348" s="42" t="str">
        <f>'3 priedo 1 lentele'!C348</f>
        <v>Poilsio zonos prie Sujainių tvenkinio sutvarkymas</v>
      </c>
      <c r="D348" s="28" t="s">
        <v>54</v>
      </c>
    </row>
    <row r="349" spans="1:4" ht="24" x14ac:dyDescent="0.3">
      <c r="A349" s="125" t="str">
        <f>'3 priedo 1 lentele'!A349</f>
        <v>2.6.1.2.12</v>
      </c>
      <c r="B349" s="110" t="str">
        <f>'3 priedo 1 lentele'!B349</f>
        <v>R02ZM07-290000-0012</v>
      </c>
      <c r="C349" s="16" t="str">
        <f>'3 priedo 1 lentele'!C349</f>
        <v>Betygalos miestelio viešosios infrastruktūros sutvarkymas</v>
      </c>
      <c r="D349" s="28" t="s">
        <v>54</v>
      </c>
    </row>
    <row r="350" spans="1:4" ht="24" x14ac:dyDescent="0.3">
      <c r="A350" s="125" t="str">
        <f>'3 priedo 1 lentele'!A350</f>
        <v>2.6.1.2.13</v>
      </c>
      <c r="B350" s="110" t="str">
        <f>'3 priedo 1 lentele'!B350</f>
        <v>R02ZM07-500000-0013</v>
      </c>
      <c r="C350" s="42" t="str">
        <f>'3 priedo 1 lentele'!C350</f>
        <v>Berteškių kaimo vandens kokybės gerinimas</v>
      </c>
      <c r="D350" s="28" t="s">
        <v>54</v>
      </c>
    </row>
    <row r="351" spans="1:4" ht="24" x14ac:dyDescent="0.3">
      <c r="A351" s="125" t="str">
        <f>'3 priedo 1 lentele'!A351</f>
        <v>2.6.1.2.14</v>
      </c>
      <c r="B351" s="110" t="str">
        <f>'3 priedo 1 lentele'!B351</f>
        <v>R02ZM07-290000-0014</v>
      </c>
      <c r="C351" s="42" t="str">
        <f>'3 priedo 1 lentele'!C351</f>
        <v>Girkalnio miestelio tvenkinio išvalymas ir poilsio zonos įrengimas</v>
      </c>
      <c r="D351" s="28" t="s">
        <v>54</v>
      </c>
    </row>
    <row r="352" spans="1:4" ht="24" x14ac:dyDescent="0.3">
      <c r="A352" s="125" t="str">
        <f>'3 priedo 1 lentele'!A352</f>
        <v>2.6.1.2.15</v>
      </c>
      <c r="B352" s="110" t="str">
        <f>'3 priedo 1 lentele'!B352</f>
        <v>R02ZM07-290000-0015</v>
      </c>
      <c r="C352" s="42" t="str">
        <f>'3 priedo 1 lentele'!C352</f>
        <v>Viešosios erdvės Užkalnių kaime sutvarkymas ir pritaikymas gyventojų poilsiui ir sportui</v>
      </c>
      <c r="D352" s="28" t="s">
        <v>54</v>
      </c>
    </row>
    <row r="353" spans="1:4" ht="24" x14ac:dyDescent="0.3">
      <c r="A353" s="125" t="str">
        <f>'3 priedo 1 lentele'!A353</f>
        <v>2.6.1.2.16</v>
      </c>
      <c r="B353" s="110" t="str">
        <f>'3 priedo 1 lentele'!B353</f>
        <v>R02ZM07-290000-0016</v>
      </c>
      <c r="C353" s="42" t="str">
        <f>'3 priedo 1 lentele'!C353</f>
        <v>Kalnųjų miestelio viešosios erdvės atnaujinimas ir pritaikymas visuomenės poreikiams</v>
      </c>
      <c r="D353" s="28" t="s">
        <v>54</v>
      </c>
    </row>
    <row r="354" spans="1:4" ht="24" x14ac:dyDescent="0.3">
      <c r="A354" s="125" t="str">
        <f>'3 priedo 1 lentele'!A354</f>
        <v>2.6.1.2.17</v>
      </c>
      <c r="B354" s="110" t="str">
        <f>'3 priedo 1 lentele'!B354</f>
        <v>R02ZM07-290000-0017</v>
      </c>
      <c r="C354" s="42" t="str">
        <f>'3 priedo 1 lentele'!C354</f>
        <v>Viešosios poilsio zonos įrengimas Norgėlų kaime</v>
      </c>
      <c r="D354" s="28" t="s">
        <v>54</v>
      </c>
    </row>
    <row r="355" spans="1:4" ht="24" x14ac:dyDescent="0.3">
      <c r="A355" s="125" t="str">
        <f>'3 priedo 1 lentele'!A355</f>
        <v>2.6.1.2.18</v>
      </c>
      <c r="B355" s="110" t="str">
        <f>'3 priedo 1 lentele'!B355</f>
        <v>R02ZM07-290000-0018</v>
      </c>
      <c r="C355" s="38" t="str">
        <f>'3 priedo 1 lentele'!C355</f>
        <v>Poilsio zonos įrengimas prie Žaiginio tvenkinio</v>
      </c>
      <c r="D355" s="28" t="s">
        <v>54</v>
      </c>
    </row>
    <row r="356" spans="1:4" ht="24" x14ac:dyDescent="0.3">
      <c r="A356" s="125" t="str">
        <f>'3 priedo 1 lentele'!A356</f>
        <v>2.6.1.2.19</v>
      </c>
      <c r="B356" s="110" t="str">
        <f>'3 priedo 1 lentele'!B356</f>
        <v>R02ZM07-290000-0019</v>
      </c>
      <c r="C356" s="38" t="str">
        <f>'3 priedo 1 lentele'!C356</f>
        <v>Gėluvos kaimo viešosios erdvės sutvarkymas ir pritaikymas gyventojų poreikiams</v>
      </c>
      <c r="D356" s="28" t="s">
        <v>54</v>
      </c>
    </row>
    <row r="357" spans="1:4" ht="24" x14ac:dyDescent="0.3">
      <c r="A357" s="125" t="str">
        <f>'3 priedo 1 lentele'!A357</f>
        <v>2.6.1.2.20</v>
      </c>
      <c r="B357" s="110" t="str">
        <f>'3 priedo 1 lentele'!B357</f>
        <v>R02ZM07-290000-0020</v>
      </c>
      <c r="C357" s="38" t="str">
        <f>'3 priedo 1 lentele'!C357</f>
        <v>Butkiškės kaimo viešosios erdvės sutvarkymas ir pritaikymas gyventojų poreikiams</v>
      </c>
      <c r="D357" s="28" t="s">
        <v>54</v>
      </c>
    </row>
    <row r="358" spans="1:4" ht="24" x14ac:dyDescent="0.3">
      <c r="A358" s="125" t="str">
        <f>'3 priedo 1 lentele'!A358</f>
        <v>2.6.1.2.21</v>
      </c>
      <c r="B358" s="110" t="str">
        <f>'3 priedo 1 lentele'!B358</f>
        <v>R02ZM07-290000-0021</v>
      </c>
      <c r="C358" s="38" t="str">
        <f>'3 priedo 1 lentele'!C358</f>
        <v>Kaulakių kaimo viešosios infrastruktūros sutvarkymas ir pritaikymas gyventojų poreikiams</v>
      </c>
      <c r="D358" s="28" t="s">
        <v>54</v>
      </c>
    </row>
    <row r="359" spans="1:4" ht="24" x14ac:dyDescent="0.3">
      <c r="A359" s="125" t="str">
        <f>'3 priedo 1 lentele'!A359</f>
        <v>2.6.1.2.22</v>
      </c>
      <c r="B359" s="110" t="str">
        <f>'3 priedo 1 lentele'!B359</f>
        <v>R02ZM07-330000-0022</v>
      </c>
      <c r="C359" s="38" t="str">
        <f>'3 priedo 1 lentele'!C359</f>
        <v>Stakliškių kultūros ir laisvalaikio centro kapitalinis remontas</v>
      </c>
      <c r="D359" s="28" t="s">
        <v>54</v>
      </c>
    </row>
    <row r="360" spans="1:4" ht="24" x14ac:dyDescent="0.3">
      <c r="A360" s="125" t="str">
        <f>'3 priedo 1 lentele'!A360</f>
        <v>2.6.1.2.23</v>
      </c>
      <c r="B360" s="110" t="str">
        <f>'3 priedo 1 lentele'!B360</f>
        <v>R02ZM07-330000-0023</v>
      </c>
      <c r="C360" s="38" t="str">
        <f>'3 priedo 1 lentele'!C360</f>
        <v>Veiverių kultūros ir laisvalaikio centro Skriaudžiuose kapitalinis remontas</v>
      </c>
      <c r="D360" s="28" t="s">
        <v>54</v>
      </c>
    </row>
    <row r="361" spans="1:4" ht="24" x14ac:dyDescent="0.3">
      <c r="A361" s="125" t="str">
        <f>'3 priedo 1 lentele'!A361</f>
        <v>2.6.1.2.24</v>
      </c>
      <c r="B361" s="110" t="str">
        <f>'3 priedo 1 lentele'!B361</f>
        <v>R02ZM07-500000-0024</v>
      </c>
      <c r="C361" s="38" t="str">
        <f>'3 priedo 1 lentele'!C361</f>
        <v>Geriamojo vandens tiekimo sistemos Vėžionių kaime įrengimas</v>
      </c>
      <c r="D361" s="28" t="s">
        <v>54</v>
      </c>
    </row>
    <row r="362" spans="1:4" ht="24" x14ac:dyDescent="0.3">
      <c r="A362" s="125" t="str">
        <f>'3 priedo 1 lentele'!A362</f>
        <v>2.6.1.2.25</v>
      </c>
      <c r="B362" s="110" t="str">
        <f>'3 priedo 1 lentele'!B362</f>
        <v>R02ZM07-500000-0025</v>
      </c>
      <c r="C362" s="38" t="str">
        <f>'3 priedo 1 lentele'!C362</f>
        <v>Prienų r. Stakliškių gimnazijos ikimokyklinio ugdymo skyriaus modernizavimas</v>
      </c>
      <c r="D362" s="28" t="s">
        <v>54</v>
      </c>
    </row>
    <row r="363" spans="1:4" ht="60" x14ac:dyDescent="0.3">
      <c r="A363" s="125" t="str">
        <f>'3 priedo 1 lentele'!A363</f>
        <v>2.6.1.2.26</v>
      </c>
      <c r="B363" s="110" t="str">
        <f>'3 priedo 1 lentele'!B363</f>
        <v>R02ZM07-290000-0026</v>
      </c>
      <c r="C363" s="38" t="str">
        <f>'3 priedo 1 lentele'!C363</f>
        <v>Šiluvos miestelio viešosios infrastruktūros sutvarkymas</v>
      </c>
      <c r="D363" s="28" t="s">
        <v>1925</v>
      </c>
    </row>
    <row r="364" spans="1:4" ht="139.5" customHeight="1" x14ac:dyDescent="0.3">
      <c r="A364" s="125" t="str">
        <f>'3 priedo 1 lentele'!A364</f>
        <v>2.6.1.2.27</v>
      </c>
      <c r="B364" s="110" t="str">
        <f>'3 priedo 1 lentele'!B364</f>
        <v>R029908-340000-0010</v>
      </c>
      <c r="C364" s="38" t="str">
        <f>'3 priedo 1 lentele'!C364</f>
        <v>Kompleksiškas Vilainių kaimo viešųjų erdvių sutvarkymas</v>
      </c>
      <c r="D364" s="28" t="s">
        <v>1926</v>
      </c>
    </row>
    <row r="365" spans="1:4" ht="18.75" customHeight="1" x14ac:dyDescent="0.3">
      <c r="A365" s="125" t="str">
        <f>'3 priedo 1 lentele'!A365</f>
        <v>2.6.1.2.28</v>
      </c>
      <c r="B365" s="110" t="str">
        <f>'3 priedo 1 lentele'!B365</f>
        <v>R02ZM07-120000-0027</v>
      </c>
      <c r="C365" s="38" t="str">
        <f>'3 priedo 1 lentele'!C365</f>
        <v>Vietinės reikšmės kelio BR-27 rekonstravimas</v>
      </c>
      <c r="D365" s="28" t="s">
        <v>54</v>
      </c>
    </row>
    <row r="366" spans="1:4" ht="24.75" customHeight="1" x14ac:dyDescent="0.3">
      <c r="A366" s="125" t="str">
        <f>'3 priedo 1 lentele'!A366</f>
        <v>2.6.1.2.29</v>
      </c>
      <c r="B366" s="110" t="str">
        <f>'3 priedo 1 lentele'!B366</f>
        <v>R02ZM07-070000-0028</v>
      </c>
      <c r="C366" s="38" t="str">
        <f>'3 priedo 1 lentele'!C366</f>
        <v>Vandens tiekimo infrastruktūros plėtra Birštono savivaldybės kaimiškose teritorijose</v>
      </c>
      <c r="D366" s="28" t="s">
        <v>1927</v>
      </c>
    </row>
    <row r="367" spans="1:4" ht="27" customHeight="1" x14ac:dyDescent="0.3">
      <c r="A367" s="125" t="str">
        <f>'3 priedo 1 lentele'!A367</f>
        <v>2.6.1.2.30</v>
      </c>
      <c r="B367" s="110" t="str">
        <f>'3 priedo 1 lentele'!B367</f>
        <v>R02ZM07-290000-0029</v>
      </c>
      <c r="C367" s="38" t="str">
        <f>'3 priedo 1 lentele'!C367</f>
        <v>Apšvietimo inžinerinių tinklų atnaujinimas arba plėtra Kėdainių rajono Dotnuvos seniūnijoje</v>
      </c>
      <c r="D367" s="28" t="s">
        <v>54</v>
      </c>
    </row>
    <row r="368" spans="1:4" ht="26.25" customHeight="1" x14ac:dyDescent="0.3">
      <c r="A368" s="125" t="str">
        <f>'3 priedo 1 lentele'!A368</f>
        <v>2.6.1.2.31</v>
      </c>
      <c r="B368" s="110" t="str">
        <f>'3 priedo 1 lentele'!B368</f>
        <v>R02ZM07-290000-0030</v>
      </c>
      <c r="C368" s="38" t="str">
        <f>'3 priedo 1 lentele'!C368</f>
        <v>Apšvietimo inžinerinių tinklų atnaujinimas arba plėtra Kėdainių rajono Pelėdnagių seniūnijoje</v>
      </c>
      <c r="D368" s="28" t="s">
        <v>54</v>
      </c>
    </row>
    <row r="369" spans="1:4" ht="38.25" customHeight="1" x14ac:dyDescent="0.3">
      <c r="A369" s="125" t="str">
        <f>'3 priedo 1 lentele'!A369</f>
        <v>2.6.1.2.32</v>
      </c>
      <c r="B369" s="110" t="str">
        <f>'3 priedo 1 lentele'!B369</f>
        <v>R02ZM07-290000-0031</v>
      </c>
      <c r="C369" s="38" t="str">
        <f>'3 priedo 1 lentele'!C369</f>
        <v>Apšvietimo inžinerinių tinklų atnaujinimas arba plėtra Kėdainių rajono Truskavos ir Josvainių seniūnijose</v>
      </c>
      <c r="D369" s="28" t="s">
        <v>54</v>
      </c>
    </row>
    <row r="370" spans="1:4" ht="39.75" customHeight="1" x14ac:dyDescent="0.3">
      <c r="A370" s="125" t="str">
        <f>'3 priedo 1 lentele'!A370</f>
        <v>2.6.1.2.33</v>
      </c>
      <c r="B370" s="110" t="str">
        <f>'3 priedo 1 lentele'!B370</f>
        <v>R02ZM07-290000-0032</v>
      </c>
      <c r="C370" s="38" t="str">
        <f>'3 priedo 1 lentele'!C370</f>
        <v>Apšvietimo inžinerinių tinklų atnaujinimas arba plėtra Kėdainių rajono Pernaravos, Gudžiūnų, Vilainių, Krakių ir Surviliškio seniūnijose</v>
      </c>
      <c r="D370" s="28" t="s">
        <v>54</v>
      </c>
    </row>
    <row r="371" spans="1:4" ht="28.5" customHeight="1" x14ac:dyDescent="0.3">
      <c r="A371" s="125" t="str">
        <f>'3 priedo 1 lentele'!A371</f>
        <v>2.6.1.2.34</v>
      </c>
      <c r="B371" s="110" t="str">
        <f>'3 priedo 1 lentele'!B371</f>
        <v>R02ZM07-290000-0033</v>
      </c>
      <c r="C371" s="38" t="str">
        <f>'3 priedo 1 lentele'!C371</f>
        <v>Apšvietimo inžinerinių tinklų atnaujinimas arba plėtra Šėtos seniūnijoje</v>
      </c>
      <c r="D371" s="28" t="s">
        <v>54</v>
      </c>
    </row>
    <row r="372" spans="1:4" ht="40.5" customHeight="1" x14ac:dyDescent="0.3">
      <c r="A372" s="125" t="str">
        <f>'3 priedo 1 lentele'!A372</f>
        <v>2.6.1.2.35</v>
      </c>
      <c r="B372" s="110" t="str">
        <f>'3 priedo 1 lentele'!B372</f>
        <v>R02ZM07-290000-0034</v>
      </c>
      <c r="C372" s="38" t="str">
        <f>'3 priedo 1 lentele'!C372</f>
        <v>Atvirų viešųjų erdvių sutvarkymas arba sukūrimas Kėdainių rajono Surviliškio seniūnijoje, pritaikant jas kaimo bendruomenės poreikiams bei laisvalaikiui</v>
      </c>
      <c r="D372" s="28" t="s">
        <v>54</v>
      </c>
    </row>
    <row r="373" spans="1:4" ht="39.75" customHeight="1" x14ac:dyDescent="0.3">
      <c r="A373" s="125" t="str">
        <f>'3 priedo 1 lentele'!A373</f>
        <v>2.6.1.2.36</v>
      </c>
      <c r="B373" s="110" t="str">
        <f>'3 priedo 1 lentele'!B373</f>
        <v>R02ZM07-290000-0035</v>
      </c>
      <c r="C373" s="38" t="str">
        <f>'3 priedo 1 lentele'!C373</f>
        <v>Atvirų viešųjų erdvių sutvarkymas arba sukūrimas Kėdainių rajono Šėtos miestelyje, pritaikant jas kaimo bendruomenės poreikiams bei laisvalaikiui</v>
      </c>
      <c r="D373" s="28" t="s">
        <v>54</v>
      </c>
    </row>
    <row r="374" spans="1:4" ht="40.5" customHeight="1" x14ac:dyDescent="0.3">
      <c r="A374" s="125" t="str">
        <f>'3 priedo 1 lentele'!A374</f>
        <v>2.6.1.2.38</v>
      </c>
      <c r="B374" s="110" t="str">
        <f>'3 priedo 1 lentele'!B374</f>
        <v>R02ZM07-290000-0037</v>
      </c>
      <c r="C374" s="38" t="str">
        <f>'3 priedo 1 lentele'!C374</f>
        <v>Atvirų viešųjų erdvių sutvarkymas arba sukūrimas Kėdainių rajono Dotnuvos seniūnijoje, pritaikant jas kaimo bendruomenės poreikiams bei laisvalaikiui</v>
      </c>
      <c r="D374" s="28" t="s">
        <v>54</v>
      </c>
    </row>
    <row r="375" spans="1:4" ht="56.25" customHeight="1" x14ac:dyDescent="0.3">
      <c r="A375" s="125" t="str">
        <f>'3 priedo 1 lentele'!A375</f>
        <v>2.6.1.2.39</v>
      </c>
      <c r="B375" s="110" t="str">
        <f>'3 priedo 1 lentele'!B375</f>
        <v>R02ZM07-290000-0038</v>
      </c>
      <c r="C375" s="38" t="str">
        <f>'3 priedo 1 lentele'!C375</f>
        <v>Atvirų viešųjų erdvių sutvarkymas arba sukūrimas Kėdainių rajono Josvainių ir Krakių seniūnijose, pritaikant jas kaimo bendruomenės poreikiams bei laisvalaikiui</v>
      </c>
      <c r="D375" s="28" t="s">
        <v>54</v>
      </c>
    </row>
    <row r="376" spans="1:4" ht="56.25" customHeight="1" x14ac:dyDescent="0.3">
      <c r="A376" s="125" t="str">
        <f>'3 priedo 1 lentele'!A376</f>
        <v>2.6.1.2.40</v>
      </c>
      <c r="B376" s="110" t="str">
        <f>'3 priedo 1 lentele'!B376</f>
        <v>R02ZM07-290000-0039</v>
      </c>
      <c r="C376" s="38" t="str">
        <f>'3 priedo 1 lentele'!C376</f>
        <v>Atvirų viešųjų erdvių sutvarkymas arba sukūrimas Kėdainių rajono Pernaravos, Pelėdnagių, Vilainių ir Truskavos seniūnijose, pritaikant jas kaimo bendruomenės poreikiams bei laisvalaikiui</v>
      </c>
      <c r="D376" s="28" t="s">
        <v>54</v>
      </c>
    </row>
    <row r="377" spans="1:4" ht="39.75" customHeight="1" x14ac:dyDescent="0.3">
      <c r="A377" s="125" t="str">
        <f>'3 priedo 1 lentele'!A377</f>
        <v>2.6.1.2.41</v>
      </c>
      <c r="B377" s="110" t="str">
        <f>'3 priedo 1 lentele'!B377</f>
        <v>R02ZM07-330000-0040</v>
      </c>
      <c r="C377" s="38" t="str">
        <f>'3 priedo 1 lentele'!C377</f>
        <v>Kėdainių rajono Krakių miestelio kultūros centro kapitalinis remontas, pritaikant jį kaimo bendruomenės poreikiams</v>
      </c>
      <c r="D377" s="28" t="s">
        <v>54</v>
      </c>
    </row>
    <row r="378" spans="1:4" ht="51" customHeight="1" x14ac:dyDescent="0.3">
      <c r="A378" s="125" t="str">
        <f>'3 priedo 1 lentele'!A378</f>
        <v>2.6.1.2.42</v>
      </c>
      <c r="B378" s="110" t="str">
        <f>'3 priedo 1 lentele'!B378</f>
        <v>R02ZM07-320000-0041</v>
      </c>
      <c r="C378" s="38" t="str">
        <f>'3 priedo 1 lentele'!C378</f>
        <v>Kėdainių rajono Dotnuvos seniūnijos Akademijos miestelio visuomeninės paskirties pastato atnaujinimas (modernizavimas), pritaikant jį kaimo bendruomenės poreikiams</v>
      </c>
      <c r="D378" s="28" t="s">
        <v>54</v>
      </c>
    </row>
    <row r="379" spans="1:4" ht="39" customHeight="1" x14ac:dyDescent="0.3">
      <c r="A379" s="125" t="str">
        <f>'3 priedo 1 lentele'!A379</f>
        <v>2.6.1.2.43</v>
      </c>
      <c r="B379" s="110" t="str">
        <f>'3 priedo 1 lentele'!B379</f>
        <v>R02ZM07-330000-0042</v>
      </c>
      <c r="C379" s="38" t="str">
        <f>'3 priedo 1 lentele'!C379</f>
        <v>Kėdainių rajono Truskavos seniūnijos pastato išplėtimas, pritaikant jį kaimo bendruomenės poreikiams bei kultūrinei veiklai</v>
      </c>
      <c r="D379" s="28" t="s">
        <v>54</v>
      </c>
    </row>
    <row r="380" spans="1:4" ht="51.75" customHeight="1" x14ac:dyDescent="0.3">
      <c r="A380" s="125" t="str">
        <f>'3 priedo 1 lentele'!A380</f>
        <v>2.6.1.2.44</v>
      </c>
      <c r="B380" s="110" t="str">
        <f>'3 priedo 1 lentele'!B380</f>
        <v>R02ZM07-330000-0043</v>
      </c>
      <c r="C380" s="38" t="str">
        <f>'3 priedo 1 lentele'!C380</f>
        <v>Kėdainių rajono Krakių seniūnijos Ažytėnų kaimo visuomeninės paskirties pastato atnaujinimas (modernizavimas), pritaikant jį kaimo bendruomenės poreikiams</v>
      </c>
      <c r="D380" s="28" t="s">
        <v>54</v>
      </c>
    </row>
    <row r="381" spans="1:4" ht="39" customHeight="1" x14ac:dyDescent="0.3">
      <c r="A381" s="125" t="str">
        <f>'3 priedo 1 lentele'!A381</f>
        <v>2.6.1.2.45</v>
      </c>
      <c r="B381" s="110" t="str">
        <f>'3 priedo 1 lentele'!B381</f>
        <v>R02ZM07-500000-0044</v>
      </c>
      <c r="C381" s="38" t="str">
        <f>'3 priedo 1 lentele'!C381</f>
        <v>Geriamojo vandens geležies šalinimo sistemų nauja statyba ir (arba) rekonstrukcija, artezinio gręžinio įrengimas Kasčiukiškių kaime</v>
      </c>
      <c r="D381" s="28" t="s">
        <v>54</v>
      </c>
    </row>
    <row r="382" spans="1:4" ht="39" customHeight="1" x14ac:dyDescent="0.3">
      <c r="A382" s="125" t="str">
        <f>'3 priedo 1 lentele'!A382</f>
        <v>2.6.1.2.46</v>
      </c>
      <c r="B382" s="110" t="str">
        <f>'3 priedo 1 lentele'!B382</f>
        <v>R02ZM07-500000-0045</v>
      </c>
      <c r="C382" s="38" t="str">
        <f>'3 priedo 1 lentele'!C382</f>
        <v>Geriamojo vandens geležies šalinimo sistemų nauja statyba ir (arba) rekonstrukcija, artezinio gręžinio įrengimas Neprėkštos kaime</v>
      </c>
      <c r="D382" s="28" t="s">
        <v>54</v>
      </c>
    </row>
    <row r="383" spans="1:4" ht="39" customHeight="1" x14ac:dyDescent="0.3">
      <c r="A383" s="125" t="str">
        <f>'3 priedo 1 lentele'!A383</f>
        <v>2.6.1.2.47</v>
      </c>
      <c r="B383" s="110" t="str">
        <f>'3 priedo 1 lentele'!B383</f>
        <v>R02ZM07-500000-0046</v>
      </c>
      <c r="C383" s="38" t="str">
        <f>'3 priedo 1 lentele'!C383</f>
        <v>Geriamojo vandens geležies šalinimo sistemų nauja statyba ir (arba) rekonstrukcija, artezinio gręžinio įrengimas Nemaitonių kaime</v>
      </c>
      <c r="D383" s="28" t="s">
        <v>54</v>
      </c>
    </row>
    <row r="384" spans="1:4" ht="38.25" customHeight="1" x14ac:dyDescent="0.3">
      <c r="A384" s="125" t="str">
        <f>'3 priedo 1 lentele'!A384</f>
        <v>2.6.1.2.48</v>
      </c>
      <c r="B384" s="110" t="str">
        <f>'3 priedo 1 lentele'!B384</f>
        <v>R02ZM07-500000-0047</v>
      </c>
      <c r="C384" s="38" t="str">
        <f>'3 priedo 1 lentele'!C384</f>
        <v>Geriamojo vandens geležies šalinimo sistemų nauja statyba ir (arba) rekonstrukcija, artezinio gręžinio įrengimas Vilūnų kaime</v>
      </c>
      <c r="D384" s="28" t="s">
        <v>54</v>
      </c>
    </row>
    <row r="385" spans="1:4" ht="39.75" customHeight="1" x14ac:dyDescent="0.3">
      <c r="A385" s="125" t="str">
        <f>'3 priedo 1 lentele'!A385</f>
        <v>2.6.1.2.49</v>
      </c>
      <c r="B385" s="110" t="str">
        <f>'3 priedo 1 lentele'!B385</f>
        <v>R02ZM07-500000-0048</v>
      </c>
      <c r="C385" s="38" t="str">
        <f>'3 priedo 1 lentele'!C385</f>
        <v>Geriamojo vandens geležies šalinimo sistemų nauja statyba ir (arba) rekonstrukcija, artezinio gręžinio įrengimas Tauckūnų kaime</v>
      </c>
      <c r="D385" s="28" t="s">
        <v>54</v>
      </c>
    </row>
    <row r="386" spans="1:4" ht="38.25" customHeight="1" x14ac:dyDescent="0.3">
      <c r="A386" s="125" t="str">
        <f>'3 priedo 1 lentele'!A386</f>
        <v>2.6.1.2.50</v>
      </c>
      <c r="B386" s="110" t="str">
        <f>'3 priedo 1 lentele'!B386</f>
        <v>R02ZM07-500000-0049</v>
      </c>
      <c r="C386" s="38" t="str">
        <f>'3 priedo 1 lentele'!C386</f>
        <v>Geriamojo vandens geležies šalinimo sistemų nauja statyba ir (arba) rekonstrukcija, artezinio gręžinio įrengimas Mikalaučiškių kaime</v>
      </c>
      <c r="D386" s="28" t="s">
        <v>54</v>
      </c>
    </row>
    <row r="387" spans="1:4" ht="41.25" customHeight="1" x14ac:dyDescent="0.3">
      <c r="A387" s="125" t="str">
        <f>'3 priedo 1 lentele'!A387</f>
        <v>2.6.1.2.51</v>
      </c>
      <c r="B387" s="110" t="str">
        <f>'3 priedo 1 lentele'!B387</f>
        <v>R02ZM07-500000-0050</v>
      </c>
      <c r="C387" s="38" t="str">
        <f>'3 priedo 1 lentele'!C387</f>
        <v>Geriamojo vandens geležies šalinimo sistemų nauja statyba ir (arba) rekonstrukcija, artezinio gręžinio įrengimas Guronių (Žaslių gel. stotis) kaime</v>
      </c>
      <c r="D387" s="28" t="s">
        <v>54</v>
      </c>
    </row>
    <row r="388" spans="1:4" ht="24.75" customHeight="1" x14ac:dyDescent="0.3">
      <c r="A388" s="125" t="str">
        <f>'3 priedo 1 lentele'!A388</f>
        <v>2.6.1.2.52</v>
      </c>
      <c r="B388" s="110" t="str">
        <f>'3 priedo 1 lentele'!B388</f>
        <v>R02ZM07-500000-0051</v>
      </c>
      <c r="C388" s="38" t="str">
        <f>'3 priedo 1 lentele'!C388</f>
        <v>Žaslių pagrindinės mokyklos dienos centro sporto aikštyno atnaujinimas</v>
      </c>
      <c r="D388" s="28" t="s">
        <v>54</v>
      </c>
    </row>
    <row r="389" spans="1:4" ht="39.75" customHeight="1" x14ac:dyDescent="0.3">
      <c r="A389" s="125" t="str">
        <f>'3 priedo 1 lentele'!A389</f>
        <v>2.6.1.2.53</v>
      </c>
      <c r="B389" s="110" t="str">
        <f>'3 priedo 1 lentele'!B389</f>
        <v>R02ZM07-500000-0052</v>
      </c>
      <c r="C389" s="38" t="str">
        <f>'3 priedo 1 lentele'!C389</f>
        <v>Kaišiadorių r. Pravieniškių lopšelio-darželio „Ąžuoliukas“ gražios ir saugios lauko aplinkos sukūrimas</v>
      </c>
      <c r="D389" s="28" t="s">
        <v>54</v>
      </c>
    </row>
    <row r="390" spans="1:4" ht="39" customHeight="1" x14ac:dyDescent="0.3">
      <c r="A390" s="125" t="str">
        <f>'3 priedo 1 lentele'!A390</f>
        <v>2.6.1.2.54</v>
      </c>
      <c r="B390" s="110" t="str">
        <f>'3 priedo 1 lentele'!B390</f>
        <v>R02ZM07-320000-0053</v>
      </c>
      <c r="C390" s="38" t="str">
        <f>'3 priedo 1 lentele'!C390</f>
        <v>Kauno r. Pabiržio kaimo viešosios infrastruktūros sutvarkymas ir pritaikymas aktyvaus laisvalaikio ir
kultūrinei veiklai</v>
      </c>
      <c r="D390" s="28" t="s">
        <v>54</v>
      </c>
    </row>
    <row r="391" spans="1:4" ht="28.5" customHeight="1" x14ac:dyDescent="0.3">
      <c r="A391" s="125" t="str">
        <f>'3 priedo 1 lentele'!A391</f>
        <v>2.6.1.2.55</v>
      </c>
      <c r="B391" s="110" t="str">
        <f>'3 priedo 1 lentele'!B391</f>
        <v>R02ZM07-410000-0054</v>
      </c>
      <c r="C391" s="38" t="str">
        <f>'3 priedo 1 lentele'!C391</f>
        <v>Kauno r. Kačerginės miestelio viešosios infrastruktūros</v>
      </c>
      <c r="D391" s="28" t="s">
        <v>54</v>
      </c>
    </row>
    <row r="392" spans="1:4" ht="49.5" customHeight="1" x14ac:dyDescent="0.3">
      <c r="A392" s="125" t="str">
        <f>'3 priedo 1 lentele'!A392</f>
        <v>2.6.1.2.56</v>
      </c>
      <c r="B392" s="110" t="str">
        <f>'3 priedo 1 lentele'!B392</f>
        <v>R02ZM07-232200-0055</v>
      </c>
      <c r="C392" s="38" t="str">
        <f>'3 priedo 1 lentele'!C392</f>
        <v>Kauno r. Ilgakiemio kaimo viešosios infrastruktūros sutvarkymas ir pritaikymas kaimo bendruomenės
poreikiams</v>
      </c>
      <c r="D392" s="28" t="s">
        <v>54</v>
      </c>
    </row>
    <row r="393" spans="1:4" ht="39.75" customHeight="1" x14ac:dyDescent="0.3">
      <c r="A393" s="125" t="str">
        <f>'3 priedo 1 lentele'!A393</f>
        <v>2.6.1.2.57</v>
      </c>
      <c r="B393" s="110" t="str">
        <f>'3 priedo 1 lentele'!B393</f>
        <v>R02ZM07-230000-0056</v>
      </c>
      <c r="C393" s="38" t="str">
        <f>'3 priedo 1 lentele'!C393</f>
        <v>Kauno r. Voškonių kaimo viešosios infrastruktūros sutvarkymas ir pritaikymas kaimo bendruomenės
poreikiams</v>
      </c>
      <c r="D393" s="28" t="s">
        <v>54</v>
      </c>
    </row>
    <row r="394" spans="1:4" ht="51.75" customHeight="1" x14ac:dyDescent="0.3">
      <c r="A394" s="125" t="str">
        <f>'3 priedo 1 lentele'!A394</f>
        <v>2.6.1.2.58</v>
      </c>
      <c r="B394" s="110" t="str">
        <f>'3 priedo 1 lentele'!B394</f>
        <v>R02ZM07-220000-0057</v>
      </c>
      <c r="C394" s="38" t="str">
        <f>'3 priedo 1 lentele'!C394</f>
        <v>Kauno r. Piliuonos miestelio viešosios infrastruktūros sutvarkymas ir pritaikymas aktyvaus laisvalaikio
ir kultūrinei veiklai</v>
      </c>
      <c r="D394" s="28" t="s">
        <v>54</v>
      </c>
    </row>
    <row r="395" spans="1:4" ht="26.25" customHeight="1" x14ac:dyDescent="0.3">
      <c r="A395" s="125" t="str">
        <f>'3 priedo 1 lentele'!A395</f>
        <v>2.6.1.2.59</v>
      </c>
      <c r="B395" s="110" t="str">
        <f>'3 priedo 1 lentele'!B395</f>
        <v>R02ZM07-440000-0058</v>
      </c>
      <c r="C395" s="38" t="str">
        <f>'3 priedo 1 lentele'!C395</f>
        <v>Kauno r. Pyplių piliakalnio ir jo prieigų sutvarkymas ir pritaikymas lankymui</v>
      </c>
      <c r="D395" s="28" t="s">
        <v>54</v>
      </c>
    </row>
    <row r="396" spans="1:4" ht="37.5" customHeight="1" x14ac:dyDescent="0.3">
      <c r="A396" s="125" t="str">
        <f>'3 priedo 1 lentele'!A396</f>
        <v>2.6.1.2.60</v>
      </c>
      <c r="B396" s="110" t="str">
        <f>'3 priedo 1 lentele'!B396</f>
        <v>R02ZM07-440000-0059</v>
      </c>
      <c r="C396" s="38" t="str">
        <f>'3 priedo 1 lentele'!C396</f>
        <v>Kauno r. Zapyškio senojo miesto teritorijos atgaivinimas ir pritaikymas bendruomenės poreikiams</v>
      </c>
      <c r="D396" s="28" t="s">
        <v>54</v>
      </c>
    </row>
    <row r="397" spans="1:4" ht="49.5" customHeight="1" x14ac:dyDescent="0.3">
      <c r="A397" s="125" t="str">
        <f>'3 priedo 1 lentele'!A397</f>
        <v>2.6.1.2.61</v>
      </c>
      <c r="B397" s="110" t="str">
        <f>'3 priedo 1 lentele'!B397</f>
        <v>R02ZM07-320000-0060</v>
      </c>
      <c r="C397" s="38" t="str">
        <f>'3 priedo 1 lentele'!C397</f>
        <v>Kauno r. Linksmakalnio kaimo viešosios infrastruktūros sutvarkymas ir pritaikymas aktyvaus laisvalaikio
ir kultūrinei veiklai</v>
      </c>
      <c r="D397" s="28" t="s">
        <v>54</v>
      </c>
    </row>
    <row r="398" spans="1:4" ht="49.5" customHeight="1" x14ac:dyDescent="0.3">
      <c r="A398" s="125" t="str">
        <f>'3 priedo 1 lentele'!A398</f>
        <v>2.6.1.2.62</v>
      </c>
      <c r="B398" s="125" t="str">
        <f>'3 priedo 1 lentele'!B398</f>
        <v>R02ZM07-070000-0062</v>
      </c>
      <c r="C398" s="125" t="str">
        <f>'3 priedo 1 lentele'!C398</f>
        <v>Vandentiekio tinklų bei vandens gerinimo įrenginių statyba Naujosios Ūtos kaime</v>
      </c>
      <c r="D398" s="28" t="s">
        <v>1928</v>
      </c>
    </row>
    <row r="399" spans="1:4" ht="49.5" customHeight="1" x14ac:dyDescent="0.3">
      <c r="A399" s="125" t="str">
        <f>'3 priedo 1 lentele'!A399</f>
        <v>2.6.1.2.63</v>
      </c>
      <c r="B399" s="125" t="str">
        <f>'3 priedo 1 lentele'!B399</f>
        <v>R02ZM07-500000-0063</v>
      </c>
      <c r="C399" s="125" t="str">
        <f>'3 priedo 1 lentele'!C399</f>
        <v>Jonavos r. Kulvos Abraomo Kulviečio mokyklos futbolo aikštės įrengimas ir pritaikymas bendruomenės poreikiams</v>
      </c>
      <c r="D399" s="28" t="s">
        <v>1929</v>
      </c>
    </row>
    <row r="400" spans="1:4" ht="49.5" customHeight="1" x14ac:dyDescent="0.3">
      <c r="A400" s="125" t="str">
        <f>'3 priedo 1 lentele'!A400</f>
        <v>2.6.1.2.64</v>
      </c>
      <c r="B400" s="125" t="str">
        <f>'3 priedo 1 lentele'!B400</f>
        <v>R02ZM07-290000-0064</v>
      </c>
      <c r="C400" s="125" t="str">
        <f>'3 priedo 1 lentele'!C400</f>
        <v>Apšvietimo linijų įrengimas Gojaus g., Oginskių g., Kruonio mstl., Kaišiadorių r. sav.</v>
      </c>
      <c r="D400" s="28" t="s">
        <v>1930</v>
      </c>
    </row>
    <row r="401" spans="1:4" ht="49.5" customHeight="1" x14ac:dyDescent="0.3">
      <c r="A401" s="125" t="str">
        <f>'3 priedo 1 lentele'!A401</f>
        <v>2.6.1.2.65</v>
      </c>
      <c r="B401" s="125" t="str">
        <f>'3 priedo 1 lentele'!B401</f>
        <v>R02ZM07-120000-0065</v>
      </c>
      <c r="C401" s="125" t="str">
        <f>'3 priedo 1 lentele'!C401</f>
        <v>Bažnyčios g. ruožo, Palomenės k., Kaišiadorių r. sav., kapitalinis remontas</v>
      </c>
      <c r="D401" s="28" t="s">
        <v>1931</v>
      </c>
    </row>
    <row r="402" spans="1:4" ht="49.5" customHeight="1" x14ac:dyDescent="0.3">
      <c r="A402" s="125" t="str">
        <f>'3 priedo 1 lentele'!A402</f>
        <v>2.6.1.2.66</v>
      </c>
      <c r="B402" s="125" t="str">
        <f>'3 priedo 1 lentele'!B402</f>
        <v>R02ZM07-120000-0066</v>
      </c>
      <c r="C402" s="125" t="str">
        <f>'3 priedo 1 lentele'!C402</f>
        <v>Mokyklos g. ruožo, Kasčiukiškių k., Kaišiadorių apyl. sen. Kaišiadorių r. sav., kapitalinis remontas</v>
      </c>
      <c r="D402" s="28" t="s">
        <v>1932</v>
      </c>
    </row>
    <row r="403" spans="1:4" ht="22.8" x14ac:dyDescent="0.3">
      <c r="A403" s="173" t="str">
        <f>'3 priedo 1 lentele'!A403</f>
        <v>2.6.1.3.</v>
      </c>
      <c r="B403" s="181">
        <f>'3 priedo 1 lentele'!B403</f>
        <v>0</v>
      </c>
      <c r="C403" s="173" t="str">
        <f>'3 priedo 1 lentele'!C403</f>
        <v>Priemonė: Kultūros paveldo išsaugojimas kaimo vietovėse.</v>
      </c>
      <c r="D403" s="173"/>
    </row>
    <row r="404" spans="1:4" ht="50.25" customHeight="1" x14ac:dyDescent="0.3">
      <c r="A404" s="163" t="str">
        <f>'3 priedo 1 lentele'!A404</f>
        <v>2.6.2</v>
      </c>
      <c r="B404" s="143">
        <f>'3 priedo 1 lentele'!B404</f>
        <v>0</v>
      </c>
      <c r="C404" s="163" t="str">
        <f>'3 priedo 1 lentele'!C404</f>
        <v xml:space="preserve">Uždavinys: Padidinti žemės ūkio produktų gamybos efektyvumą ir konkurencingumą, plėtoti ne žemės ūkio verslus ir žemės ūkiui alternatyvią ekonominę veiklą kaimo vietovėse.  </v>
      </c>
      <c r="D404" s="163"/>
    </row>
    <row r="405" spans="1:4" ht="34.200000000000003" x14ac:dyDescent="0.3">
      <c r="A405" s="173" t="str">
        <f>'3 priedo 1 lentele'!A405</f>
        <v>2.6.2.1.</v>
      </c>
      <c r="B405" s="181">
        <f>'3 priedo 1 lentele'!B405</f>
        <v>0</v>
      </c>
      <c r="C405" s="173" t="str">
        <f>'3 priedo 1 lentele'!C405</f>
        <v>Priemonė: Žemės ūkio gamybos struktūrų gyvybingumo didinimas, modernizavimas ir žemės ūkio gamybos ekologizavimas</v>
      </c>
      <c r="D405" s="173"/>
    </row>
    <row r="406" spans="1:4" ht="22.8" x14ac:dyDescent="0.3">
      <c r="A406" s="173" t="str">
        <f>'3 priedo 1 lentele'!A406</f>
        <v>2.6.2.2.</v>
      </c>
      <c r="B406" s="181">
        <f>'3 priedo 1 lentele'!B406</f>
        <v>0</v>
      </c>
      <c r="C406" s="173" t="str">
        <f>'3 priedo 1 lentele'!C406</f>
        <v>Priemonė: Paslaugų verslų ir kitų ne žemės ūkio verslų plėtra kaimo vietovėse</v>
      </c>
      <c r="D406" s="173"/>
    </row>
    <row r="407" spans="1:4" ht="51" customHeight="1" x14ac:dyDescent="0.3">
      <c r="A407" s="173" t="str">
        <f>'3 priedo 1 lentele'!A407</f>
        <v>2.6.2.3.</v>
      </c>
      <c r="B407" s="181">
        <f>'3 priedo 1 lentele'!B407</f>
        <v>0</v>
      </c>
      <c r="C407" s="173" t="str">
        <f>'3 priedo 1 lentele'!C407</f>
        <v>Priemonė: Produkcijos iš atsinaujinančių išteklių gamybos plėtra ir panaudojimas, alternatyvios energetikos gamybos ir vartojimo skatinimas  kaimo vietovėse</v>
      </c>
      <c r="D407" s="173"/>
    </row>
    <row r="408" spans="1:4" ht="22.8" x14ac:dyDescent="0.3">
      <c r="A408" s="146" t="str">
        <f>'3 priedo 1 lentele'!A408</f>
        <v>3.</v>
      </c>
      <c r="B408" s="150">
        <f>'3 priedo 1 lentele'!B408</f>
        <v>0</v>
      </c>
      <c r="C408" s="146" t="str">
        <f>'3 priedo 1 lentele'!C408</f>
        <v>PRIORITETAS: ŽMOGAUS IR APLINKOS SANTARA</v>
      </c>
      <c r="D408" s="146"/>
    </row>
    <row r="409" spans="1:4" ht="22.8" x14ac:dyDescent="0.3">
      <c r="A409" s="152" t="str">
        <f>'3 priedo 1 lentele'!A409</f>
        <v>3.1</v>
      </c>
      <c r="B409" s="153">
        <f>'3 priedo 1 lentele'!B409</f>
        <v>0</v>
      </c>
      <c r="C409" s="152" t="str">
        <f>'3 priedo 1 lentele'!C409</f>
        <v>Tikslas: Skatinti darnų išteklių naudojimą, utikrinti ekosistemų stabilumą Kauno regione</v>
      </c>
      <c r="D409" s="152"/>
    </row>
    <row r="410" spans="1:4" ht="45.6" x14ac:dyDescent="0.3">
      <c r="A410" s="142" t="str">
        <f>'3 priedo 1 lentele'!A410</f>
        <v>3.1.1</v>
      </c>
      <c r="B410" s="162">
        <f>'3 priedo 1 lentele'!B410</f>
        <v>0</v>
      </c>
      <c r="C410" s="142" t="str">
        <f>'3 priedo 1 lentele'!C410</f>
        <v>Uždavinys: Įdiegti ir plėtoti šiuolaikišką regiono atliekų tvarkymo, oro taršos kontrolės ir triukšmo prevencines sistemas, skatinti aplinkosauginį švietimą</v>
      </c>
      <c r="D410" s="142"/>
    </row>
    <row r="411" spans="1:4" ht="22.8" x14ac:dyDescent="0.3">
      <c r="A411" s="173" t="str">
        <f>'3 priedo 1 lentele'!A411</f>
        <v>3.1.1.1.</v>
      </c>
      <c r="B411" s="174">
        <f>'3 priedo 1 lentele'!B411</f>
        <v>0</v>
      </c>
      <c r="C411" s="173" t="str">
        <f>'3 priedo 1 lentele'!C411</f>
        <v>Priemonė: Atliekų tvarkymo sistemos modernizavimas ir infrastruktūros tobulinimas</v>
      </c>
      <c r="D411" s="173"/>
    </row>
    <row r="412" spans="1:4" ht="144" x14ac:dyDescent="0.3">
      <c r="A412" s="23" t="str">
        <f>'3 priedo 1 lentele'!A412</f>
        <v>3.1.1.1.1</v>
      </c>
      <c r="B412" s="110" t="str">
        <f>'3 priedo 1 lentele'!B412</f>
        <v>R020008-050000-0001</v>
      </c>
      <c r="C412" s="23" t="str">
        <f>'3 priedo 1 lentele'!C412</f>
        <v>Pirminio rūšiavimo infrastruktūros plėtra Jonavos rajone ir atliekų rūšiavimo skatinimas</v>
      </c>
      <c r="D412" s="28" t="s">
        <v>1933</v>
      </c>
    </row>
    <row r="413" spans="1:4" ht="60" x14ac:dyDescent="0.3">
      <c r="A413" s="23" t="str">
        <f>'3 priedo 1 lentele'!A413</f>
        <v>3.1.1.1.2</v>
      </c>
      <c r="B413" s="110" t="str">
        <f>'3 priedo 1 lentele'!B413</f>
        <v>R020008-050000-0002</v>
      </c>
      <c r="C413" s="16" t="str">
        <f>'3 priedo 1 lentele'!C413</f>
        <v>Komunalinių atliekų tvarkymo infrastruktūros atnaujinimas ir plėtra Raseinių rajono savivaldybėje</v>
      </c>
      <c r="D413" s="28" t="s">
        <v>1934</v>
      </c>
    </row>
    <row r="414" spans="1:4" ht="96" x14ac:dyDescent="0.3">
      <c r="A414" s="23" t="str">
        <f>'3 priedo 1 lentele'!A414</f>
        <v>3.1.1.1.3</v>
      </c>
      <c r="B414" s="110" t="str">
        <f>'3 priedo 1 lentele'!B414</f>
        <v>R020008-050000-0003</v>
      </c>
      <c r="C414" s="19" t="str">
        <f>'3 priedo 1 lentele'!C414</f>
        <v>Komunalinių atliekų konteinerių aikštelių įrengimas Kauno mieste</v>
      </c>
      <c r="D414" s="28" t="s">
        <v>1935</v>
      </c>
    </row>
    <row r="415" spans="1:4" ht="192" x14ac:dyDescent="0.3">
      <c r="A415" s="93" t="str">
        <f>'3 priedo 1 lentele'!A415</f>
        <v>3.1.1.1.4.</v>
      </c>
      <c r="B415" s="110" t="str">
        <f>'3 priedo 1 lentele'!B415</f>
        <v>R020008-050000-0004</v>
      </c>
      <c r="C415" s="94" t="str">
        <f>'3 priedo 1 lentele'!C415</f>
        <v>Komunalinių atliekų tvarkymo infrastruktūros plėtra Kauno rajono savivaldybėje</v>
      </c>
      <c r="D415" s="28" t="s">
        <v>1936</v>
      </c>
    </row>
    <row r="416" spans="1:4" ht="216" x14ac:dyDescent="0.3">
      <c r="A416" s="93" t="str">
        <f>'3 priedo 1 lentele'!A416</f>
        <v>3.1.1.1.5</v>
      </c>
      <c r="B416" s="110" t="str">
        <f>'3 priedo 1 lentele'!B416</f>
        <v>R020008-050000-0005</v>
      </c>
      <c r="C416" s="94" t="str">
        <f>'3 priedo 1 lentele'!C416</f>
        <v>Komunalinių atliekų tvarkymo infrastruktūros atnaujinimas ir plėtra Kauno regione (Prienų raj. ir Birštono savivaldybėse)</v>
      </c>
      <c r="D416" s="28" t="s">
        <v>1937</v>
      </c>
    </row>
    <row r="417" spans="1:4" ht="125.25" customHeight="1" x14ac:dyDescent="0.3">
      <c r="A417" s="93" t="str">
        <f>'3 priedo 1 lentele'!A417</f>
        <v>3.1.1.1.6</v>
      </c>
      <c r="B417" s="110" t="str">
        <f>'3 priedo 1 lentele'!B417</f>
        <v>R020008-050000-0006</v>
      </c>
      <c r="C417" s="94" t="str">
        <f>'3 priedo 1 lentele'!C417</f>
        <v>Komunalinių atliekų tvarkymo infrastruktūros plėtra Kaišiadorių rajono savivaldybėje</v>
      </c>
      <c r="D417" s="28" t="s">
        <v>1938</v>
      </c>
    </row>
    <row r="418" spans="1:4" ht="147.75" customHeight="1" x14ac:dyDescent="0.3">
      <c r="A418" s="96" t="str">
        <f>'3 priedo 1 lentele'!A418</f>
        <v xml:space="preserve">3.1.1.1.7 </v>
      </c>
      <c r="B418" s="110" t="str">
        <f>'3 priedo 1 lentele'!B418</f>
        <v>R020008-050000-0007</v>
      </c>
      <c r="C418" s="97" t="str">
        <f>'3 priedo 1 lentele'!C418</f>
        <v xml:space="preserve">Komunalinių atliekų tvarkymo infrastruktūros plėtra Kėdainių rajono savivaldybėje </v>
      </c>
      <c r="D418" s="28" t="s">
        <v>1939</v>
      </c>
    </row>
    <row r="419" spans="1:4" ht="51" customHeight="1" x14ac:dyDescent="0.3">
      <c r="A419" s="173" t="str">
        <f>'3 priedo 1 lentele'!A419</f>
        <v>3.1.1.2.</v>
      </c>
      <c r="B419" s="174">
        <f>'3 priedo 1 lentele'!B419</f>
        <v>0</v>
      </c>
      <c r="C419" s="173" t="str">
        <f>'3 priedo 1 lentele'!C419</f>
        <v>Priemonė: Alternatyvių atliekų tvarkymo (įskaitant ir atliekų deginimą), atliekų perdirbimo ir antrinio panaudojimo metodų skatinimas ir diegimas</v>
      </c>
      <c r="D419" s="173"/>
    </row>
    <row r="420" spans="1:4" ht="22.8" x14ac:dyDescent="0.3">
      <c r="A420" s="173" t="str">
        <f>'3 priedo 1 lentele'!A420</f>
        <v>3.1.1.3.</v>
      </c>
      <c r="B420" s="174">
        <f>'3 priedo 1 lentele'!B420</f>
        <v>0</v>
      </c>
      <c r="C420" s="173" t="str">
        <f>'3 priedo 1 lentele'!C420</f>
        <v xml:space="preserve">Priemonė: Oro taršos kontrolės sistemos diegimas ir plėtra </v>
      </c>
      <c r="D420" s="173"/>
    </row>
    <row r="421" spans="1:4" ht="24" x14ac:dyDescent="0.3">
      <c r="A421" s="28" t="str">
        <f>'3 priedo 1 lentele'!A421</f>
        <v>3.1.1.3.1</v>
      </c>
      <c r="B421" s="110" t="str">
        <f>'3 priedo 1 lentele'!B421</f>
        <v>R020021-370000-0001</v>
      </c>
      <c r="C421" s="19" t="str">
        <f>'3 priedo 1 lentele'!C421</f>
        <v>Aplinkos oro kokybės gerinimas Kauno mieste</v>
      </c>
      <c r="D421" s="215" t="s">
        <v>54</v>
      </c>
    </row>
    <row r="422" spans="1:4" ht="39" customHeight="1" x14ac:dyDescent="0.3">
      <c r="A422" s="173" t="str">
        <f>'3 priedo 1 lentele'!A422</f>
        <v>3.1.1.4.</v>
      </c>
      <c r="B422" s="174">
        <f>'3 priedo 1 lentele'!B422</f>
        <v>0</v>
      </c>
      <c r="C422" s="173" t="str">
        <f>'3 priedo 1 lentele'!C422</f>
        <v xml:space="preserve">Priemonė: Aplinkai ir sveikatai palankaus gyvenimo būdo propagavimas, bendruomeninės sveikatos stiprinimo veiklos skatinimas </v>
      </c>
      <c r="D422" s="173"/>
    </row>
    <row r="423" spans="1:4" ht="34.200000000000003" x14ac:dyDescent="0.3">
      <c r="A423" s="142" t="str">
        <f>'3 priedo 1 lentele'!A423</f>
        <v>3.1.2</v>
      </c>
      <c r="B423" s="162">
        <f>'3 priedo 1 lentele'!B423</f>
        <v>0</v>
      </c>
      <c r="C423" s="142" t="str">
        <f>'3 priedo 1 lentele'!C423</f>
        <v>Uždavinys: Modernizuoti ir plėsti geriamojo vandens tiekimo ir nuotekų tvarkymo infrastruktūrą.</v>
      </c>
      <c r="D423" s="142"/>
    </row>
    <row r="424" spans="1:4" ht="27.75" customHeight="1" x14ac:dyDescent="0.3">
      <c r="A424" s="173" t="str">
        <f>'3 priedo 1 lentele'!A424</f>
        <v>3.1.2.1.</v>
      </c>
      <c r="B424" s="174">
        <f>'3 priedo 1 lentele'!B424</f>
        <v>0</v>
      </c>
      <c r="C424" s="173" t="str">
        <f>'3 priedo 1 lentele'!C424</f>
        <v>Priemonė: Buitinių nuotekų valymo įrenginių statyba ir rekonstravimas</v>
      </c>
      <c r="D424" s="173"/>
    </row>
    <row r="425" spans="1:4" ht="352.95" customHeight="1" x14ac:dyDescent="0.3">
      <c r="A425" s="23" t="str">
        <f>'3 priedo 1 lentele'!A425</f>
        <v>3.1.2.1.1.</v>
      </c>
      <c r="B425" s="110" t="str">
        <f>'3 priedo 1 lentele'!B425</f>
        <v>R020014-070600-0002</v>
      </c>
      <c r="C425" s="16" t="str">
        <f>'3 priedo 1 lentele'!C425</f>
        <v>Vandens tiekimo ir nuotekų tvarkymo infrastruktūros plėtra ir rekonstrukcija Raseinių rajono savivaldybėje</v>
      </c>
      <c r="D425" s="28" t="s">
        <v>1940</v>
      </c>
    </row>
    <row r="426" spans="1:4" ht="24" x14ac:dyDescent="0.3">
      <c r="A426" s="23" t="str">
        <f>'3 priedo 1 lentele'!A426</f>
        <v>3.1.2.1.2.</v>
      </c>
      <c r="B426" s="110" t="str">
        <f>'3 priedo 1 lentele'!B426</f>
        <v>R020014-060000-0003</v>
      </c>
      <c r="C426" s="16" t="str">
        <f>'3 priedo 1 lentele'!C426</f>
        <v>Žiežmarių nuotekų valyklos rekonstrukcija</v>
      </c>
      <c r="D426" s="28" t="s">
        <v>54</v>
      </c>
    </row>
    <row r="427" spans="1:4" ht="50.25" customHeight="1" x14ac:dyDescent="0.3">
      <c r="A427" s="23" t="str">
        <f>'3 priedo 1 lentele'!A427</f>
        <v>3.1.2.1.3</v>
      </c>
      <c r="B427" s="110" t="str">
        <f>'3 priedo 1 lentele'!B427</f>
        <v>R020014-070600-0004</v>
      </c>
      <c r="C427" s="16" t="str">
        <f>'3 priedo 1 lentele'!C427</f>
        <v>Vandens tiekimo ir nuotekų tvarkymo infrastruktūros plėtra ir rekonstrukcija Raseinių rajono savivaldybėje II etapas</v>
      </c>
      <c r="D427" s="16" t="s">
        <v>1941</v>
      </c>
    </row>
    <row r="428" spans="1:4" ht="36.75" customHeight="1" x14ac:dyDescent="0.3">
      <c r="A428" s="173" t="str">
        <f>'3 priedo 1 lentele'!A428</f>
        <v>3.1.2.2.</v>
      </c>
      <c r="B428" s="174">
        <f>'3 priedo 1 lentele'!B428</f>
        <v>0</v>
      </c>
      <c r="C428" s="173" t="str">
        <f>'3 priedo 1 lentele'!C428</f>
        <v>Priemonė: Centralizuotų vandentiekio  ir nuotekų tinklų plėtra, geriamojo vandens stočių įrengimas ir rekonstravimas</v>
      </c>
      <c r="D428" s="173"/>
    </row>
    <row r="429" spans="1:4" ht="206.25" customHeight="1" x14ac:dyDescent="0.3">
      <c r="A429" s="19" t="str">
        <f>'3 priedo 1 lentele'!A429</f>
        <v>3.1.2.2.1</v>
      </c>
      <c r="B429" s="110" t="str">
        <f>'3 priedo 1 lentele'!B429</f>
        <v>R020014-070650-0005</v>
      </c>
      <c r="C429" s="19" t="str">
        <f>'3 priedo 1 lentele'!C429</f>
        <v>Vandens tiekimo ir nuotekų tvarkymo infrastruktūros atnaujinimas ir plėtra Kauno rajone (2014–2020 m. I etapas)</v>
      </c>
      <c r="D429" s="28" t="s">
        <v>1942</v>
      </c>
    </row>
    <row r="430" spans="1:4" ht="24" x14ac:dyDescent="0.3">
      <c r="A430" s="125" t="str">
        <f>'3 priedo 1 lentele'!A430</f>
        <v>3.1.2.2.2</v>
      </c>
      <c r="B430" s="110" t="str">
        <f>'3 priedo 1 lentele'!B430</f>
        <v>R020014-070000-0010</v>
      </c>
      <c r="C430" s="19" t="str">
        <f>'3 priedo 1 lentele'!C430</f>
        <v>Voškonių k. vandens tiekimo ir nuotekų tvarkymo infrastruktūros plėtra</v>
      </c>
      <c r="D430" s="28" t="s">
        <v>54</v>
      </c>
    </row>
    <row r="431" spans="1:4" ht="24" x14ac:dyDescent="0.3">
      <c r="A431" s="125" t="str">
        <f>'3 priedo 1 lentele'!A431</f>
        <v>3.1.2.2.3</v>
      </c>
      <c r="B431" s="110" t="str">
        <f>'3 priedo 1 lentele'!B431</f>
        <v>R020014-060000-0015</v>
      </c>
      <c r="C431" s="19" t="str">
        <f>'3 priedo 1 lentele'!C431</f>
        <v>Žiegždrių k. nuotekų valymo įrenginių rekonstrukcija</v>
      </c>
      <c r="D431" s="28" t="s">
        <v>54</v>
      </c>
    </row>
    <row r="432" spans="1:4" ht="24" x14ac:dyDescent="0.3">
      <c r="A432" s="125" t="str">
        <f>'3 priedo 1 lentele'!A432</f>
        <v>3.1.2.2.4</v>
      </c>
      <c r="B432" s="110" t="str">
        <f>'3 priedo 1 lentele'!B432</f>
        <v>R020014-060750-0018</v>
      </c>
      <c r="C432" s="19" t="str">
        <f>'3 priedo 1 lentele'!C432</f>
        <v>Geriamojo vandens tiekimo, nuotekų tvarkymo infrastruktūros plėtra ir rekonstrukcija Kaune</v>
      </c>
      <c r="D432" s="19" t="s">
        <v>1943</v>
      </c>
    </row>
    <row r="433" spans="1:4" ht="27.6" customHeight="1" x14ac:dyDescent="0.3">
      <c r="A433" s="125" t="str">
        <f>'3 priedo 1 lentele'!A433</f>
        <v>3.1.2.2.5</v>
      </c>
      <c r="B433" s="110" t="str">
        <f>'3 priedo 1 lentele'!B433</f>
        <v>R020014-070600-0019</v>
      </c>
      <c r="C433" s="19" t="str">
        <f>'3 priedo 1 lentele'!C433</f>
        <v xml:space="preserve">Vandentiekio ir nuotekų tinklų rekonstrukcija ir plėtra Kaišiadorių rajono savivaldybėje </v>
      </c>
      <c r="D433" s="19" t="s">
        <v>1944</v>
      </c>
    </row>
    <row r="434" spans="1:4" ht="331.95" customHeight="1" x14ac:dyDescent="0.3">
      <c r="A434" s="125" t="str">
        <f>'3 priedo 1 lentele'!A434</f>
        <v>3.1.2.2.6</v>
      </c>
      <c r="B434" s="110" t="str">
        <f>'3 priedo 1 lentele'!B434</f>
        <v>R020014-070600-0020</v>
      </c>
      <c r="C434" s="19" t="str">
        <f>'3 priedo 1 lentele'!C434</f>
        <v>Vandens tiekimo ir nuotekų tvarkymo infrastruktūros plėtra ir rekonstravimas Birštono savivaldybėje</v>
      </c>
      <c r="D434" s="28" t="s">
        <v>1945</v>
      </c>
    </row>
    <row r="435" spans="1:4" ht="36" x14ac:dyDescent="0.3">
      <c r="A435" s="125" t="str">
        <f>'3 priedo 1 lentele'!A435</f>
        <v>3.1.2.2.7</v>
      </c>
      <c r="B435" s="110" t="str">
        <f>'3 priedo 1 lentele'!B435</f>
        <v>R020013-070600-0001</v>
      </c>
      <c r="C435" s="19" t="str">
        <f>'3 priedo 1 lentele'!C435</f>
        <v>Vandens tiekimo ir nuotekų tvarkymo infrastruktūros atnaujinimas ir plėtra Raseinių rajone (Šiluvoje)</v>
      </c>
      <c r="D435" s="28" t="s">
        <v>54</v>
      </c>
    </row>
    <row r="436" spans="1:4" ht="131.4" customHeight="1" x14ac:dyDescent="0.3">
      <c r="A436" s="125" t="str">
        <f>'3 priedo 1 lentele'!A436</f>
        <v>3.1.2.2.8</v>
      </c>
      <c r="B436" s="110" t="str">
        <f>'3 priedo 1 lentele'!B436</f>
        <v>R020014-060750-0021</v>
      </c>
      <c r="C436" s="19" t="str">
        <f>'3 priedo 1 lentele'!C436</f>
        <v>Vandentiekio ir buitinių nuotekų infrastruktūros rekonstrukcija ir plėtra Šėtos miestelyje, Kunionių kaime bei Kėdainių mieste</v>
      </c>
      <c r="D436" s="28" t="s">
        <v>1946</v>
      </c>
    </row>
    <row r="437" spans="1:4" ht="81" customHeight="1" x14ac:dyDescent="0.3">
      <c r="A437" s="125" t="str">
        <f>'3 priedo 1 lentele'!A437</f>
        <v>3.1.2.2.9</v>
      </c>
      <c r="B437" s="110" t="str">
        <f>'3 priedo 1 lentele'!B437</f>
        <v>R020014-060700-0022</v>
      </c>
      <c r="C437" s="19" t="str">
        <f>'3 priedo 1 lentele'!C437</f>
        <v>Vandens tiekimo ir nuotekų tvarkymo rekonstrukcija ir plėtra Jonavos mieste ir Jonavos rajone</v>
      </c>
      <c r="D437" s="19" t="s">
        <v>1947</v>
      </c>
    </row>
    <row r="438" spans="1:4" ht="90" customHeight="1" x14ac:dyDescent="0.3">
      <c r="A438" s="125" t="str">
        <f>'3 priedo 1 lentele'!A438</f>
        <v>3.1.2.2.10</v>
      </c>
      <c r="B438" s="196" t="str">
        <f>'3 priedo 1 lentele'!B438</f>
        <v>R020014-060750-0023</v>
      </c>
      <c r="C438" s="19" t="str">
        <f>'3 priedo 1 lentele'!C438</f>
        <v>Vandens tiekimo ir nuotekų tvarkymo infrastruktūros plėtra ir rekonstrukcija Prienų rajone</v>
      </c>
      <c r="D438" s="19" t="s">
        <v>1948</v>
      </c>
    </row>
    <row r="439" spans="1:4" ht="27" customHeight="1" x14ac:dyDescent="0.3">
      <c r="A439" s="125" t="str">
        <f>'3 priedo 1 lentele'!A439</f>
        <v>3.1.2.2.11</v>
      </c>
      <c r="B439" s="196" t="str">
        <f>'3 priedo 1 lentele'!B439</f>
        <v>R020014-060000-0024</v>
      </c>
      <c r="C439" s="19" t="str">
        <f>'3 priedo 1 lentele'!C439</f>
        <v>Vandens gerinimo įrenginių rekonstrukcijos Kaišiadorių mieste projektavimas ir statybos darbai</v>
      </c>
      <c r="D439" s="19" t="s">
        <v>1949</v>
      </c>
    </row>
    <row r="440" spans="1:4" ht="38.25" customHeight="1" x14ac:dyDescent="0.3">
      <c r="A440" s="125" t="str">
        <f>'3 priedo 1 lentele'!A440</f>
        <v>3.1.2.2.12</v>
      </c>
      <c r="B440" s="196" t="str">
        <f>'3 priedo 1 lentele'!B440</f>
        <v>R020014-070000-0025</v>
      </c>
      <c r="C440" s="19" t="str">
        <f>'3 priedo 1 lentele'!C440</f>
        <v>Vandens tiekimo ir nuotekų tvarkymo infrastruktūros plėtra Pravieniškių I kaime, Kaišiadorių r. sav.</v>
      </c>
      <c r="D440" s="19" t="s">
        <v>1950</v>
      </c>
    </row>
    <row r="441" spans="1:4" ht="24" x14ac:dyDescent="0.3">
      <c r="A441" s="125" t="str">
        <f>'3 priedo 1 lentele'!A441</f>
        <v>3.1.2.2.13</v>
      </c>
      <c r="B441" s="196" t="str">
        <f>'3 priedo 1 lentele'!B441</f>
        <v>R020014-060000-0026</v>
      </c>
      <c r="C441" s="19" t="str">
        <f>'3 priedo 1 lentele'!C441</f>
        <v>Nuotekų valymo įrenginių statyba Pravieniškių I kaime, Kaišiadorių r. sav.</v>
      </c>
      <c r="D441" s="28" t="s">
        <v>54</v>
      </c>
    </row>
    <row r="442" spans="1:4" ht="24" x14ac:dyDescent="0.3">
      <c r="A442" s="125" t="str">
        <f>'3 priedo 1 lentele'!A442</f>
        <v>3.1.2.2.14</v>
      </c>
      <c r="B442" s="196" t="str">
        <f>'3 priedo 1 lentele'!B442</f>
        <v>R020014-070000-0027</v>
      </c>
      <c r="C442" s="19" t="str">
        <f>'3 priedo 1 lentele'!C442</f>
        <v>Raudondvario nuotekų tinklų plėtra</v>
      </c>
      <c r="D442" s="28" t="s">
        <v>54</v>
      </c>
    </row>
    <row r="443" spans="1:4" ht="24" x14ac:dyDescent="0.3">
      <c r="A443" s="125" t="str">
        <f>'3 priedo 1 lentele'!A443</f>
        <v>3.1.2.2.15</v>
      </c>
      <c r="B443" s="196" t="str">
        <f>'3 priedo 1 lentele'!B443</f>
        <v>R020014-070000-0028</v>
      </c>
      <c r="C443" s="19" t="str">
        <f>'3 priedo 1 lentele'!C443</f>
        <v>Babtų mstl. nuotekų tinklų plėtra</v>
      </c>
      <c r="D443" s="19" t="s">
        <v>1951</v>
      </c>
    </row>
    <row r="444" spans="1:4" ht="25.5" customHeight="1" x14ac:dyDescent="0.3">
      <c r="A444" s="173" t="str">
        <f>'3 priedo 1 lentele'!A444</f>
        <v>3.1.2.3.</v>
      </c>
      <c r="B444" s="174">
        <f>'3 priedo 1 lentele'!B444</f>
        <v>0</v>
      </c>
      <c r="C444" s="173" t="str">
        <f>'3 priedo 1 lentele'!C444</f>
        <v>Priemonė: Dumblo bei biologiškai skaidžių atliekų tvarkymo infrastruktūros įrengimas</v>
      </c>
      <c r="D444" s="173"/>
    </row>
    <row r="445" spans="1:4" ht="27" customHeight="1" x14ac:dyDescent="0.3">
      <c r="A445" s="142" t="str">
        <f>'3 priedo 1 lentele'!A445</f>
        <v>3.1.3</v>
      </c>
      <c r="B445" s="162">
        <f>'3 priedo 1 lentele'!B445</f>
        <v>0</v>
      </c>
      <c r="C445" s="142" t="str">
        <f>'3 priedo 1 lentele'!C445</f>
        <v>Uždavinys: Skatinti ir remti veiksmingesnį energijos ir kitų gamtos išteklių naudojimą</v>
      </c>
      <c r="D445" s="142"/>
    </row>
    <row r="446" spans="1:4" ht="73.5" customHeight="1" x14ac:dyDescent="0.3">
      <c r="A446" s="173" t="str">
        <f>'3 priedo 1 lentele'!A446</f>
        <v>3.1.3.1.</v>
      </c>
      <c r="B446" s="174">
        <f>'3 priedo 1 lentele'!B446</f>
        <v>0</v>
      </c>
      <c r="C446" s="173" t="str">
        <f>'3 priedo 1 lentele'!C446</f>
        <v>Priemonė: Katilinių modernizavimas, jų pritaikymas atsinaujinančių energijos išteklių naudojimui, naujos kartos katilinių tinklo plėtojimas, esamų šilumos tinklų modernizavimas ir renovavimas, naujų tinklų kūrimas</v>
      </c>
      <c r="D446" s="173"/>
    </row>
    <row r="447" spans="1:4" ht="36" x14ac:dyDescent="0.3">
      <c r="A447" s="125" t="str">
        <f>'3 priedo 1 lentele'!A447</f>
        <v>3.1.3.1.1</v>
      </c>
      <c r="B447" s="110" t="str">
        <f>'3 priedo 1 lentele'!B447</f>
        <v>R021102-500000-0001</v>
      </c>
      <c r="C447" s="16" t="str">
        <f>'3 priedo 1 lentele'!C447</f>
        <v xml:space="preserve"> Raseinių rajono centralizuoto šilumos tiekimo tinklų modernizavimas, diegiant šiuolaikines technologijas. IV etapas.</v>
      </c>
      <c r="D447" s="28" t="s">
        <v>54</v>
      </c>
    </row>
    <row r="448" spans="1:4" ht="24" x14ac:dyDescent="0.3">
      <c r="A448" s="125" t="str">
        <f>'3 priedo 1 lentele'!A448</f>
        <v>3.1.3.1.2</v>
      </c>
      <c r="B448" s="110" t="str">
        <f>'3 priedo 1 lentele'!B448</f>
        <v>R021102-500000-0002</v>
      </c>
      <c r="C448" s="16" t="str">
        <f>'3 priedo 1 lentele'!C448</f>
        <v xml:space="preserve">Viduklės katilinės modernizavimas pastatant 1.2 Mwgalios biokuro katilą, </v>
      </c>
      <c r="D448" s="28" t="s">
        <v>54</v>
      </c>
    </row>
    <row r="449" spans="1:4" ht="36" customHeight="1" x14ac:dyDescent="0.3">
      <c r="A449" s="125" t="str">
        <f>'3 priedo 1 lentele'!A449</f>
        <v>3.1.3.1.3</v>
      </c>
      <c r="B449" s="110" t="str">
        <f>'3 priedo 1 lentele'!B449</f>
        <v>R020-500000-0001</v>
      </c>
      <c r="C449" s="29" t="str">
        <f>'3 priedo 1 lentele'!C449</f>
        <v>Raseinių rajono Nemakščių Martyno Mažvydo gimnazijos katilinės modernizavimas, pakeičiant krosninį kurą biokuru</v>
      </c>
      <c r="D449" s="28" t="s">
        <v>54</v>
      </c>
    </row>
    <row r="450" spans="1:4" ht="38.25" customHeight="1" x14ac:dyDescent="0.3">
      <c r="A450" s="173" t="str">
        <f>'3 priedo 1 lentele'!A450</f>
        <v>3.1.3.2</v>
      </c>
      <c r="B450" s="174">
        <f>'3 priedo 1 lentele'!B450</f>
        <v>0</v>
      </c>
      <c r="C450" s="173" t="str">
        <f>'3 priedo 1 lentele'!C450</f>
        <v>Priemonė: Naujų viešojo transporto priemonių (autobusų ir troleibusų) įsigijimas, pirmenybę teikiant ekologiškoms transporto priemonėms</v>
      </c>
      <c r="D450" s="173"/>
    </row>
    <row r="451" spans="1:4" ht="24" x14ac:dyDescent="0.3">
      <c r="A451" s="125" t="str">
        <f>'3 priedo 1 lentele'!A451</f>
        <v>3.1.3.2.1</v>
      </c>
      <c r="B451" s="110" t="str">
        <f>'3 priedo 1 lentele'!B451</f>
        <v>R025517-100000-0001</v>
      </c>
      <c r="C451" s="19" t="str">
        <f>'3 priedo 1 lentele'!C451</f>
        <v>Naujų ekologiškų Kauno miesto viešojo transporto priemonių įsigijimas</v>
      </c>
      <c r="D451" s="19" t="s">
        <v>1952</v>
      </c>
    </row>
    <row r="452" spans="1:4" ht="62.25" customHeight="1" x14ac:dyDescent="0.3">
      <c r="A452" s="173" t="str">
        <f>'3 priedo 1 lentele'!A452</f>
        <v>3.1.3.3.</v>
      </c>
      <c r="B452" s="174">
        <f>'3 priedo 1 lentele'!B452</f>
        <v>0</v>
      </c>
      <c r="C452" s="173" t="str">
        <f>'3 priedo 1 lentele'!C452</f>
        <v>Priemonė: Šiuolaikiškų alternatyvios, atsinaujinančių šaltinių energijos gamybos metodų skatinimas ir diegimas, ekologiškai švaresnės energijos vartojimo skatinimas, visuomenės informavimas</v>
      </c>
      <c r="D452" s="173"/>
    </row>
    <row r="453" spans="1:4" ht="22.8" x14ac:dyDescent="0.3">
      <c r="A453" s="173" t="str">
        <f>'3 priedo 1 lentele'!A453</f>
        <v>3.1.3.4.</v>
      </c>
      <c r="B453" s="174">
        <f>'3 priedo 1 lentele'!B453</f>
        <v>0</v>
      </c>
      <c r="C453" s="173" t="str">
        <f>'3 priedo 1 lentele'!C453</f>
        <v>Priemonė: Atsinaujinančių energijos šaltinių plėtros planų ir programų rengimas</v>
      </c>
      <c r="D453" s="173"/>
    </row>
    <row r="454" spans="1:4" ht="22.8" x14ac:dyDescent="0.3">
      <c r="A454" s="142" t="str">
        <f>'3 priedo 1 lentele'!A454</f>
        <v>3.1.4</v>
      </c>
      <c r="B454" s="162">
        <f>'3 priedo 1 lentele'!B454</f>
        <v>0</v>
      </c>
      <c r="C454" s="142" t="str">
        <f>'3 priedo 1 lentele'!C454</f>
        <v>Uždavinys: Užtikrinti efektyvią kraštovaizdžio apsaugą, didinti ekologinį teritorijų stabilumą</v>
      </c>
      <c r="D454" s="142"/>
    </row>
    <row r="455" spans="1:4" ht="39.75" customHeight="1" x14ac:dyDescent="0.3">
      <c r="A455" s="173" t="str">
        <f>'3 priedo 1 lentele'!A455</f>
        <v>3.1.4.1.</v>
      </c>
      <c r="B455" s="174">
        <f>'3 priedo 1 lentele'!B455</f>
        <v>0</v>
      </c>
      <c r="C455" s="173" t="str">
        <f>'3 priedo 1 lentele'!C455</f>
        <v xml:space="preserve">Priemonė: Užterštų teritorijų (buvusių pesticidų sandėlių, nelegalių sąvartų ir pan.) identifikavimas, valymas ir sutvarkymas </v>
      </c>
      <c r="D455" s="173"/>
    </row>
    <row r="456" spans="1:4" ht="135" customHeight="1" x14ac:dyDescent="0.3">
      <c r="A456" s="125" t="str">
        <f>'3 priedo 1 lentele'!A456</f>
        <v>3.1.4.1.1</v>
      </c>
      <c r="B456" s="110" t="str">
        <f>'3 priedo 1 lentele'!B456</f>
        <v>R020019-380000-0001</v>
      </c>
      <c r="C456" s="16" t="str">
        <f>'3 priedo 1 lentele'!C456</f>
        <v>Bešeimininkių apleistų pastatų ir įrenginių likvidavimas Raseinių rajono savivaldybėje</v>
      </c>
      <c r="D456" s="28" t="s">
        <v>1953</v>
      </c>
    </row>
    <row r="457" spans="1:4" ht="24" x14ac:dyDescent="0.3">
      <c r="A457" s="125" t="str">
        <f>'3 priedo 1 lentele'!A457</f>
        <v>3.1.4.1.2</v>
      </c>
      <c r="B457" s="110" t="str">
        <f>'3 priedo 1 lentele'!B457</f>
        <v>R020020-400000-0001</v>
      </c>
      <c r="C457" s="100" t="str">
        <f>'3 priedo 1 lentele'!C457</f>
        <v>Užterštos naftos bazės teritorijos Raseinių r. sav., Viduklės geležinkelio stoties teritorijoje, sutvarkymas</v>
      </c>
      <c r="D457" s="28" t="s">
        <v>54</v>
      </c>
    </row>
    <row r="458" spans="1:4" ht="25.5" customHeight="1" x14ac:dyDescent="0.3">
      <c r="A458" s="125" t="str">
        <f>'3 priedo 1 lentele'!A458</f>
        <v>3.1.4.1.3</v>
      </c>
      <c r="B458" s="110" t="str">
        <f>'3 priedo 1 lentele'!B458</f>
        <v>R020020-400000-0002</v>
      </c>
      <c r="C458" s="16" t="str">
        <f>'3 priedo 1 lentele'!C458</f>
        <v>Užterštų teritorijų sutvarkymas Kaišiadorių rajono Varkalių ir Pakertų kaimuose</v>
      </c>
      <c r="D458" s="28" t="s">
        <v>54</v>
      </c>
    </row>
    <row r="459" spans="1:4" ht="28.5" customHeight="1" x14ac:dyDescent="0.3">
      <c r="A459" s="125" t="str">
        <f>'3 priedo 1 lentele'!A459</f>
        <v>3.1.4.1.4</v>
      </c>
      <c r="B459" s="110" t="str">
        <f>'3 priedo 1 lentele'!B459</f>
        <v>R020020-400000-0003</v>
      </c>
      <c r="C459" s="16" t="str">
        <f>'3 priedo 1 lentele'!C459</f>
        <v>Buvusio pesticidų sandėlio teritorijos Kauno r.sav., Taurakiemio sen., Margininkų k., sutvarkymas</v>
      </c>
      <c r="D459" s="28" t="s">
        <v>54</v>
      </c>
    </row>
    <row r="460" spans="1:4" ht="36" x14ac:dyDescent="0.3">
      <c r="A460" s="125" t="str">
        <f>'3 priedo 1 lentele'!A460</f>
        <v>3.1.4.1.5</v>
      </c>
      <c r="B460" s="110" t="str">
        <f>'3 priedo 1 lentele'!B460</f>
        <v>R020019-380000-0002</v>
      </c>
      <c r="C460" s="16" t="str">
        <f>'3 priedo 1 lentele'!C460</f>
        <v xml:space="preserve">Bešeimininkių apleistų pastatų likvidavimas Kėdainių rajone   </v>
      </c>
      <c r="D460" s="16" t="s">
        <v>1954</v>
      </c>
    </row>
    <row r="461" spans="1:4" ht="24" x14ac:dyDescent="0.3">
      <c r="A461" s="125" t="str">
        <f>'3 priedo 1 lentele'!A461</f>
        <v>3.1.4.1.6</v>
      </c>
      <c r="B461" s="110" t="str">
        <f>'3 priedo 1 lentele'!B461</f>
        <v>R020019-380000-0003</v>
      </c>
      <c r="C461" s="16" t="str">
        <f>'3 priedo 1 lentele'!C461</f>
        <v>Atvirais kasiniais pažeistų žemių sutvarkymas Kėdainių rajone</v>
      </c>
      <c r="D461" s="16" t="s">
        <v>1955</v>
      </c>
    </row>
    <row r="462" spans="1:4" ht="24" x14ac:dyDescent="0.3">
      <c r="A462" s="125" t="str">
        <f>'3 priedo 1 lentele'!A462</f>
        <v>3.1.4.1.7</v>
      </c>
      <c r="B462" s="110" t="str">
        <f>'3 priedo 1 lentele'!B462</f>
        <v>R020020-400000-4000</v>
      </c>
      <c r="C462" s="16" t="str">
        <f>'3 priedo 1 lentele'!C462</f>
        <v>Užterštos teritorijos Raseinių r. sav., Ariogalos sen., Kilupių k. sutvarkymas</v>
      </c>
      <c r="D462" s="16" t="s">
        <v>1956</v>
      </c>
    </row>
    <row r="463" spans="1:4" ht="36" x14ac:dyDescent="0.3">
      <c r="A463" s="125" t="str">
        <f>'3 priedo 1 lentele'!A463</f>
        <v>3.1.4.1.8</v>
      </c>
      <c r="B463" s="110" t="str">
        <f>'3 priedo 1 lentele'!B463</f>
        <v>R020019-380000-9995</v>
      </c>
      <c r="C463" s="16" t="str">
        <f>'3 priedo 1 lentele'!C463</f>
        <v>Bešeimininkių apleistų pastatų likvidavimas Kėdainių rajone (II)</v>
      </c>
      <c r="D463" s="16" t="s">
        <v>1957</v>
      </c>
    </row>
    <row r="464" spans="1:4" ht="60" x14ac:dyDescent="0.3">
      <c r="A464" s="125" t="str">
        <f>'3 priedo 1 lentele'!A464</f>
        <v>3.1.4.1.9</v>
      </c>
      <c r="B464" s="110" t="str">
        <f>'3 priedo 1 lentele'!B464</f>
        <v>R020019-400000-9996</v>
      </c>
      <c r="C464" s="16" t="str">
        <f>'3 priedo 1 lentele'!C464</f>
        <v>Bešeimininkių apleistų pastatų ir įrenginių likvidavimas Raseinių rajono savivaldybėje, II etapas</v>
      </c>
      <c r="D464" s="16" t="s">
        <v>1958</v>
      </c>
    </row>
    <row r="465" spans="1:4" ht="39.75" customHeight="1" x14ac:dyDescent="0.3">
      <c r="A465" s="173" t="str">
        <f>'3 priedo 1 lentele'!A465</f>
        <v>3.1.4.2.</v>
      </c>
      <c r="B465" s="174">
        <f>'3 priedo 1 lentele'!B465</f>
        <v>0</v>
      </c>
      <c r="C465" s="173" t="str">
        <f>'3 priedo 1 lentele'!C465</f>
        <v>Priemonė: Miestų, miestelių ir urbanizuotų teritorijų žaliųjų plotų inventorizacija, tvarkymas ir atkūrimas</v>
      </c>
      <c r="D465" s="173"/>
    </row>
    <row r="466" spans="1:4" ht="36" customHeight="1" x14ac:dyDescent="0.3">
      <c r="A466" s="173" t="str">
        <f>'3 priedo 1 lentele'!A466</f>
        <v>3.1.4.3.</v>
      </c>
      <c r="B466" s="174">
        <f>'3 priedo 1 lentele'!B466</f>
        <v>0</v>
      </c>
      <c r="C466" s="173" t="str">
        <f>'3 priedo 1 lentele'!C466</f>
        <v xml:space="preserve">Priemonė: Gamtos ir kultūros (archeologinio, urbanistikos) paveldo objektų apsauga ir naudojimas </v>
      </c>
      <c r="D466" s="173"/>
    </row>
    <row r="467" spans="1:4" ht="38.25" customHeight="1" x14ac:dyDescent="0.3">
      <c r="A467" s="173" t="str">
        <f>'3 priedo 1 lentele'!A467</f>
        <v>3.1.4.4.</v>
      </c>
      <c r="B467" s="174">
        <f>'3 priedo 1 lentele'!B467</f>
        <v>0</v>
      </c>
      <c r="C467" s="173" t="str">
        <f>'3 priedo 1 lentele'!C467</f>
        <v>Priemonė: Kraštovaizdžio formavimas ir ekologinės būklės gerinimas gamtinio karkaso teritorijose</v>
      </c>
      <c r="D467" s="173"/>
    </row>
    <row r="468" spans="1:4" ht="100.5" customHeight="1" x14ac:dyDescent="0.3">
      <c r="A468" s="125" t="str">
        <f>'3 priedo 1 lentele'!A468</f>
        <v>3.1.4.4.1.</v>
      </c>
      <c r="B468" s="110" t="str">
        <f>'3 priedo 1 lentele'!B468</f>
        <v>R020019-380000-0004</v>
      </c>
      <c r="C468" s="19" t="str">
        <f>'3 priedo 1 lentele'!C468</f>
        <v>Nemuno pakrančių kraštovaizdžio sutvarkymas</v>
      </c>
      <c r="D468" s="28" t="s">
        <v>1959</v>
      </c>
    </row>
    <row r="469" spans="1:4" ht="87.75" customHeight="1" x14ac:dyDescent="0.3">
      <c r="A469" s="125" t="str">
        <f>'3 priedo 1 lentele'!A469</f>
        <v>3.1.4.4.2.</v>
      </c>
      <c r="B469" s="110" t="str">
        <f>'3 priedo 1 lentele'!B469</f>
        <v>R020019-380000-0005</v>
      </c>
      <c r="C469" s="19" t="str">
        <f>'3 priedo 1 lentele'!C469</f>
        <v>Kauno miesto savivaldybės Nemuno ir Nevėžio santakos kraštovaizdžio draustinio kraštovaizdžio formavimas ir ekologinės būklės gerinimas</v>
      </c>
      <c r="D469" s="28" t="s">
        <v>1960</v>
      </c>
    </row>
    <row r="470" spans="1:4" ht="27" customHeight="1" x14ac:dyDescent="0.3">
      <c r="A470" s="125" t="str">
        <f>'3 priedo 1 lentele'!A470</f>
        <v>3.1.4.4.3</v>
      </c>
      <c r="B470" s="110" t="str">
        <f>'3 priedo 1 lentele'!B470</f>
        <v>R020019-500000-0006</v>
      </c>
      <c r="C470" s="19" t="str">
        <f>'3 priedo 1 lentele'!C470</f>
        <v>Dešiniosios Nemuno pakrantės kraštovaizdžio sutvarkymas Prienų miesto teritorijoje</v>
      </c>
      <c r="D470" s="28" t="s">
        <v>1961</v>
      </c>
    </row>
    <row r="471" spans="1:4" ht="96.75" customHeight="1" x14ac:dyDescent="0.3">
      <c r="A471" s="125" t="str">
        <f>'3 priedo 1 lentele'!A471</f>
        <v>3.1.4.4.4</v>
      </c>
      <c r="B471" s="110" t="str">
        <f>'3 priedo 1 lentele'!B471</f>
        <v>R020019-290000-0007</v>
      </c>
      <c r="C471" s="19" t="str">
        <f>'3 priedo 1 lentele'!C471</f>
        <v>Kraštovaizdžio formavimas ir ekologinės būklės gerinimas Taurostos parke Jonavoje</v>
      </c>
      <c r="D471" s="28" t="s">
        <v>1962</v>
      </c>
    </row>
    <row r="472" spans="1:4" ht="27" customHeight="1" x14ac:dyDescent="0.3">
      <c r="A472" s="125" t="str">
        <f>'3 priedo 1 lentele'!A472</f>
        <v>3.1.4.4.5</v>
      </c>
      <c r="B472" s="196" t="str">
        <f>'3 priedo 1 lentele'!B472</f>
        <v>R020019-380000-1000</v>
      </c>
      <c r="C472" s="19" t="str">
        <f>'3 priedo 1 lentele'!C472</f>
        <v>Kraštovaizdžio formavimas ir tvarkymas Žaslių seniūnijoje, Kaišiadorių rajone</v>
      </c>
      <c r="D472" s="19" t="s">
        <v>1963</v>
      </c>
    </row>
    <row r="473" spans="1:4" ht="27" customHeight="1" x14ac:dyDescent="0.3">
      <c r="A473" s="238" t="str">
        <f>'3 priedo 1 lentele'!A473</f>
        <v>3.1.4.4.6</v>
      </c>
      <c r="B473" s="240" t="str">
        <f>'3 priedo 1 lentele'!B473</f>
        <v>R020019-380000-1001</v>
      </c>
      <c r="C473" s="238" t="str">
        <f>'3 priedo 1 lentele'!C473</f>
        <v>Kraštovaizdžio tvarkymas Kauno rajono savivaldybėje</v>
      </c>
      <c r="D473" s="238" t="s">
        <v>1964</v>
      </c>
    </row>
    <row r="474" spans="1:4" ht="27" customHeight="1" x14ac:dyDescent="0.3">
      <c r="A474" s="238" t="str">
        <f>'3 priedo 1 lentele'!A474</f>
        <v>3.1.4.4.7</v>
      </c>
      <c r="B474" s="240" t="str">
        <f>'3 priedo 1 lentele'!B474</f>
        <v>R020019-280000-1002</v>
      </c>
      <c r="C474" s="238" t="str">
        <f>'3 priedo 1 lentele'!C474</f>
        <v>Kraštovaizdžio ir ekologinės būklės gerinimas Prienų rajone</v>
      </c>
      <c r="D474" s="238" t="s">
        <v>1965</v>
      </c>
    </row>
    <row r="475" spans="1:4" ht="51" customHeight="1" x14ac:dyDescent="0.3">
      <c r="A475" s="161" t="str">
        <f>'3 priedo 1 lentele'!A475</f>
        <v>3.2</v>
      </c>
      <c r="B475" s="158">
        <f>'3 priedo 1 lentele'!B475</f>
        <v>0</v>
      </c>
      <c r="C475" s="152" t="str">
        <f>'3 priedo 1 lentele'!C475</f>
        <v>Tikslas: Parengti regiono įvairių lygmenų teritorijų bei socialinės ekonominės plėtros planavimo dokumentus, diegti ir tobulinti planavimo sistemas</v>
      </c>
      <c r="D475" s="152"/>
    </row>
    <row r="476" spans="1:4" ht="78.75" customHeight="1" x14ac:dyDescent="0.3">
      <c r="A476" s="142" t="str">
        <f>'3 priedo 1 lentele'!A476</f>
        <v>3.2.1</v>
      </c>
      <c r="B476" s="143">
        <f>'3 priedo 1 lentele'!B476</f>
        <v>0</v>
      </c>
      <c r="C476" s="142" t="str">
        <f>'3 priedo 1 lentele'!C476</f>
        <v>Uždavinys: Parengti ir atnaujinti regiono ir savivaldybių teritorijų bendruosius planus bei kitus dokumentus, susijusius su planavimu, viešųjų paslaugų kokybės gerinimu, siekiant planavimo procesuose integruoti aplinkos interesus į įvairias ūkio šakas</v>
      </c>
      <c r="D476" s="142"/>
    </row>
    <row r="477" spans="1:4" ht="42.75" customHeight="1" x14ac:dyDescent="0.3">
      <c r="A477" s="173" t="str">
        <f>'3 priedo 1 lentele'!A477</f>
        <v>3.2.1.1.</v>
      </c>
      <c r="B477" s="181">
        <f>'3 priedo 1 lentele'!B477</f>
        <v>0</v>
      </c>
      <c r="C477" s="173" t="str">
        <f>'3 priedo 1 lentele'!C477</f>
        <v>Priemonė: Kauno regiono savivaldybių teritorijų ir jų dalių (miestų ir miestelių) bendrųjų planų parengimas ir atnaujinimas</v>
      </c>
      <c r="D477" s="173"/>
    </row>
    <row r="478" spans="1:4" ht="88.5" customHeight="1" x14ac:dyDescent="0.3">
      <c r="A478" s="19" t="str">
        <f>'3 priedo 1 lentele'!A478</f>
        <v>3.2.1.1.1</v>
      </c>
      <c r="B478" s="110" t="str">
        <f>'3 priedo 1 lentele'!B478</f>
        <v>R020019-500000-0009</v>
      </c>
      <c r="C478" s="19" t="str">
        <f>'3 priedo 1 lentele'!C478</f>
        <v>Kraštovaizdžio ir gamtinio karkaso sprendinių keitimas Birštono kurorto ir savivaldybės bendruosiuose planuose</v>
      </c>
      <c r="D478" s="28" t="s">
        <v>1966</v>
      </c>
    </row>
    <row r="479" spans="1:4" ht="39.75" customHeight="1" x14ac:dyDescent="0.3">
      <c r="A479" s="19" t="str">
        <f>'3 priedo 1 lentele'!A479</f>
        <v>3.2.1.1.2</v>
      </c>
      <c r="B479" s="110" t="str">
        <f>'3 priedo 1 lentele'!B479</f>
        <v>R020019-500000-0010</v>
      </c>
      <c r="C479" s="19" t="str">
        <f>'3 priedo 1 lentele'!C479</f>
        <v>Prienų rajono savivaldybės teritorijos ir Prienų miesto bendrųjų planų koregavimas kraštovaizdžio ir gamtinio karkaso formavimo aspektais</v>
      </c>
      <c r="D479" s="19" t="s">
        <v>1967</v>
      </c>
    </row>
    <row r="480" spans="1:4" ht="106.5" customHeight="1" x14ac:dyDescent="0.3">
      <c r="A480" s="19" t="str">
        <f>'3 priedo 1 lentele'!A480</f>
        <v>3.2.1.1.3</v>
      </c>
      <c r="B480" s="110" t="str">
        <f>'3 priedo 1 lentele'!B480</f>
        <v>R020019-500000-0011</v>
      </c>
      <c r="C480" s="19" t="str">
        <f>'3 priedo 1 lentele'!C480</f>
        <v>Kraštovaizdžio ir gamtinio karkaso sprendinių koregavimas arba keitimas Kaišiadorių rajono savivaldybės ir jos dalių bendruosiuose planuose</v>
      </c>
      <c r="D480" s="28" t="s">
        <v>1968</v>
      </c>
    </row>
    <row r="481" spans="1:4" ht="51.75" customHeight="1" x14ac:dyDescent="0.3">
      <c r="A481" s="173" t="str">
        <f>'3 priedo 1 lentele'!A481</f>
        <v>3.2.1.2.</v>
      </c>
      <c r="B481" s="181">
        <f>'3 priedo 1 lentele'!B481</f>
        <v>0</v>
      </c>
      <c r="C481" s="173" t="str">
        <f>'3 priedo 1 lentele'!C481</f>
        <v>Priemonė: Kauno regiono savivaldybių teritorijų i ir jų dalių (miestų ir miestelių) išvystymo specialiųjų ir detaliųjų planų parengimas</v>
      </c>
      <c r="D481" s="173"/>
    </row>
    <row r="482" spans="1:4" ht="22.8" x14ac:dyDescent="0.3">
      <c r="A482" s="173" t="str">
        <f>'3 priedo 1 lentele'!A482</f>
        <v>3.2.1.3.</v>
      </c>
      <c r="B482" s="181">
        <f>'3 priedo 1 lentele'!B482</f>
        <v>0</v>
      </c>
      <c r="C482" s="173" t="str">
        <f>'3 priedo 1 lentele'!C482</f>
        <v>Priemonė: Kauno apskrities bendrojo plano atnaujinimas</v>
      </c>
      <c r="D482" s="173"/>
    </row>
    <row r="483" spans="1:4" ht="39" customHeight="1" x14ac:dyDescent="0.3">
      <c r="A483" s="173" t="str">
        <f>'3 priedo 1 lentele'!A483</f>
        <v>3.2.1.4.</v>
      </c>
      <c r="B483" s="181">
        <f>'3 priedo 1 lentele'!B483</f>
        <v>0</v>
      </c>
      <c r="C483" s="173" t="str">
        <f>'3 priedo 1 lentele'!C483</f>
        <v xml:space="preserve">Priemonė: Kauno regiono savivaldybių strateginių plėtros, veiklos planų ir sektorinių tyrimų dokumentų parengimas ir atnaujinimas </v>
      </c>
      <c r="D483" s="173"/>
    </row>
    <row r="484" spans="1:4" ht="34.200000000000003" x14ac:dyDescent="0.3">
      <c r="A484" s="142" t="str">
        <f>'3 priedo 1 lentele'!A484</f>
        <v>3.2.2</v>
      </c>
      <c r="B484" s="143">
        <f>'3 priedo 1 lentele'!B484</f>
        <v>0</v>
      </c>
      <c r="C484" s="142" t="str">
        <f>'3 priedo 1 lentele'!C484</f>
        <v>Uždavinys: Diegti ir tobulinti sistemas, susijusias su viešojo administravimo efektyvumu</v>
      </c>
      <c r="D484" s="142"/>
    </row>
    <row r="485" spans="1:4" ht="53.25" customHeight="1" x14ac:dyDescent="0.3">
      <c r="A485" s="173" t="str">
        <f>'3 priedo 1 lentele'!A485</f>
        <v>3.2.2.1.</v>
      </c>
      <c r="B485" s="181">
        <f>'3 priedo 1 lentele'!B485</f>
        <v>0</v>
      </c>
      <c r="C485" s="173" t="str">
        <f>'3 priedo 1 lentele'!C485</f>
        <v xml:space="preserve">Priemonė: Veiklos valdymo, finansų apskaitos, viešųjų paslaugų kokybės ir strateginio planavimo sistemos optimizavimas ir modernizavimas Kauno regiono savivaldybėse </v>
      </c>
      <c r="D485" s="173"/>
    </row>
    <row r="486" spans="1:4" ht="16.5" customHeight="1" x14ac:dyDescent="0.3">
      <c r="A486" s="173" t="str">
        <f>'3 priedo 1 lentele'!A486</f>
        <v>3.2.2.2.</v>
      </c>
      <c r="B486" s="181">
        <f>'3 priedo 1 lentele'!B486</f>
        <v>0</v>
      </c>
      <c r="C486" s="173" t="str">
        <f>'3 priedo 1 lentele'!C486</f>
        <v xml:space="preserve">Priemonė: Nuotolinio darbo sistemos įdiegimas </v>
      </c>
      <c r="D486" s="173"/>
    </row>
    <row r="487" spans="1:4" customFormat="1" ht="15" customHeight="1" x14ac:dyDescent="0.3">
      <c r="B487" s="298"/>
      <c r="C487" s="299"/>
      <c r="D487" s="299"/>
    </row>
    <row r="488" spans="1:4" ht="15.6" x14ac:dyDescent="0.3">
      <c r="A488" s="282" t="s">
        <v>1969</v>
      </c>
    </row>
  </sheetData>
  <autoFilter ref="A9:D486" xr:uid="{00000000-0009-0000-0000-000002000000}"/>
  <mergeCells count="5">
    <mergeCell ref="B487:D487"/>
    <mergeCell ref="D7:D9"/>
    <mergeCell ref="A7:A9"/>
    <mergeCell ref="B7:B9"/>
    <mergeCell ref="C7:C9"/>
  </mergeCells>
  <pageMargins left="0.70866141732283472" right="0.70866141732283472" top="0.74803149606299213" bottom="0.74803149606299213" header="0.31496062992125984" footer="0.31496062992125984"/>
  <pageSetup paperSize="9" scale="53" firstPageNumber="101" fitToHeight="0" orientation="portrait" useFirstPageNumber="1" r:id="rId1"/>
  <headerFooter>
    <oddHeader>&amp;L&amp;G&amp;R&amp;"Times New Roman,Regular"&amp;12Kauno regiono plėtros planas iki 2020 metų</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D6BCBA7A087B334792E97417280903C7" ma:contentTypeVersion="12" ma:contentTypeDescription="Kurkite naują dokumentą." ma:contentTypeScope="" ma:versionID="49bdd8f2137b56ddb7fcf848b8529401">
  <xsd:schema xmlns:xsd="http://www.w3.org/2001/XMLSchema" xmlns:xs="http://www.w3.org/2001/XMLSchema" xmlns:p="http://schemas.microsoft.com/office/2006/metadata/properties" xmlns:ns2="f74d65a0-5b29-4eac-b110-4dec9eb5e7db" xmlns:ns3="8c2b0bd0-d90f-479d-80ec-e7bd01e25c7f" targetNamespace="http://schemas.microsoft.com/office/2006/metadata/properties" ma:root="true" ma:fieldsID="1bec0426ed21b7bc27401e9464694cd6" ns2:_="" ns3:_="">
    <xsd:import namespace="f74d65a0-5b29-4eac-b110-4dec9eb5e7db"/>
    <xsd:import namespace="8c2b0bd0-d90f-479d-80ec-e7bd01e25c7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4d65a0-5b29-4eac-b110-4dec9eb5e7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Vaizdų žymės" ma:readOnly="false" ma:fieldId="{5cf76f15-5ced-4ddc-b409-7134ff3c332f}" ma:taxonomyMulti="true" ma:sspId="e301e9e4-b388-4db9-9077-0cda23979b0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2b0bd0-d90f-479d-80ec-e7bd01e25c7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86fc290-e241-41fd-9072-5fdff42bcd08}" ma:internalName="TaxCatchAll" ma:showField="CatchAllData" ma:web="8c2b0bd0-d90f-479d-80ec-e7bd01e25c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2b0bd0-d90f-479d-80ec-e7bd01e25c7f" xsi:nil="true"/>
    <lcf76f155ced4ddcb4097134ff3c332f xmlns="f74d65a0-5b29-4eac-b110-4dec9eb5e7d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6CE487-C48F-4197-8A92-0EC2ADF620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4d65a0-5b29-4eac-b110-4dec9eb5e7db"/>
    <ds:schemaRef ds:uri="8c2b0bd0-d90f-479d-80ec-e7bd01e25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80E64B-36D9-44E5-B868-322B65D2D5CE}">
  <ds:schemaRefs>
    <ds:schemaRef ds:uri="http://schemas.microsoft.com/sharepoint/v3/contenttype/forms"/>
  </ds:schemaRefs>
</ds:datastoreItem>
</file>

<file path=customXml/itemProps3.xml><?xml version="1.0" encoding="utf-8"?>
<ds:datastoreItem xmlns:ds="http://schemas.openxmlformats.org/officeDocument/2006/customXml" ds:itemID="{0CA714D8-7BEA-41C1-ACC2-33674B316FC6}">
  <ds:schemaRefs>
    <ds:schemaRef ds:uri="http://schemas.microsoft.com/office/2006/metadata/properties"/>
    <ds:schemaRef ds:uri="http://schemas.microsoft.com/office/infopath/2007/PartnerControls"/>
    <ds:schemaRef ds:uri="f74d65a0-5b29-4eac-b110-4dec9eb5e7db"/>
    <ds:schemaRef ds:uri="8c2b0bd0-d90f-479d-80ec-e7bd01e25c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3 priedo 1 lentele</vt:lpstr>
      <vt:lpstr>3 priedo 2 lentele</vt:lpstr>
      <vt:lpstr>3 priedo 3 lentele</vt:lpstr>
      <vt:lpstr>'3 priedo 3 lentele'!Print_Area</vt:lpstr>
      <vt:lpstr>'3 priedo 1 lentele'!Print_Titles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PIRMAS</dc:creator>
  <cp:keywords/>
  <dc:description/>
  <cp:lastModifiedBy>Eglė Dekšnienė</cp:lastModifiedBy>
  <cp:revision/>
  <dcterms:created xsi:type="dcterms:W3CDTF">2015-06-15T13:21:53Z</dcterms:created>
  <dcterms:modified xsi:type="dcterms:W3CDTF">2025-02-06T08:38:36Z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0x010100D6BCBA7A087B334792E97417280903C7</vt:lpwstr>
  </property>
  <property fmtid="{D5CDD505-2E9C-101B-9397-08002B2CF9AE}" pid="3" name="MediaServiceImageTags">
    <vt:lpwstr/>
  </property>
</Properties>
</file>